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Елена\Desktop\"/>
    </mc:Choice>
  </mc:AlternateContent>
  <bookViews>
    <workbookView xWindow="0" yWindow="0" windowWidth="19350" windowHeight="7095" activeTab="1"/>
  </bookViews>
  <sheets>
    <sheet name="Прайс Февраль 2017" sheetId="1" r:id="rId1"/>
    <sheet name="БЛАНК ЗАКАЗА" sheetId="3" r:id="rId2"/>
    <sheet name="Полиграфия" sheetId="4" r:id="rId3"/>
  </sheets>
  <definedNames>
    <definedName name="_xlnm._FilterDatabase" localSheetId="0" hidden="1">'Прайс Февраль 2017'!$A$12:$L$212</definedName>
    <definedName name="_xlnm.Print_Area" localSheetId="1">'БЛАНК ЗАКАЗА'!$A$1:$S$235</definedName>
  </definedNames>
  <calcPr calcId="152511"/>
</workbook>
</file>

<file path=xl/calcChain.xml><?xml version="1.0" encoding="utf-8"?>
<calcChain xmlns="http://schemas.openxmlformats.org/spreadsheetml/2006/main">
  <c r="A11" i="3" l="1"/>
  <c r="A12" i="3" s="1"/>
  <c r="A14" i="3" s="1"/>
  <c r="A10" i="1"/>
  <c r="A11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8" i="1" s="1"/>
  <c r="A29" i="1" s="1"/>
  <c r="A30" i="1" s="1"/>
  <c r="A31" i="1" s="1"/>
  <c r="A32" i="1" s="1"/>
  <c r="A33" i="1" s="1"/>
  <c r="A34" i="1" s="1"/>
  <c r="A36" i="1" s="1"/>
  <c r="A37" i="1" s="1"/>
  <c r="A39" i="1" s="1"/>
  <c r="A40" i="1" s="1"/>
  <c r="A41" i="1" s="1"/>
  <c r="A42" i="1" s="1"/>
  <c r="A43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6" i="1" s="1"/>
  <c r="A57" i="1" s="1"/>
  <c r="A58" i="1" s="1"/>
  <c r="A60" i="1" s="1"/>
  <c r="A61" i="1" s="1"/>
  <c r="A62" i="1" s="1"/>
  <c r="A63" i="1" s="1"/>
  <c r="A64" i="1" s="1"/>
  <c r="A65" i="1" s="1"/>
  <c r="A67" i="1" s="1"/>
  <c r="A68" i="1" s="1"/>
  <c r="A69" i="1" s="1"/>
  <c r="A70" i="1" s="1"/>
  <c r="A72" i="1" s="1"/>
  <c r="A73" i="1" s="1"/>
  <c r="A74" i="1" s="1"/>
  <c r="A75" i="1" s="1"/>
  <c r="A76" i="1" s="1"/>
  <c r="A77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2" i="1" s="1"/>
  <c r="A93" i="1" s="1"/>
  <c r="A94" i="1" s="1"/>
  <c r="A95" i="1" s="1"/>
  <c r="A96" i="1" s="1"/>
  <c r="A98" i="1" s="1"/>
  <c r="A99" i="1" s="1"/>
  <c r="A100" i="1" s="1"/>
  <c r="A101" i="1" s="1"/>
  <c r="A102" i="1" s="1"/>
  <c r="A104" i="1" s="1"/>
  <c r="A105" i="1" s="1"/>
  <c r="A106" i="1" s="1"/>
  <c r="A108" i="1" s="1"/>
  <c r="A109" i="1" s="1"/>
  <c r="A111" i="1" s="1"/>
  <c r="A112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5" i="1" s="1"/>
  <c r="A126" i="1" s="1"/>
  <c r="A127" i="1" s="1"/>
  <c r="A128" i="1" s="1"/>
  <c r="A129" i="1" s="1"/>
  <c r="A130" i="1" s="1"/>
  <c r="A132" i="1" s="1"/>
  <c r="A133" i="1" s="1"/>
  <c r="A135" i="1" s="1"/>
  <c r="A136" i="1" s="1"/>
  <c r="A138" i="1" s="1"/>
  <c r="A139" i="1" s="1"/>
  <c r="A140" i="1" s="1"/>
  <c r="A141" i="1" s="1"/>
  <c r="A142" i="1" s="1"/>
  <c r="A144" i="1" s="1"/>
  <c r="A146" i="1" s="1"/>
  <c r="A148" i="1" s="1"/>
  <c r="A149" i="1" s="1"/>
  <c r="A150" i="1" s="1"/>
  <c r="A151" i="1" s="1"/>
  <c r="A152" i="1" s="1"/>
  <c r="A154" i="1" s="1"/>
  <c r="A155" i="1" s="1"/>
  <c r="A156" i="1" s="1"/>
  <c r="A157" i="1" s="1"/>
  <c r="A159" i="1" s="1"/>
  <c r="A161" i="1" s="1"/>
  <c r="A163" i="1" s="1"/>
  <c r="A164" i="1" s="1"/>
  <c r="A166" i="1" s="1"/>
  <c r="A167" i="1" s="1"/>
  <c r="A168" i="1" s="1"/>
  <c r="A169" i="1" s="1"/>
  <c r="A170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6" i="1" s="1"/>
  <c r="A187" i="1" s="1"/>
  <c r="A188" i="1" s="1"/>
  <c r="A189" i="1" s="1"/>
  <c r="A190" i="1" s="1"/>
  <c r="A192" i="1" s="1"/>
  <c r="A193" i="1" s="1"/>
  <c r="A195" i="1" s="1"/>
  <c r="A196" i="1" s="1"/>
  <c r="A197" i="1" s="1"/>
  <c r="A198" i="1" s="1"/>
  <c r="A200" i="1" s="1"/>
  <c r="A201" i="1" s="1"/>
  <c r="A202" i="1" s="1"/>
  <c r="A203" i="1" s="1"/>
  <c r="A204" i="1" s="1"/>
  <c r="A205" i="1" s="1"/>
  <c r="A206" i="1" s="1"/>
  <c r="A207" i="1" s="1"/>
  <c r="A208" i="1" s="1"/>
  <c r="Q199" i="3"/>
  <c r="O199" i="3" s="1"/>
  <c r="S199" i="3" s="1"/>
  <c r="J199" i="3"/>
  <c r="N199" i="3" s="1"/>
  <c r="I199" i="3"/>
  <c r="M199" i="3" s="1"/>
  <c r="H199" i="3"/>
  <c r="L199" i="3" s="1"/>
  <c r="G199" i="3"/>
  <c r="K199" i="3" s="1"/>
  <c r="Q198" i="3"/>
  <c r="O198" i="3" s="1"/>
  <c r="S198" i="3" s="1"/>
  <c r="J198" i="3"/>
  <c r="N198" i="3" s="1"/>
  <c r="I198" i="3"/>
  <c r="M198" i="3" s="1"/>
  <c r="H198" i="3"/>
  <c r="L198" i="3" s="1"/>
  <c r="G198" i="3"/>
  <c r="K198" i="3" s="1"/>
  <c r="Q178" i="3"/>
  <c r="O178" i="3" s="1"/>
  <c r="J178" i="3"/>
  <c r="N178" i="3" s="1"/>
  <c r="I178" i="3"/>
  <c r="M178" i="3" s="1"/>
  <c r="H178" i="3"/>
  <c r="L178" i="3" s="1"/>
  <c r="G178" i="3"/>
  <c r="K178" i="3" s="1"/>
  <c r="Q9" i="3"/>
  <c r="O9" i="3" s="1"/>
  <c r="S9" i="3" s="1"/>
  <c r="A15" i="3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9" i="3" s="1"/>
  <c r="A30" i="3" s="1"/>
  <c r="A31" i="3" s="1"/>
  <c r="A32" i="3" s="1"/>
  <c r="A33" i="3" s="1"/>
  <c r="A34" i="3" s="1"/>
  <c r="A35" i="3" s="1"/>
  <c r="A37" i="3" s="1"/>
  <c r="A38" i="3" s="1"/>
  <c r="A40" i="3" s="1"/>
  <c r="A41" i="3" s="1"/>
  <c r="A42" i="3" s="1"/>
  <c r="A43" i="3" s="1"/>
  <c r="A44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7" i="3" s="1"/>
  <c r="A58" i="3" s="1"/>
  <c r="A59" i="3" s="1"/>
  <c r="A61" i="3" s="1"/>
  <c r="A62" i="3" s="1"/>
  <c r="A63" i="3" s="1"/>
  <c r="A64" i="3" s="1"/>
  <c r="A65" i="3" s="1"/>
  <c r="A66" i="3" s="1"/>
  <c r="A68" i="3" s="1"/>
  <c r="A69" i="3" s="1"/>
  <c r="A70" i="3" s="1"/>
  <c r="A71" i="3" s="1"/>
  <c r="A73" i="3" s="1"/>
  <c r="A74" i="3" s="1"/>
  <c r="A75" i="3" s="1"/>
  <c r="A76" i="3" s="1"/>
  <c r="A77" i="3" s="1"/>
  <c r="A78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3" i="3" s="1"/>
  <c r="A94" i="3" s="1"/>
  <c r="A95" i="3" s="1"/>
  <c r="A96" i="3" s="1"/>
  <c r="A97" i="3" s="1"/>
  <c r="A99" i="3" s="1"/>
  <c r="A100" i="3" s="1"/>
  <c r="A101" i="3" s="1"/>
  <c r="A102" i="3" s="1"/>
  <c r="A103" i="3" s="1"/>
  <c r="A105" i="3" s="1"/>
  <c r="A106" i="3" s="1"/>
  <c r="A107" i="3" s="1"/>
  <c r="A109" i="3" s="1"/>
  <c r="A110" i="3" s="1"/>
  <c r="A112" i="3" s="1"/>
  <c r="A113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6" i="3" s="1"/>
  <c r="A127" i="3" s="1"/>
  <c r="A128" i="3" s="1"/>
  <c r="A129" i="3" s="1"/>
  <c r="A130" i="3" s="1"/>
  <c r="A131" i="3" s="1"/>
  <c r="A133" i="3" s="1"/>
  <c r="A134" i="3" s="1"/>
  <c r="A136" i="3" s="1"/>
  <c r="A137" i="3" s="1"/>
  <c r="A139" i="3" s="1"/>
  <c r="A140" i="3" s="1"/>
  <c r="A141" i="3" s="1"/>
  <c r="A142" i="3" s="1"/>
  <c r="A143" i="3" s="1"/>
  <c r="A145" i="3" s="1"/>
  <c r="A147" i="3" s="1"/>
  <c r="A149" i="3" s="1"/>
  <c r="A150" i="3" s="1"/>
  <c r="A151" i="3" s="1"/>
  <c r="A152" i="3" s="1"/>
  <c r="A153" i="3" s="1"/>
  <c r="A155" i="3" s="1"/>
  <c r="A156" i="3" s="1"/>
  <c r="A157" i="3" s="1"/>
  <c r="A158" i="3" s="1"/>
  <c r="A160" i="3" s="1"/>
  <c r="A162" i="3" s="1"/>
  <c r="A164" i="3" s="1"/>
  <c r="A165" i="3" s="1"/>
  <c r="A167" i="3" s="1"/>
  <c r="A168" i="3" s="1"/>
  <c r="A169" i="3" s="1"/>
  <c r="A170" i="3" s="1"/>
  <c r="A171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7" i="3" s="1"/>
  <c r="A188" i="3" s="1"/>
  <c r="A189" i="3" s="1"/>
  <c r="A190" i="3" s="1"/>
  <c r="A191" i="3" s="1"/>
  <c r="A193" i="3" s="1"/>
  <c r="A194" i="3" s="1"/>
  <c r="A196" i="3" s="1"/>
  <c r="A197" i="3" s="1"/>
  <c r="A198" i="3" s="1"/>
  <c r="A199" i="3" s="1"/>
  <c r="A201" i="3" s="1"/>
  <c r="A202" i="3" s="1"/>
  <c r="A203" i="3" s="1"/>
  <c r="A204" i="3" s="1"/>
  <c r="A205" i="3" s="1"/>
  <c r="A206" i="3" s="1"/>
  <c r="A207" i="3" s="1"/>
  <c r="A208" i="3" s="1"/>
  <c r="J9" i="3"/>
  <c r="N9" i="3" s="1"/>
  <c r="I9" i="3"/>
  <c r="M9" i="3" s="1"/>
  <c r="H9" i="3"/>
  <c r="L9" i="3" s="1"/>
  <c r="G9" i="3"/>
  <c r="K9" i="3" s="1"/>
  <c r="Q197" i="3"/>
  <c r="Q27" i="3"/>
  <c r="O27" i="3" s="1"/>
  <c r="S27" i="3" s="1"/>
  <c r="J27" i="3"/>
  <c r="N27" i="3" s="1"/>
  <c r="I27" i="3"/>
  <c r="M27" i="3" s="1"/>
  <c r="H27" i="3"/>
  <c r="L27" i="3" s="1"/>
  <c r="G27" i="3"/>
  <c r="K27" i="3" s="1"/>
  <c r="Q26" i="3"/>
  <c r="O26" i="3" s="1"/>
  <c r="S26" i="3" s="1"/>
  <c r="J26" i="3"/>
  <c r="N26" i="3" s="1"/>
  <c r="I26" i="3"/>
  <c r="M26" i="3" s="1"/>
  <c r="H26" i="3"/>
  <c r="L26" i="3" s="1"/>
  <c r="G26" i="3"/>
  <c r="K26" i="3" s="1"/>
  <c r="Q25" i="3"/>
  <c r="O25" i="3" s="1"/>
  <c r="S25" i="3" s="1"/>
  <c r="J25" i="3"/>
  <c r="N25" i="3" s="1"/>
  <c r="I25" i="3"/>
  <c r="M25" i="3" s="1"/>
  <c r="H25" i="3"/>
  <c r="L25" i="3" s="1"/>
  <c r="G25" i="3"/>
  <c r="K25" i="3" s="1"/>
  <c r="Q24" i="3"/>
  <c r="O24" i="3" s="1"/>
  <c r="S24" i="3" s="1"/>
  <c r="J24" i="3"/>
  <c r="N24" i="3" s="1"/>
  <c r="I24" i="3"/>
  <c r="M24" i="3" s="1"/>
  <c r="H24" i="3"/>
  <c r="L24" i="3" s="1"/>
  <c r="G24" i="3"/>
  <c r="K24" i="3" s="1"/>
  <c r="Q23" i="3"/>
  <c r="O23" i="3" s="1"/>
  <c r="S23" i="3" s="1"/>
  <c r="J23" i="3"/>
  <c r="N23" i="3" s="1"/>
  <c r="I23" i="3"/>
  <c r="M23" i="3" s="1"/>
  <c r="H23" i="3"/>
  <c r="L23" i="3" s="1"/>
  <c r="G23" i="3"/>
  <c r="K23" i="3" s="1"/>
  <c r="Q22" i="3"/>
  <c r="O22" i="3" s="1"/>
  <c r="S22" i="3" s="1"/>
  <c r="J22" i="3"/>
  <c r="N22" i="3" s="1"/>
  <c r="I22" i="3"/>
  <c r="M22" i="3" s="1"/>
  <c r="H22" i="3"/>
  <c r="L22" i="3" s="1"/>
  <c r="G22" i="3"/>
  <c r="K22" i="3" s="1"/>
  <c r="Q21" i="3"/>
  <c r="O21" i="3" s="1"/>
  <c r="S21" i="3" s="1"/>
  <c r="J21" i="3"/>
  <c r="N21" i="3" s="1"/>
  <c r="I21" i="3"/>
  <c r="M21" i="3" s="1"/>
  <c r="H21" i="3"/>
  <c r="L21" i="3" s="1"/>
  <c r="G21" i="3"/>
  <c r="K21" i="3" s="1"/>
  <c r="Q12" i="3"/>
  <c r="O12" i="3" s="1"/>
  <c r="S12" i="3" s="1"/>
  <c r="J12" i="3"/>
  <c r="N12" i="3" s="1"/>
  <c r="I12" i="3"/>
  <c r="M12" i="3" s="1"/>
  <c r="H12" i="3"/>
  <c r="L12" i="3" s="1"/>
  <c r="G12" i="3"/>
  <c r="K12" i="3" s="1"/>
  <c r="Q179" i="3"/>
  <c r="O179" i="3" s="1"/>
  <c r="S179" i="3" s="1"/>
  <c r="Q91" i="3"/>
  <c r="O91" i="3" s="1"/>
  <c r="S91" i="3" s="1"/>
  <c r="J91" i="3"/>
  <c r="N91" i="3" s="1"/>
  <c r="I91" i="3"/>
  <c r="M91" i="3" s="1"/>
  <c r="H91" i="3"/>
  <c r="L91" i="3" s="1"/>
  <c r="G91" i="3"/>
  <c r="K91" i="3" s="1"/>
  <c r="Q90" i="3"/>
  <c r="O90" i="3" s="1"/>
  <c r="S90" i="3" s="1"/>
  <c r="J90" i="3"/>
  <c r="N90" i="3" s="1"/>
  <c r="I90" i="3"/>
  <c r="M90" i="3" s="1"/>
  <c r="H90" i="3"/>
  <c r="L90" i="3" s="1"/>
  <c r="G90" i="3"/>
  <c r="K90" i="3" s="1"/>
  <c r="Q89" i="3"/>
  <c r="O89" i="3" s="1"/>
  <c r="S89" i="3" s="1"/>
  <c r="J89" i="3"/>
  <c r="N89" i="3" s="1"/>
  <c r="I89" i="3"/>
  <c r="M89" i="3" s="1"/>
  <c r="H89" i="3"/>
  <c r="L89" i="3" s="1"/>
  <c r="G89" i="3"/>
  <c r="K89" i="3" s="1"/>
  <c r="Q88" i="3"/>
  <c r="O88" i="3" s="1"/>
  <c r="S88" i="3" s="1"/>
  <c r="J88" i="3"/>
  <c r="N88" i="3" s="1"/>
  <c r="I88" i="3"/>
  <c r="M88" i="3" s="1"/>
  <c r="H88" i="3"/>
  <c r="L88" i="3" s="1"/>
  <c r="G88" i="3"/>
  <c r="K88" i="3" s="1"/>
  <c r="Q87" i="3"/>
  <c r="O87" i="3" s="1"/>
  <c r="S87" i="3" s="1"/>
  <c r="J87" i="3"/>
  <c r="N87" i="3" s="1"/>
  <c r="I87" i="3"/>
  <c r="M87" i="3" s="1"/>
  <c r="H87" i="3"/>
  <c r="L87" i="3" s="1"/>
  <c r="G87" i="3"/>
  <c r="K87" i="3" s="1"/>
  <c r="Q86" i="3"/>
  <c r="O86" i="3" s="1"/>
  <c r="S86" i="3" s="1"/>
  <c r="J86" i="3"/>
  <c r="N86" i="3" s="1"/>
  <c r="I86" i="3"/>
  <c r="M86" i="3" s="1"/>
  <c r="H86" i="3"/>
  <c r="L86" i="3" s="1"/>
  <c r="G86" i="3"/>
  <c r="K86" i="3" s="1"/>
  <c r="Q232" i="3"/>
  <c r="O232" i="3" s="1"/>
  <c r="S232" i="3" s="1"/>
  <c r="Q233" i="3"/>
  <c r="Q234" i="3"/>
  <c r="O234" i="3" s="1"/>
  <c r="S234" i="3" s="1"/>
  <c r="Q235" i="3"/>
  <c r="O235" i="3" s="1"/>
  <c r="S235" i="3" s="1"/>
  <c r="Q231" i="3"/>
  <c r="O231" i="3" s="1"/>
  <c r="S231" i="3" s="1"/>
  <c r="O233" i="3"/>
  <c r="S233" i="3" s="1"/>
  <c r="J232" i="3"/>
  <c r="N232" i="3" s="1"/>
  <c r="J233" i="3"/>
  <c r="N233" i="3" s="1"/>
  <c r="J234" i="3"/>
  <c r="N234" i="3" s="1"/>
  <c r="J235" i="3"/>
  <c r="N235" i="3" s="1"/>
  <c r="I232" i="3"/>
  <c r="M232" i="3" s="1"/>
  <c r="I233" i="3"/>
  <c r="M233" i="3" s="1"/>
  <c r="I234" i="3"/>
  <c r="M234" i="3" s="1"/>
  <c r="I235" i="3"/>
  <c r="M235" i="3" s="1"/>
  <c r="H232" i="3"/>
  <c r="L232" i="3" s="1"/>
  <c r="H233" i="3"/>
  <c r="L233" i="3" s="1"/>
  <c r="H234" i="3"/>
  <c r="L234" i="3" s="1"/>
  <c r="H235" i="3"/>
  <c r="L235" i="3" s="1"/>
  <c r="G232" i="3"/>
  <c r="K232" i="3" s="1"/>
  <c r="G233" i="3"/>
  <c r="K233" i="3" s="1"/>
  <c r="G234" i="3"/>
  <c r="K234" i="3" s="1"/>
  <c r="G235" i="3"/>
  <c r="K235" i="3" s="1"/>
  <c r="J231" i="3"/>
  <c r="N231" i="3" s="1"/>
  <c r="I231" i="3"/>
  <c r="M231" i="3" s="1"/>
  <c r="H231" i="3"/>
  <c r="L231" i="3" s="1"/>
  <c r="G231" i="3"/>
  <c r="K231" i="3" s="1"/>
  <c r="Q226" i="3"/>
  <c r="O226" i="3" s="1"/>
  <c r="S226" i="3" s="1"/>
  <c r="Q227" i="3"/>
  <c r="O227" i="3" s="1"/>
  <c r="S227" i="3" s="1"/>
  <c r="Q228" i="3"/>
  <c r="O228" i="3" s="1"/>
  <c r="S228" i="3" s="1"/>
  <c r="Q229" i="3"/>
  <c r="O229" i="3" s="1"/>
  <c r="S229" i="3" s="1"/>
  <c r="Q225" i="3"/>
  <c r="O225" i="3" s="1"/>
  <c r="S225" i="3" s="1"/>
  <c r="G226" i="3"/>
  <c r="K226" i="3" s="1"/>
  <c r="H226" i="3"/>
  <c r="L226" i="3" s="1"/>
  <c r="I226" i="3"/>
  <c r="M226" i="3" s="1"/>
  <c r="J226" i="3"/>
  <c r="N226" i="3" s="1"/>
  <c r="G227" i="3"/>
  <c r="K227" i="3" s="1"/>
  <c r="H227" i="3"/>
  <c r="L227" i="3" s="1"/>
  <c r="I227" i="3"/>
  <c r="M227" i="3" s="1"/>
  <c r="J227" i="3"/>
  <c r="N227" i="3" s="1"/>
  <c r="G228" i="3"/>
  <c r="K228" i="3" s="1"/>
  <c r="H228" i="3"/>
  <c r="L228" i="3" s="1"/>
  <c r="I228" i="3"/>
  <c r="M228" i="3" s="1"/>
  <c r="J228" i="3"/>
  <c r="N228" i="3" s="1"/>
  <c r="G229" i="3"/>
  <c r="K229" i="3" s="1"/>
  <c r="H229" i="3"/>
  <c r="L229" i="3" s="1"/>
  <c r="I229" i="3"/>
  <c r="M229" i="3" s="1"/>
  <c r="J229" i="3"/>
  <c r="N229" i="3" s="1"/>
  <c r="J225" i="3"/>
  <c r="N225" i="3" s="1"/>
  <c r="I225" i="3"/>
  <c r="M225" i="3" s="1"/>
  <c r="H225" i="3"/>
  <c r="L225" i="3" s="1"/>
  <c r="G225" i="3"/>
  <c r="K225" i="3" s="1"/>
  <c r="Q212" i="3"/>
  <c r="O212" i="3" s="1"/>
  <c r="S212" i="3" s="1"/>
  <c r="Q213" i="3"/>
  <c r="O213" i="3" s="1"/>
  <c r="S213" i="3" s="1"/>
  <c r="Q214" i="3"/>
  <c r="O214" i="3" s="1"/>
  <c r="S214" i="3" s="1"/>
  <c r="Q215" i="3"/>
  <c r="O215" i="3" s="1"/>
  <c r="S215" i="3" s="1"/>
  <c r="Q216" i="3"/>
  <c r="O216" i="3" s="1"/>
  <c r="S216" i="3" s="1"/>
  <c r="Q217" i="3"/>
  <c r="O217" i="3" s="1"/>
  <c r="S217" i="3" s="1"/>
  <c r="Q218" i="3"/>
  <c r="O218" i="3" s="1"/>
  <c r="S218" i="3" s="1"/>
  <c r="Q219" i="3"/>
  <c r="O219" i="3" s="1"/>
  <c r="S219" i="3" s="1"/>
  <c r="Q220" i="3"/>
  <c r="O220" i="3" s="1"/>
  <c r="S220" i="3" s="1"/>
  <c r="Q221" i="3"/>
  <c r="O221" i="3" s="1"/>
  <c r="S221" i="3" s="1"/>
  <c r="Q222" i="3"/>
  <c r="O222" i="3" s="1"/>
  <c r="S222" i="3" s="1"/>
  <c r="Q223" i="3"/>
  <c r="O223" i="3" s="1"/>
  <c r="S223" i="3" s="1"/>
  <c r="Q211" i="3"/>
  <c r="O211" i="3" s="1"/>
  <c r="S211" i="3" s="1"/>
  <c r="J212" i="3"/>
  <c r="N212" i="3" s="1"/>
  <c r="J213" i="3"/>
  <c r="N213" i="3" s="1"/>
  <c r="J214" i="3"/>
  <c r="N214" i="3" s="1"/>
  <c r="J215" i="3"/>
  <c r="N215" i="3" s="1"/>
  <c r="J216" i="3"/>
  <c r="N216" i="3" s="1"/>
  <c r="J217" i="3"/>
  <c r="N217" i="3" s="1"/>
  <c r="J218" i="3"/>
  <c r="N218" i="3" s="1"/>
  <c r="J219" i="3"/>
  <c r="N219" i="3" s="1"/>
  <c r="J220" i="3"/>
  <c r="N220" i="3" s="1"/>
  <c r="J221" i="3"/>
  <c r="N221" i="3" s="1"/>
  <c r="J222" i="3"/>
  <c r="N222" i="3" s="1"/>
  <c r="J223" i="3"/>
  <c r="N223" i="3" s="1"/>
  <c r="J211" i="3"/>
  <c r="N211" i="3" s="1"/>
  <c r="I212" i="3"/>
  <c r="M212" i="3" s="1"/>
  <c r="I213" i="3"/>
  <c r="M213" i="3" s="1"/>
  <c r="I214" i="3"/>
  <c r="M214" i="3" s="1"/>
  <c r="I215" i="3"/>
  <c r="M215" i="3" s="1"/>
  <c r="I216" i="3"/>
  <c r="M216" i="3" s="1"/>
  <c r="I217" i="3"/>
  <c r="M217" i="3" s="1"/>
  <c r="I218" i="3"/>
  <c r="M218" i="3" s="1"/>
  <c r="I219" i="3"/>
  <c r="M219" i="3" s="1"/>
  <c r="I220" i="3"/>
  <c r="M220" i="3" s="1"/>
  <c r="I221" i="3"/>
  <c r="M221" i="3" s="1"/>
  <c r="I222" i="3"/>
  <c r="M222" i="3" s="1"/>
  <c r="I223" i="3"/>
  <c r="M223" i="3" s="1"/>
  <c r="I211" i="3"/>
  <c r="M211" i="3" s="1"/>
  <c r="H212" i="3"/>
  <c r="L212" i="3" s="1"/>
  <c r="H213" i="3"/>
  <c r="L213" i="3" s="1"/>
  <c r="H214" i="3"/>
  <c r="L214" i="3" s="1"/>
  <c r="H215" i="3"/>
  <c r="L215" i="3" s="1"/>
  <c r="H216" i="3"/>
  <c r="L216" i="3" s="1"/>
  <c r="H217" i="3"/>
  <c r="L217" i="3" s="1"/>
  <c r="H218" i="3"/>
  <c r="L218" i="3" s="1"/>
  <c r="H219" i="3"/>
  <c r="L219" i="3" s="1"/>
  <c r="H220" i="3"/>
  <c r="L220" i="3" s="1"/>
  <c r="H221" i="3"/>
  <c r="L221" i="3" s="1"/>
  <c r="H222" i="3"/>
  <c r="L222" i="3" s="1"/>
  <c r="H223" i="3"/>
  <c r="L223" i="3" s="1"/>
  <c r="H211" i="3"/>
  <c r="L211" i="3" s="1"/>
  <c r="G212" i="3"/>
  <c r="K212" i="3" s="1"/>
  <c r="G213" i="3"/>
  <c r="K213" i="3" s="1"/>
  <c r="G214" i="3"/>
  <c r="K214" i="3" s="1"/>
  <c r="G215" i="3"/>
  <c r="K215" i="3" s="1"/>
  <c r="G216" i="3"/>
  <c r="K216" i="3" s="1"/>
  <c r="G217" i="3"/>
  <c r="K217" i="3" s="1"/>
  <c r="G218" i="3"/>
  <c r="K218" i="3" s="1"/>
  <c r="G219" i="3"/>
  <c r="K219" i="3" s="1"/>
  <c r="G220" i="3"/>
  <c r="K220" i="3" s="1"/>
  <c r="G221" i="3"/>
  <c r="K221" i="3" s="1"/>
  <c r="G222" i="3"/>
  <c r="K222" i="3" s="1"/>
  <c r="G223" i="3"/>
  <c r="K223" i="3" s="1"/>
  <c r="G211" i="3"/>
  <c r="K211" i="3" s="1"/>
  <c r="Q207" i="3"/>
  <c r="O207" i="3" s="1"/>
  <c r="S207" i="3" s="1"/>
  <c r="Q208" i="3"/>
  <c r="O208" i="3" s="1"/>
  <c r="S208" i="3" s="1"/>
  <c r="Q209" i="3"/>
  <c r="O209" i="3" s="1"/>
  <c r="S209" i="3" s="1"/>
  <c r="J207" i="3"/>
  <c r="N207" i="3" s="1"/>
  <c r="J208" i="3"/>
  <c r="N208" i="3" s="1"/>
  <c r="J209" i="3"/>
  <c r="N209" i="3" s="1"/>
  <c r="I207" i="3"/>
  <c r="M207" i="3" s="1"/>
  <c r="I208" i="3"/>
  <c r="M208" i="3" s="1"/>
  <c r="I209" i="3"/>
  <c r="M209" i="3" s="1"/>
  <c r="H207" i="3"/>
  <c r="L207" i="3" s="1"/>
  <c r="H208" i="3"/>
  <c r="L208" i="3" s="1"/>
  <c r="H209" i="3"/>
  <c r="L209" i="3" s="1"/>
  <c r="G207" i="3"/>
  <c r="K207" i="3" s="1"/>
  <c r="G208" i="3"/>
  <c r="K208" i="3" s="1"/>
  <c r="G209" i="3"/>
  <c r="K209" i="3" s="1"/>
  <c r="G73" i="3"/>
  <c r="K73" i="3" s="1"/>
  <c r="G71" i="3"/>
  <c r="K71" i="3" s="1"/>
  <c r="Q78" i="3"/>
  <c r="O78" i="3" s="1"/>
  <c r="S78" i="3" s="1"/>
  <c r="J78" i="3"/>
  <c r="N78" i="3" s="1"/>
  <c r="I78" i="3"/>
  <c r="M78" i="3" s="1"/>
  <c r="H78" i="3"/>
  <c r="L78" i="3" s="1"/>
  <c r="G78" i="3"/>
  <c r="K78" i="3" s="1"/>
  <c r="Q77" i="3"/>
  <c r="O77" i="3" s="1"/>
  <c r="S77" i="3" s="1"/>
  <c r="J77" i="3"/>
  <c r="N77" i="3" s="1"/>
  <c r="I77" i="3"/>
  <c r="M77" i="3" s="1"/>
  <c r="H77" i="3"/>
  <c r="L77" i="3" s="1"/>
  <c r="G77" i="3"/>
  <c r="K77" i="3" s="1"/>
  <c r="Q76" i="3"/>
  <c r="O76" i="3" s="1"/>
  <c r="S76" i="3" s="1"/>
  <c r="J76" i="3"/>
  <c r="N76" i="3" s="1"/>
  <c r="I76" i="3"/>
  <c r="M76" i="3" s="1"/>
  <c r="H76" i="3"/>
  <c r="L76" i="3" s="1"/>
  <c r="G76" i="3"/>
  <c r="K76" i="3" s="1"/>
  <c r="Q75" i="3"/>
  <c r="O75" i="3" s="1"/>
  <c r="S75" i="3" s="1"/>
  <c r="J75" i="3"/>
  <c r="N75" i="3" s="1"/>
  <c r="I75" i="3"/>
  <c r="M75" i="3" s="1"/>
  <c r="H75" i="3"/>
  <c r="L75" i="3" s="1"/>
  <c r="G75" i="3"/>
  <c r="K75" i="3" s="1"/>
  <c r="Q74" i="3"/>
  <c r="O74" i="3" s="1"/>
  <c r="S74" i="3" s="1"/>
  <c r="J74" i="3"/>
  <c r="N74" i="3" s="1"/>
  <c r="I74" i="3"/>
  <c r="M74" i="3" s="1"/>
  <c r="H74" i="3"/>
  <c r="L74" i="3" s="1"/>
  <c r="G74" i="3"/>
  <c r="K74" i="3" s="1"/>
  <c r="Q73" i="3"/>
  <c r="O73" i="3" s="1"/>
  <c r="S73" i="3" s="1"/>
  <c r="J73" i="3"/>
  <c r="N73" i="3" s="1"/>
  <c r="I73" i="3"/>
  <c r="M73" i="3" s="1"/>
  <c r="H73" i="3"/>
  <c r="L73" i="3" s="1"/>
  <c r="Q155" i="3"/>
  <c r="O155" i="3" s="1"/>
  <c r="S155" i="3" s="1"/>
  <c r="Q149" i="3"/>
  <c r="Q156" i="3"/>
  <c r="O156" i="3" s="1"/>
  <c r="S156" i="3" s="1"/>
  <c r="Q157" i="3"/>
  <c r="O157" i="3" s="1"/>
  <c r="S157" i="3" s="1"/>
  <c r="Q158" i="3"/>
  <c r="O158" i="3" s="1"/>
  <c r="S158" i="3" s="1"/>
  <c r="H158" i="3"/>
  <c r="L158" i="3" s="1"/>
  <c r="I158" i="3"/>
  <c r="M158" i="3" s="1"/>
  <c r="J158" i="3"/>
  <c r="N158" i="3" s="1"/>
  <c r="H157" i="3"/>
  <c r="L157" i="3" s="1"/>
  <c r="I157" i="3"/>
  <c r="M157" i="3" s="1"/>
  <c r="J157" i="3"/>
  <c r="N157" i="3" s="1"/>
  <c r="H156" i="3"/>
  <c r="L156" i="3" s="1"/>
  <c r="I156" i="3"/>
  <c r="M156" i="3" s="1"/>
  <c r="J156" i="3"/>
  <c r="N156" i="3" s="1"/>
  <c r="H155" i="3"/>
  <c r="L155" i="3" s="1"/>
  <c r="I155" i="3"/>
  <c r="M155" i="3" s="1"/>
  <c r="J155" i="3"/>
  <c r="N155" i="3" s="1"/>
  <c r="G156" i="3"/>
  <c r="K156" i="3" s="1"/>
  <c r="G157" i="3"/>
  <c r="K157" i="3" s="1"/>
  <c r="G158" i="3"/>
  <c r="K158" i="3" s="1"/>
  <c r="G155" i="3"/>
  <c r="K155" i="3" s="1"/>
  <c r="Q147" i="3"/>
  <c r="O147" i="3" s="1"/>
  <c r="S147" i="3" s="1"/>
  <c r="H147" i="3"/>
  <c r="L147" i="3" s="1"/>
  <c r="I147" i="3"/>
  <c r="M147" i="3" s="1"/>
  <c r="J147" i="3"/>
  <c r="N147" i="3" s="1"/>
  <c r="G147" i="3"/>
  <c r="K147" i="3" s="1"/>
  <c r="Q96" i="3"/>
  <c r="O96" i="3" s="1"/>
  <c r="S96" i="3" s="1"/>
  <c r="Q97" i="3"/>
  <c r="O97" i="3" s="1"/>
  <c r="S97" i="3" s="1"/>
  <c r="H96" i="3"/>
  <c r="L96" i="3" s="1"/>
  <c r="I96" i="3"/>
  <c r="M96" i="3" s="1"/>
  <c r="J96" i="3"/>
  <c r="N96" i="3" s="1"/>
  <c r="H97" i="3"/>
  <c r="L97" i="3" s="1"/>
  <c r="I97" i="3"/>
  <c r="M97" i="3" s="1"/>
  <c r="J97" i="3"/>
  <c r="N97" i="3" s="1"/>
  <c r="G97" i="3"/>
  <c r="K97" i="3" s="1"/>
  <c r="G96" i="3"/>
  <c r="K96" i="3" s="1"/>
  <c r="Q95" i="3"/>
  <c r="O95" i="3" s="1"/>
  <c r="S95" i="3" s="1"/>
  <c r="J95" i="3"/>
  <c r="N95" i="3" s="1"/>
  <c r="I95" i="3"/>
  <c r="M95" i="3" s="1"/>
  <c r="H95" i="3"/>
  <c r="L95" i="3" s="1"/>
  <c r="G95" i="3"/>
  <c r="K95" i="3" s="1"/>
  <c r="Q94" i="3"/>
  <c r="O94" i="3" s="1"/>
  <c r="S94" i="3" s="1"/>
  <c r="J94" i="3"/>
  <c r="N94" i="3" s="1"/>
  <c r="I94" i="3"/>
  <c r="M94" i="3" s="1"/>
  <c r="H94" i="3"/>
  <c r="L94" i="3" s="1"/>
  <c r="G94" i="3"/>
  <c r="K94" i="3" s="1"/>
  <c r="Q93" i="3"/>
  <c r="O93" i="3" s="1"/>
  <c r="S93" i="3" s="1"/>
  <c r="J93" i="3"/>
  <c r="N93" i="3" s="1"/>
  <c r="I93" i="3"/>
  <c r="M93" i="3" s="1"/>
  <c r="H93" i="3"/>
  <c r="L93" i="3" s="1"/>
  <c r="G93" i="3"/>
  <c r="K93" i="3" s="1"/>
  <c r="G99" i="3"/>
  <c r="K99" i="3" s="1"/>
  <c r="H99" i="3"/>
  <c r="L99" i="3" s="1"/>
  <c r="I99" i="3"/>
  <c r="M99" i="3" s="1"/>
  <c r="J99" i="3"/>
  <c r="N99" i="3" s="1"/>
  <c r="Q99" i="3"/>
  <c r="O99" i="3" s="1"/>
  <c r="S99" i="3" s="1"/>
  <c r="G100" i="3"/>
  <c r="H100" i="3"/>
  <c r="L100" i="3" s="1"/>
  <c r="I100" i="3"/>
  <c r="M100" i="3" s="1"/>
  <c r="J100" i="3"/>
  <c r="N100" i="3" s="1"/>
  <c r="K100" i="3"/>
  <c r="Q100" i="3"/>
  <c r="O100" i="3" s="1"/>
  <c r="S100" i="3" s="1"/>
  <c r="G101" i="3"/>
  <c r="H101" i="3"/>
  <c r="I101" i="3"/>
  <c r="M101" i="3" s="1"/>
  <c r="J101" i="3"/>
  <c r="N101" i="3" s="1"/>
  <c r="K101" i="3"/>
  <c r="L101" i="3"/>
  <c r="Q101" i="3"/>
  <c r="O101" i="3" s="1"/>
  <c r="S101" i="3" s="1"/>
  <c r="G102" i="3"/>
  <c r="K102" i="3" s="1"/>
  <c r="H102" i="3"/>
  <c r="L102" i="3" s="1"/>
  <c r="I102" i="3"/>
  <c r="J102" i="3"/>
  <c r="N102" i="3" s="1"/>
  <c r="M102" i="3"/>
  <c r="Q102" i="3"/>
  <c r="O102" i="3" s="1"/>
  <c r="S102" i="3" s="1"/>
  <c r="G103" i="3"/>
  <c r="H103" i="3"/>
  <c r="L103" i="3" s="1"/>
  <c r="I103" i="3"/>
  <c r="M103" i="3" s="1"/>
  <c r="J103" i="3"/>
  <c r="K103" i="3"/>
  <c r="N103" i="3"/>
  <c r="Q103" i="3"/>
  <c r="O103" i="3" s="1"/>
  <c r="S103" i="3" s="1"/>
  <c r="G105" i="3"/>
  <c r="H105" i="3"/>
  <c r="I105" i="3"/>
  <c r="M105" i="3" s="1"/>
  <c r="J105" i="3"/>
  <c r="N105" i="3" s="1"/>
  <c r="K105" i="3"/>
  <c r="L105" i="3"/>
  <c r="Q105" i="3"/>
  <c r="O105" i="3" s="1"/>
  <c r="S105" i="3" s="1"/>
  <c r="G106" i="3"/>
  <c r="K106" i="3" s="1"/>
  <c r="H106" i="3"/>
  <c r="L106" i="3" s="1"/>
  <c r="I106" i="3"/>
  <c r="M106" i="3" s="1"/>
  <c r="J106" i="3"/>
  <c r="N106" i="3" s="1"/>
  <c r="Q106" i="3"/>
  <c r="O106" i="3" s="1"/>
  <c r="S106" i="3" s="1"/>
  <c r="G107" i="3"/>
  <c r="H107" i="3"/>
  <c r="L107" i="3" s="1"/>
  <c r="I107" i="3"/>
  <c r="M107" i="3" s="1"/>
  <c r="J107" i="3"/>
  <c r="N107" i="3" s="1"/>
  <c r="K107" i="3"/>
  <c r="Q107" i="3"/>
  <c r="O107" i="3" s="1"/>
  <c r="S107" i="3" s="1"/>
  <c r="Q11" i="3"/>
  <c r="O11" i="3" s="1"/>
  <c r="H11" i="3"/>
  <c r="L11" i="3" s="1"/>
  <c r="I11" i="3"/>
  <c r="M11" i="3" s="1"/>
  <c r="J11" i="3"/>
  <c r="N11" i="3" s="1"/>
  <c r="G11" i="3"/>
  <c r="K11" i="3" s="1"/>
  <c r="G183" i="3"/>
  <c r="H183" i="3"/>
  <c r="L183" i="3" s="1"/>
  <c r="I183" i="3"/>
  <c r="M183" i="3" s="1"/>
  <c r="J183" i="3"/>
  <c r="N183" i="3" s="1"/>
  <c r="K183" i="3"/>
  <c r="Q183" i="3"/>
  <c r="O183" i="3" s="1"/>
  <c r="S183" i="3" s="1"/>
  <c r="G184" i="3"/>
  <c r="H184" i="3"/>
  <c r="I184" i="3"/>
  <c r="M184" i="3" s="1"/>
  <c r="J184" i="3"/>
  <c r="N184" i="3" s="1"/>
  <c r="K184" i="3"/>
  <c r="L184" i="3"/>
  <c r="Q184" i="3"/>
  <c r="O184" i="3" s="1"/>
  <c r="S184" i="3" s="1"/>
  <c r="Q164" i="3"/>
  <c r="O164" i="3" s="1"/>
  <c r="S164" i="3" s="1"/>
  <c r="Q165" i="3"/>
  <c r="O165" i="3" s="1"/>
  <c r="S165" i="3" s="1"/>
  <c r="G164" i="3"/>
  <c r="K164" i="3" s="1"/>
  <c r="H164" i="3"/>
  <c r="L164" i="3" s="1"/>
  <c r="I164" i="3"/>
  <c r="M164" i="3" s="1"/>
  <c r="J164" i="3"/>
  <c r="N164" i="3" s="1"/>
  <c r="G165" i="3"/>
  <c r="K165" i="3" s="1"/>
  <c r="H165" i="3"/>
  <c r="L165" i="3" s="1"/>
  <c r="I165" i="3"/>
  <c r="M165" i="3" s="1"/>
  <c r="J165" i="3"/>
  <c r="N165" i="3" s="1"/>
  <c r="Q182" i="3"/>
  <c r="O182" i="3" s="1"/>
  <c r="S182" i="3" s="1"/>
  <c r="G182" i="3"/>
  <c r="K182" i="3" s="1"/>
  <c r="H182" i="3"/>
  <c r="L182" i="3" s="1"/>
  <c r="I182" i="3"/>
  <c r="M182" i="3" s="1"/>
  <c r="J182" i="3"/>
  <c r="N182" i="3" s="1"/>
  <c r="Q153" i="3"/>
  <c r="O153" i="3" s="1"/>
  <c r="S153" i="3" s="1"/>
  <c r="G153" i="3"/>
  <c r="K153" i="3" s="1"/>
  <c r="H153" i="3"/>
  <c r="L153" i="3" s="1"/>
  <c r="I153" i="3"/>
  <c r="M153" i="3" s="1"/>
  <c r="J153" i="3"/>
  <c r="N153" i="3" s="1"/>
  <c r="Q81" i="3"/>
  <c r="O81" i="3" s="1"/>
  <c r="S81" i="3" s="1"/>
  <c r="Q82" i="3"/>
  <c r="O82" i="3" s="1"/>
  <c r="S82" i="3" s="1"/>
  <c r="Q83" i="3"/>
  <c r="O83" i="3" s="1"/>
  <c r="S83" i="3" s="1"/>
  <c r="Q84" i="3"/>
  <c r="O84" i="3" s="1"/>
  <c r="S84" i="3" s="1"/>
  <c r="Q85" i="3"/>
  <c r="O85" i="3" s="1"/>
  <c r="S85" i="3" s="1"/>
  <c r="Q80" i="3"/>
  <c r="O80" i="3" s="1"/>
  <c r="S80" i="3" s="1"/>
  <c r="G81" i="3"/>
  <c r="K81" i="3" s="1"/>
  <c r="H81" i="3"/>
  <c r="L81" i="3" s="1"/>
  <c r="I81" i="3"/>
  <c r="M81" i="3" s="1"/>
  <c r="J81" i="3"/>
  <c r="N81" i="3" s="1"/>
  <c r="G82" i="3"/>
  <c r="K82" i="3" s="1"/>
  <c r="H82" i="3"/>
  <c r="L82" i="3" s="1"/>
  <c r="I82" i="3"/>
  <c r="M82" i="3" s="1"/>
  <c r="J82" i="3"/>
  <c r="N82" i="3" s="1"/>
  <c r="G83" i="3"/>
  <c r="K83" i="3" s="1"/>
  <c r="H83" i="3"/>
  <c r="L83" i="3" s="1"/>
  <c r="I83" i="3"/>
  <c r="M83" i="3" s="1"/>
  <c r="J83" i="3"/>
  <c r="N83" i="3" s="1"/>
  <c r="G84" i="3"/>
  <c r="K84" i="3" s="1"/>
  <c r="H84" i="3"/>
  <c r="L84" i="3" s="1"/>
  <c r="I84" i="3"/>
  <c r="M84" i="3" s="1"/>
  <c r="J84" i="3"/>
  <c r="N84" i="3" s="1"/>
  <c r="G85" i="3"/>
  <c r="K85" i="3" s="1"/>
  <c r="H85" i="3"/>
  <c r="L85" i="3" s="1"/>
  <c r="I85" i="3"/>
  <c r="M85" i="3" s="1"/>
  <c r="J85" i="3"/>
  <c r="N85" i="3" s="1"/>
  <c r="J80" i="3"/>
  <c r="N80" i="3" s="1"/>
  <c r="I80" i="3"/>
  <c r="M80" i="3" s="1"/>
  <c r="H80" i="3"/>
  <c r="L80" i="3" s="1"/>
  <c r="G80" i="3"/>
  <c r="K80" i="3" s="1"/>
  <c r="J191" i="3"/>
  <c r="N191" i="3" s="1"/>
  <c r="I191" i="3"/>
  <c r="M191" i="3" s="1"/>
  <c r="H191" i="3"/>
  <c r="L191" i="3" s="1"/>
  <c r="G191" i="3"/>
  <c r="K191" i="3" s="1"/>
  <c r="Q196" i="3"/>
  <c r="O196" i="3" s="1"/>
  <c r="S196" i="3" s="1"/>
  <c r="G197" i="3"/>
  <c r="K197" i="3" s="1"/>
  <c r="H197" i="3"/>
  <c r="L197" i="3" s="1"/>
  <c r="I197" i="3"/>
  <c r="M197" i="3" s="1"/>
  <c r="J197" i="3"/>
  <c r="N197" i="3" s="1"/>
  <c r="H196" i="3"/>
  <c r="L196" i="3" s="1"/>
  <c r="I196" i="3"/>
  <c r="M196" i="3" s="1"/>
  <c r="J196" i="3"/>
  <c r="N196" i="3" s="1"/>
  <c r="G196" i="3"/>
  <c r="K196" i="3" s="1"/>
  <c r="Q191" i="3"/>
  <c r="O191" i="3" s="1"/>
  <c r="S191" i="3" s="1"/>
  <c r="Q187" i="3"/>
  <c r="O187" i="3" s="1"/>
  <c r="S187" i="3" s="1"/>
  <c r="J187" i="3"/>
  <c r="N187" i="3" s="1"/>
  <c r="I187" i="3"/>
  <c r="M187" i="3" s="1"/>
  <c r="H187" i="3"/>
  <c r="L187" i="3" s="1"/>
  <c r="G187" i="3"/>
  <c r="K187" i="3" s="1"/>
  <c r="Q137" i="3"/>
  <c r="O137" i="3" s="1"/>
  <c r="S137" i="3" s="1"/>
  <c r="Q38" i="3"/>
  <c r="O38" i="3" s="1"/>
  <c r="S38" i="3" s="1"/>
  <c r="Q41" i="3"/>
  <c r="O41" i="3" s="1"/>
  <c r="S41" i="3" s="1"/>
  <c r="Q42" i="3"/>
  <c r="O42" i="3" s="1"/>
  <c r="S42" i="3" s="1"/>
  <c r="Q43" i="3"/>
  <c r="O43" i="3" s="1"/>
  <c r="S43" i="3" s="1"/>
  <c r="Q44" i="3"/>
  <c r="O44" i="3" s="1"/>
  <c r="S44" i="3" s="1"/>
  <c r="Q47" i="3"/>
  <c r="O47" i="3" s="1"/>
  <c r="S47" i="3" s="1"/>
  <c r="Q48" i="3"/>
  <c r="O48" i="3" s="1"/>
  <c r="S48" i="3" s="1"/>
  <c r="Q49" i="3"/>
  <c r="O49" i="3" s="1"/>
  <c r="S49" i="3" s="1"/>
  <c r="Q50" i="3"/>
  <c r="O50" i="3" s="1"/>
  <c r="S50" i="3" s="1"/>
  <c r="Q51" i="3"/>
  <c r="O51" i="3" s="1"/>
  <c r="S51" i="3" s="1"/>
  <c r="Q52" i="3"/>
  <c r="O52" i="3" s="1"/>
  <c r="S52" i="3" s="1"/>
  <c r="Q53" i="3"/>
  <c r="O53" i="3" s="1"/>
  <c r="S53" i="3" s="1"/>
  <c r="Q54" i="3"/>
  <c r="O54" i="3" s="1"/>
  <c r="S54" i="3" s="1"/>
  <c r="Q55" i="3"/>
  <c r="O55" i="3"/>
  <c r="S55" i="3" s="1"/>
  <c r="Q57" i="3"/>
  <c r="O57" i="3" s="1"/>
  <c r="S57" i="3" s="1"/>
  <c r="Q58" i="3"/>
  <c r="O58" i="3" s="1"/>
  <c r="S58" i="3" s="1"/>
  <c r="Q59" i="3"/>
  <c r="O59" i="3" s="1"/>
  <c r="S59" i="3" s="1"/>
  <c r="Q62" i="3"/>
  <c r="O62" i="3" s="1"/>
  <c r="S62" i="3" s="1"/>
  <c r="Q63" i="3"/>
  <c r="O63" i="3" s="1"/>
  <c r="S63" i="3" s="1"/>
  <c r="Q64" i="3"/>
  <c r="O64" i="3" s="1"/>
  <c r="S64" i="3" s="1"/>
  <c r="Q65" i="3"/>
  <c r="O65" i="3" s="1"/>
  <c r="S65" i="3" s="1"/>
  <c r="Q66" i="3"/>
  <c r="O66" i="3" s="1"/>
  <c r="S66" i="3" s="1"/>
  <c r="Q69" i="3"/>
  <c r="O69" i="3" s="1"/>
  <c r="S69" i="3" s="1"/>
  <c r="Q70" i="3"/>
  <c r="O70" i="3" s="1"/>
  <c r="S70" i="3" s="1"/>
  <c r="Q71" i="3"/>
  <c r="O71" i="3" s="1"/>
  <c r="S71" i="3" s="1"/>
  <c r="Q110" i="3"/>
  <c r="O110" i="3" s="1"/>
  <c r="S110" i="3" s="1"/>
  <c r="Q116" i="3"/>
  <c r="O116" i="3" s="1"/>
  <c r="S116" i="3" s="1"/>
  <c r="Q117" i="3"/>
  <c r="O117" i="3" s="1"/>
  <c r="S117" i="3" s="1"/>
  <c r="Q118" i="3"/>
  <c r="O118" i="3" s="1"/>
  <c r="S118" i="3" s="1"/>
  <c r="Q119" i="3"/>
  <c r="O119" i="3" s="1"/>
  <c r="S119" i="3" s="1"/>
  <c r="Q120" i="3"/>
  <c r="O120" i="3" s="1"/>
  <c r="S120" i="3" s="1"/>
  <c r="Q121" i="3"/>
  <c r="O121" i="3" s="1"/>
  <c r="S121" i="3" s="1"/>
  <c r="Q122" i="3"/>
  <c r="O122" i="3" s="1"/>
  <c r="S122" i="3" s="1"/>
  <c r="Q123" i="3"/>
  <c r="O123" i="3" s="1"/>
  <c r="S123" i="3" s="1"/>
  <c r="Q124" i="3"/>
  <c r="O124" i="3" s="1"/>
  <c r="S124" i="3" s="1"/>
  <c r="Q113" i="3"/>
  <c r="O113" i="3" s="1"/>
  <c r="S113" i="3" s="1"/>
  <c r="Q127" i="3"/>
  <c r="O127" i="3" s="1"/>
  <c r="S127" i="3" s="1"/>
  <c r="Q128" i="3"/>
  <c r="O128" i="3" s="1"/>
  <c r="S128" i="3" s="1"/>
  <c r="Q129" i="3"/>
  <c r="O129" i="3" s="1"/>
  <c r="S129" i="3" s="1"/>
  <c r="Q130" i="3"/>
  <c r="O130" i="3" s="1"/>
  <c r="S130" i="3" s="1"/>
  <c r="Q131" i="3"/>
  <c r="O131" i="3" s="1"/>
  <c r="S131" i="3" s="1"/>
  <c r="Q134" i="3"/>
  <c r="O134" i="3" s="1"/>
  <c r="S134" i="3" s="1"/>
  <c r="Q140" i="3"/>
  <c r="O140" i="3" s="1"/>
  <c r="S140" i="3" s="1"/>
  <c r="Q141" i="3"/>
  <c r="O141" i="3" s="1"/>
  <c r="S141" i="3" s="1"/>
  <c r="Q142" i="3"/>
  <c r="O142" i="3" s="1"/>
  <c r="S142" i="3" s="1"/>
  <c r="Q143" i="3"/>
  <c r="O143" i="3" s="1"/>
  <c r="S143" i="3" s="1"/>
  <c r="Q150" i="3"/>
  <c r="O150" i="3" s="1"/>
  <c r="S150" i="3" s="1"/>
  <c r="Q151" i="3"/>
  <c r="O151" i="3" s="1"/>
  <c r="S151" i="3" s="1"/>
  <c r="Q152" i="3"/>
  <c r="O152" i="3" s="1"/>
  <c r="S152" i="3" s="1"/>
  <c r="Q160" i="3"/>
  <c r="O160" i="3" s="1"/>
  <c r="S160" i="3" s="1"/>
  <c r="Q168" i="3"/>
  <c r="O168" i="3" s="1"/>
  <c r="S168" i="3" s="1"/>
  <c r="Q169" i="3"/>
  <c r="O169" i="3" s="1"/>
  <c r="S169" i="3" s="1"/>
  <c r="Q170" i="3"/>
  <c r="O170" i="3" s="1"/>
  <c r="S170" i="3" s="1"/>
  <c r="Q171" i="3"/>
  <c r="O171" i="3" s="1"/>
  <c r="S171" i="3" s="1"/>
  <c r="Q185" i="3"/>
  <c r="O185" i="3" s="1"/>
  <c r="S185" i="3" s="1"/>
  <c r="Q174" i="3"/>
  <c r="O174" i="3" s="1"/>
  <c r="S174" i="3" s="1"/>
  <c r="Q175" i="3"/>
  <c r="O175" i="3" s="1"/>
  <c r="S175" i="3" s="1"/>
  <c r="Q176" i="3"/>
  <c r="O176" i="3" s="1"/>
  <c r="S176" i="3" s="1"/>
  <c r="Q177" i="3"/>
  <c r="O177" i="3" s="1"/>
  <c r="S177" i="3" s="1"/>
  <c r="Q180" i="3"/>
  <c r="O180" i="3" s="1"/>
  <c r="S180" i="3" s="1"/>
  <c r="Q181" i="3"/>
  <c r="O181" i="3" s="1"/>
  <c r="S181" i="3" s="1"/>
  <c r="Q189" i="3"/>
  <c r="O189" i="3" s="1"/>
  <c r="S189" i="3" s="1"/>
  <c r="Q190" i="3"/>
  <c r="O190" i="3" s="1"/>
  <c r="S190" i="3" s="1"/>
  <c r="Q194" i="3"/>
  <c r="O194" i="3" s="1"/>
  <c r="S194" i="3" s="1"/>
  <c r="Q202" i="3"/>
  <c r="O202" i="3" s="1"/>
  <c r="S202" i="3" s="1"/>
  <c r="Q203" i="3"/>
  <c r="O203" i="3" s="1"/>
  <c r="S203" i="3" s="1"/>
  <c r="Q204" i="3"/>
  <c r="O204" i="3" s="1"/>
  <c r="S204" i="3" s="1"/>
  <c r="Q205" i="3"/>
  <c r="O205" i="3" s="1"/>
  <c r="S205" i="3" s="1"/>
  <c r="Q206" i="3"/>
  <c r="O206" i="3" s="1"/>
  <c r="S206" i="3" s="1"/>
  <c r="Q201" i="3"/>
  <c r="O201" i="3" s="1"/>
  <c r="S201" i="3" s="1"/>
  <c r="Q193" i="3"/>
  <c r="O193" i="3" s="1"/>
  <c r="S193" i="3" s="1"/>
  <c r="Q188" i="3"/>
  <c r="O188" i="3" s="1"/>
  <c r="S188" i="3" s="1"/>
  <c r="Q173" i="3"/>
  <c r="O173" i="3" s="1"/>
  <c r="S173" i="3" s="1"/>
  <c r="Q167" i="3"/>
  <c r="O167" i="3" s="1"/>
  <c r="S167" i="3" s="1"/>
  <c r="Q162" i="3"/>
  <c r="O162" i="3" s="1"/>
  <c r="S162" i="3" s="1"/>
  <c r="O149" i="3"/>
  <c r="S149" i="3" s="1"/>
  <c r="Q145" i="3"/>
  <c r="O145" i="3" s="1"/>
  <c r="S145" i="3" s="1"/>
  <c r="Q139" i="3"/>
  <c r="O139" i="3" s="1"/>
  <c r="S139" i="3" s="1"/>
  <c r="Q136" i="3"/>
  <c r="O136" i="3" s="1"/>
  <c r="S136" i="3" s="1"/>
  <c r="Q133" i="3"/>
  <c r="O133" i="3" s="1"/>
  <c r="S133" i="3" s="1"/>
  <c r="Q126" i="3"/>
  <c r="O126" i="3" s="1"/>
  <c r="S126" i="3" s="1"/>
  <c r="Q115" i="3"/>
  <c r="O115" i="3" s="1"/>
  <c r="S115" i="3" s="1"/>
  <c r="Q112" i="3"/>
  <c r="O112" i="3" s="1"/>
  <c r="S112" i="3" s="1"/>
  <c r="Q109" i="3"/>
  <c r="O109" i="3" s="1"/>
  <c r="S109" i="3" s="1"/>
  <c r="Q68" i="3"/>
  <c r="O68" i="3" s="1"/>
  <c r="S68" i="3" s="1"/>
  <c r="Q61" i="3"/>
  <c r="O61" i="3" s="1"/>
  <c r="S61" i="3" s="1"/>
  <c r="Q46" i="3"/>
  <c r="O46" i="3" s="1"/>
  <c r="S46" i="3" s="1"/>
  <c r="Q40" i="3"/>
  <c r="O40" i="3" s="1"/>
  <c r="S40" i="3" s="1"/>
  <c r="Q37" i="3"/>
  <c r="O37" i="3" s="1"/>
  <c r="S37" i="3" s="1"/>
  <c r="G202" i="3"/>
  <c r="K202" i="3" s="1"/>
  <c r="H202" i="3"/>
  <c r="L202" i="3" s="1"/>
  <c r="I202" i="3"/>
  <c r="M202" i="3" s="1"/>
  <c r="J202" i="3"/>
  <c r="N202" i="3" s="1"/>
  <c r="G203" i="3"/>
  <c r="K203" i="3" s="1"/>
  <c r="H203" i="3"/>
  <c r="L203" i="3" s="1"/>
  <c r="I203" i="3"/>
  <c r="M203" i="3" s="1"/>
  <c r="J203" i="3"/>
  <c r="N203" i="3" s="1"/>
  <c r="G204" i="3"/>
  <c r="K204" i="3" s="1"/>
  <c r="H204" i="3"/>
  <c r="L204" i="3" s="1"/>
  <c r="I204" i="3"/>
  <c r="M204" i="3" s="1"/>
  <c r="J204" i="3"/>
  <c r="N204" i="3" s="1"/>
  <c r="G205" i="3"/>
  <c r="K205" i="3" s="1"/>
  <c r="H205" i="3"/>
  <c r="L205" i="3" s="1"/>
  <c r="I205" i="3"/>
  <c r="M205" i="3" s="1"/>
  <c r="J205" i="3"/>
  <c r="N205" i="3" s="1"/>
  <c r="G206" i="3"/>
  <c r="K206" i="3" s="1"/>
  <c r="H206" i="3"/>
  <c r="L206" i="3" s="1"/>
  <c r="I206" i="3"/>
  <c r="M206" i="3" s="1"/>
  <c r="J206" i="3"/>
  <c r="N206" i="3" s="1"/>
  <c r="J201" i="3"/>
  <c r="N201" i="3" s="1"/>
  <c r="I201" i="3"/>
  <c r="M201" i="3" s="1"/>
  <c r="H201" i="3"/>
  <c r="L201" i="3" s="1"/>
  <c r="G201" i="3"/>
  <c r="K201" i="3" s="1"/>
  <c r="G194" i="3"/>
  <c r="K194" i="3" s="1"/>
  <c r="H194" i="3"/>
  <c r="L194" i="3" s="1"/>
  <c r="I194" i="3"/>
  <c r="M194" i="3" s="1"/>
  <c r="J194" i="3"/>
  <c r="N194" i="3" s="1"/>
  <c r="J193" i="3"/>
  <c r="N193" i="3" s="1"/>
  <c r="I193" i="3"/>
  <c r="M193" i="3" s="1"/>
  <c r="H193" i="3"/>
  <c r="L193" i="3" s="1"/>
  <c r="G193" i="3"/>
  <c r="K193" i="3" s="1"/>
  <c r="G189" i="3"/>
  <c r="K189" i="3" s="1"/>
  <c r="H189" i="3"/>
  <c r="L189" i="3" s="1"/>
  <c r="I189" i="3"/>
  <c r="M189" i="3" s="1"/>
  <c r="J189" i="3"/>
  <c r="N189" i="3" s="1"/>
  <c r="G190" i="3"/>
  <c r="K190" i="3" s="1"/>
  <c r="H190" i="3"/>
  <c r="L190" i="3" s="1"/>
  <c r="I190" i="3"/>
  <c r="M190" i="3" s="1"/>
  <c r="J190" i="3"/>
  <c r="N190" i="3" s="1"/>
  <c r="J188" i="3"/>
  <c r="N188" i="3" s="1"/>
  <c r="I188" i="3"/>
  <c r="M188" i="3" s="1"/>
  <c r="H188" i="3"/>
  <c r="L188" i="3" s="1"/>
  <c r="G188" i="3"/>
  <c r="K188" i="3" s="1"/>
  <c r="G174" i="3"/>
  <c r="K174" i="3" s="1"/>
  <c r="H174" i="3"/>
  <c r="L174" i="3" s="1"/>
  <c r="I174" i="3"/>
  <c r="M174" i="3" s="1"/>
  <c r="J174" i="3"/>
  <c r="N174" i="3" s="1"/>
  <c r="G175" i="3"/>
  <c r="K175" i="3" s="1"/>
  <c r="H175" i="3"/>
  <c r="L175" i="3" s="1"/>
  <c r="I175" i="3"/>
  <c r="M175" i="3" s="1"/>
  <c r="J175" i="3"/>
  <c r="N175" i="3" s="1"/>
  <c r="G176" i="3"/>
  <c r="K176" i="3" s="1"/>
  <c r="H176" i="3"/>
  <c r="L176" i="3" s="1"/>
  <c r="I176" i="3"/>
  <c r="M176" i="3" s="1"/>
  <c r="J176" i="3"/>
  <c r="N176" i="3" s="1"/>
  <c r="G177" i="3"/>
  <c r="K177" i="3" s="1"/>
  <c r="H177" i="3"/>
  <c r="L177" i="3" s="1"/>
  <c r="I177" i="3"/>
  <c r="M177" i="3" s="1"/>
  <c r="J177" i="3"/>
  <c r="N177" i="3" s="1"/>
  <c r="G179" i="3"/>
  <c r="K179" i="3" s="1"/>
  <c r="H179" i="3"/>
  <c r="L179" i="3" s="1"/>
  <c r="I179" i="3"/>
  <c r="M179" i="3" s="1"/>
  <c r="J179" i="3"/>
  <c r="N179" i="3" s="1"/>
  <c r="G180" i="3"/>
  <c r="K180" i="3" s="1"/>
  <c r="H180" i="3"/>
  <c r="L180" i="3" s="1"/>
  <c r="I180" i="3"/>
  <c r="M180" i="3" s="1"/>
  <c r="J180" i="3"/>
  <c r="N180" i="3" s="1"/>
  <c r="G181" i="3"/>
  <c r="K181" i="3" s="1"/>
  <c r="H181" i="3"/>
  <c r="L181" i="3" s="1"/>
  <c r="I181" i="3"/>
  <c r="M181" i="3" s="1"/>
  <c r="J181" i="3"/>
  <c r="N181" i="3" s="1"/>
  <c r="G185" i="3"/>
  <c r="K185" i="3" s="1"/>
  <c r="H185" i="3"/>
  <c r="L185" i="3" s="1"/>
  <c r="I185" i="3"/>
  <c r="M185" i="3" s="1"/>
  <c r="J185" i="3"/>
  <c r="N185" i="3" s="1"/>
  <c r="J173" i="3"/>
  <c r="N173" i="3" s="1"/>
  <c r="I173" i="3"/>
  <c r="M173" i="3" s="1"/>
  <c r="H173" i="3"/>
  <c r="L173" i="3" s="1"/>
  <c r="G173" i="3"/>
  <c r="K173" i="3" s="1"/>
  <c r="G168" i="3"/>
  <c r="K168" i="3" s="1"/>
  <c r="H168" i="3"/>
  <c r="L168" i="3" s="1"/>
  <c r="I168" i="3"/>
  <c r="M168" i="3" s="1"/>
  <c r="J168" i="3"/>
  <c r="N168" i="3" s="1"/>
  <c r="G169" i="3"/>
  <c r="K169" i="3" s="1"/>
  <c r="H169" i="3"/>
  <c r="L169" i="3" s="1"/>
  <c r="I169" i="3"/>
  <c r="M169" i="3" s="1"/>
  <c r="J169" i="3"/>
  <c r="N169" i="3" s="1"/>
  <c r="G170" i="3"/>
  <c r="K170" i="3" s="1"/>
  <c r="H170" i="3"/>
  <c r="L170" i="3" s="1"/>
  <c r="I170" i="3"/>
  <c r="M170" i="3" s="1"/>
  <c r="J170" i="3"/>
  <c r="N170" i="3" s="1"/>
  <c r="G171" i="3"/>
  <c r="K171" i="3" s="1"/>
  <c r="H171" i="3"/>
  <c r="L171" i="3" s="1"/>
  <c r="I171" i="3"/>
  <c r="M171" i="3" s="1"/>
  <c r="J171" i="3"/>
  <c r="N171" i="3" s="1"/>
  <c r="J167" i="3"/>
  <c r="N167" i="3" s="1"/>
  <c r="I167" i="3"/>
  <c r="M167" i="3" s="1"/>
  <c r="H167" i="3"/>
  <c r="L167" i="3" s="1"/>
  <c r="G167" i="3"/>
  <c r="K167" i="3" s="1"/>
  <c r="J162" i="3"/>
  <c r="N162" i="3" s="1"/>
  <c r="I162" i="3"/>
  <c r="M162" i="3" s="1"/>
  <c r="H162" i="3"/>
  <c r="L162" i="3" s="1"/>
  <c r="G162" i="3"/>
  <c r="K162" i="3" s="1"/>
  <c r="G160" i="3"/>
  <c r="K160" i="3" s="1"/>
  <c r="H160" i="3"/>
  <c r="L160" i="3" s="1"/>
  <c r="I160" i="3"/>
  <c r="M160" i="3" s="1"/>
  <c r="J160" i="3"/>
  <c r="N160" i="3" s="1"/>
  <c r="G150" i="3"/>
  <c r="K150" i="3" s="1"/>
  <c r="H150" i="3"/>
  <c r="L150" i="3" s="1"/>
  <c r="I150" i="3"/>
  <c r="M150" i="3" s="1"/>
  <c r="J150" i="3"/>
  <c r="N150" i="3" s="1"/>
  <c r="G151" i="3"/>
  <c r="K151" i="3" s="1"/>
  <c r="H151" i="3"/>
  <c r="L151" i="3" s="1"/>
  <c r="I151" i="3"/>
  <c r="M151" i="3" s="1"/>
  <c r="J151" i="3"/>
  <c r="N151" i="3" s="1"/>
  <c r="G152" i="3"/>
  <c r="K152" i="3" s="1"/>
  <c r="H152" i="3"/>
  <c r="L152" i="3" s="1"/>
  <c r="I152" i="3"/>
  <c r="M152" i="3" s="1"/>
  <c r="J152" i="3"/>
  <c r="N152" i="3" s="1"/>
  <c r="J149" i="3"/>
  <c r="N149" i="3" s="1"/>
  <c r="I149" i="3"/>
  <c r="M149" i="3" s="1"/>
  <c r="H149" i="3"/>
  <c r="L149" i="3" s="1"/>
  <c r="G149" i="3"/>
  <c r="K149" i="3" s="1"/>
  <c r="J145" i="3"/>
  <c r="N145" i="3" s="1"/>
  <c r="I145" i="3"/>
  <c r="M145" i="3" s="1"/>
  <c r="H145" i="3"/>
  <c r="L145" i="3" s="1"/>
  <c r="G145" i="3"/>
  <c r="K145" i="3" s="1"/>
  <c r="G140" i="3"/>
  <c r="K140" i="3" s="1"/>
  <c r="H140" i="3"/>
  <c r="L140" i="3" s="1"/>
  <c r="I140" i="3"/>
  <c r="M140" i="3" s="1"/>
  <c r="J140" i="3"/>
  <c r="N140" i="3" s="1"/>
  <c r="G141" i="3"/>
  <c r="K141" i="3" s="1"/>
  <c r="H141" i="3"/>
  <c r="L141" i="3" s="1"/>
  <c r="I141" i="3"/>
  <c r="M141" i="3" s="1"/>
  <c r="J141" i="3"/>
  <c r="N141" i="3" s="1"/>
  <c r="G142" i="3"/>
  <c r="K142" i="3" s="1"/>
  <c r="H142" i="3"/>
  <c r="L142" i="3" s="1"/>
  <c r="I142" i="3"/>
  <c r="M142" i="3" s="1"/>
  <c r="J142" i="3"/>
  <c r="N142" i="3" s="1"/>
  <c r="G143" i="3"/>
  <c r="K143" i="3" s="1"/>
  <c r="H143" i="3"/>
  <c r="L143" i="3"/>
  <c r="I143" i="3"/>
  <c r="M143" i="3" s="1"/>
  <c r="J143" i="3"/>
  <c r="N143" i="3" s="1"/>
  <c r="J139" i="3"/>
  <c r="N139" i="3" s="1"/>
  <c r="I139" i="3"/>
  <c r="M139" i="3" s="1"/>
  <c r="H139" i="3"/>
  <c r="L139" i="3" s="1"/>
  <c r="G139" i="3"/>
  <c r="K139" i="3" s="1"/>
  <c r="G137" i="3"/>
  <c r="K137" i="3" s="1"/>
  <c r="H137" i="3"/>
  <c r="L137" i="3" s="1"/>
  <c r="I137" i="3"/>
  <c r="M137" i="3" s="1"/>
  <c r="J137" i="3"/>
  <c r="N137" i="3" s="1"/>
  <c r="J136" i="3"/>
  <c r="N136" i="3" s="1"/>
  <c r="I136" i="3"/>
  <c r="M136" i="3" s="1"/>
  <c r="H136" i="3"/>
  <c r="L136" i="3" s="1"/>
  <c r="G136" i="3"/>
  <c r="K136" i="3" s="1"/>
  <c r="G134" i="3"/>
  <c r="K134" i="3" s="1"/>
  <c r="H134" i="3"/>
  <c r="L134" i="3" s="1"/>
  <c r="I134" i="3"/>
  <c r="M134" i="3" s="1"/>
  <c r="J134" i="3"/>
  <c r="N134" i="3" s="1"/>
  <c r="J133" i="3"/>
  <c r="N133" i="3" s="1"/>
  <c r="I133" i="3"/>
  <c r="M133" i="3" s="1"/>
  <c r="H133" i="3"/>
  <c r="L133" i="3" s="1"/>
  <c r="G133" i="3"/>
  <c r="K133" i="3" s="1"/>
  <c r="G127" i="3"/>
  <c r="K127" i="3" s="1"/>
  <c r="H127" i="3"/>
  <c r="L127" i="3" s="1"/>
  <c r="I127" i="3"/>
  <c r="M127" i="3" s="1"/>
  <c r="J127" i="3"/>
  <c r="N127" i="3" s="1"/>
  <c r="G128" i="3"/>
  <c r="K128" i="3" s="1"/>
  <c r="H128" i="3"/>
  <c r="L128" i="3" s="1"/>
  <c r="I128" i="3"/>
  <c r="M128" i="3" s="1"/>
  <c r="J128" i="3"/>
  <c r="N128" i="3" s="1"/>
  <c r="G129" i="3"/>
  <c r="K129" i="3" s="1"/>
  <c r="H129" i="3"/>
  <c r="L129" i="3" s="1"/>
  <c r="I129" i="3"/>
  <c r="M129" i="3" s="1"/>
  <c r="J129" i="3"/>
  <c r="N129" i="3" s="1"/>
  <c r="G130" i="3"/>
  <c r="K130" i="3" s="1"/>
  <c r="H130" i="3"/>
  <c r="L130" i="3" s="1"/>
  <c r="I130" i="3"/>
  <c r="M130" i="3" s="1"/>
  <c r="J130" i="3"/>
  <c r="N130" i="3" s="1"/>
  <c r="G131" i="3"/>
  <c r="K131" i="3" s="1"/>
  <c r="H131" i="3"/>
  <c r="L131" i="3" s="1"/>
  <c r="I131" i="3"/>
  <c r="M131" i="3"/>
  <c r="J131" i="3"/>
  <c r="N131" i="3"/>
  <c r="J126" i="3"/>
  <c r="N126" i="3" s="1"/>
  <c r="I126" i="3"/>
  <c r="M126" i="3" s="1"/>
  <c r="H126" i="3"/>
  <c r="L126" i="3" s="1"/>
  <c r="G126" i="3"/>
  <c r="K126" i="3" s="1"/>
  <c r="G116" i="3"/>
  <c r="K116" i="3" s="1"/>
  <c r="H116" i="3"/>
  <c r="L116" i="3" s="1"/>
  <c r="I116" i="3"/>
  <c r="M116" i="3" s="1"/>
  <c r="J116" i="3"/>
  <c r="N116" i="3" s="1"/>
  <c r="G117" i="3"/>
  <c r="K117" i="3" s="1"/>
  <c r="H117" i="3"/>
  <c r="L117" i="3" s="1"/>
  <c r="I117" i="3"/>
  <c r="M117" i="3" s="1"/>
  <c r="J117" i="3"/>
  <c r="N117" i="3" s="1"/>
  <c r="G118" i="3"/>
  <c r="K118" i="3" s="1"/>
  <c r="H118" i="3"/>
  <c r="L118" i="3" s="1"/>
  <c r="I118" i="3"/>
  <c r="M118" i="3" s="1"/>
  <c r="J118" i="3"/>
  <c r="N118" i="3" s="1"/>
  <c r="G119" i="3"/>
  <c r="K119" i="3" s="1"/>
  <c r="H119" i="3"/>
  <c r="L119" i="3" s="1"/>
  <c r="I119" i="3"/>
  <c r="M119" i="3" s="1"/>
  <c r="J119" i="3"/>
  <c r="N119" i="3" s="1"/>
  <c r="G120" i="3"/>
  <c r="K120" i="3" s="1"/>
  <c r="H120" i="3"/>
  <c r="L120" i="3" s="1"/>
  <c r="I120" i="3"/>
  <c r="M120" i="3" s="1"/>
  <c r="J120" i="3"/>
  <c r="N120" i="3" s="1"/>
  <c r="G121" i="3"/>
  <c r="K121" i="3" s="1"/>
  <c r="H121" i="3"/>
  <c r="L121" i="3" s="1"/>
  <c r="I121" i="3"/>
  <c r="M121" i="3" s="1"/>
  <c r="J121" i="3"/>
  <c r="N121" i="3" s="1"/>
  <c r="G122" i="3"/>
  <c r="K122" i="3" s="1"/>
  <c r="H122" i="3"/>
  <c r="L122" i="3" s="1"/>
  <c r="I122" i="3"/>
  <c r="M122" i="3" s="1"/>
  <c r="J122" i="3"/>
  <c r="N122" i="3" s="1"/>
  <c r="G123" i="3"/>
  <c r="K123" i="3" s="1"/>
  <c r="H123" i="3"/>
  <c r="L123" i="3" s="1"/>
  <c r="I123" i="3"/>
  <c r="M123" i="3" s="1"/>
  <c r="J123" i="3"/>
  <c r="N123" i="3" s="1"/>
  <c r="G124" i="3"/>
  <c r="K124" i="3" s="1"/>
  <c r="H124" i="3"/>
  <c r="L124" i="3" s="1"/>
  <c r="I124" i="3"/>
  <c r="M124" i="3" s="1"/>
  <c r="J124" i="3"/>
  <c r="N124" i="3" s="1"/>
  <c r="J115" i="3"/>
  <c r="N115" i="3" s="1"/>
  <c r="I115" i="3"/>
  <c r="M115" i="3" s="1"/>
  <c r="H115" i="3"/>
  <c r="L115" i="3" s="1"/>
  <c r="G115" i="3"/>
  <c r="K115" i="3" s="1"/>
  <c r="G113" i="3"/>
  <c r="K113" i="3" s="1"/>
  <c r="H113" i="3"/>
  <c r="L113" i="3" s="1"/>
  <c r="I113" i="3"/>
  <c r="M113" i="3" s="1"/>
  <c r="J113" i="3"/>
  <c r="N113" i="3" s="1"/>
  <c r="J112" i="3"/>
  <c r="N112" i="3" s="1"/>
  <c r="I112" i="3"/>
  <c r="M112" i="3" s="1"/>
  <c r="H112" i="3"/>
  <c r="L112" i="3" s="1"/>
  <c r="G112" i="3"/>
  <c r="K112" i="3" s="1"/>
  <c r="G110" i="3"/>
  <c r="K110" i="3" s="1"/>
  <c r="H110" i="3"/>
  <c r="L110" i="3" s="1"/>
  <c r="I110" i="3"/>
  <c r="M110" i="3" s="1"/>
  <c r="J110" i="3"/>
  <c r="N110" i="3" s="1"/>
  <c r="G69" i="3"/>
  <c r="K69" i="3" s="1"/>
  <c r="H69" i="3"/>
  <c r="L69" i="3" s="1"/>
  <c r="I69" i="3"/>
  <c r="M69" i="3" s="1"/>
  <c r="J69" i="3"/>
  <c r="N69" i="3" s="1"/>
  <c r="G70" i="3"/>
  <c r="K70" i="3" s="1"/>
  <c r="H70" i="3"/>
  <c r="L70" i="3" s="1"/>
  <c r="I70" i="3"/>
  <c r="M70" i="3" s="1"/>
  <c r="J70" i="3"/>
  <c r="N70" i="3" s="1"/>
  <c r="H71" i="3"/>
  <c r="L71" i="3" s="1"/>
  <c r="I71" i="3"/>
  <c r="M71" i="3" s="1"/>
  <c r="J71" i="3"/>
  <c r="N71" i="3" s="1"/>
  <c r="G62" i="3"/>
  <c r="K62" i="3" s="1"/>
  <c r="H62" i="3"/>
  <c r="L62" i="3" s="1"/>
  <c r="I62" i="3"/>
  <c r="M62" i="3" s="1"/>
  <c r="J62" i="3"/>
  <c r="N62" i="3" s="1"/>
  <c r="G63" i="3"/>
  <c r="K63" i="3" s="1"/>
  <c r="H63" i="3"/>
  <c r="L63" i="3" s="1"/>
  <c r="I63" i="3"/>
  <c r="M63" i="3" s="1"/>
  <c r="J63" i="3"/>
  <c r="N63" i="3" s="1"/>
  <c r="G64" i="3"/>
  <c r="K64" i="3" s="1"/>
  <c r="H64" i="3"/>
  <c r="L64" i="3" s="1"/>
  <c r="I64" i="3"/>
  <c r="M64" i="3" s="1"/>
  <c r="J64" i="3"/>
  <c r="N64" i="3" s="1"/>
  <c r="G65" i="3"/>
  <c r="K65" i="3" s="1"/>
  <c r="H65" i="3"/>
  <c r="L65" i="3" s="1"/>
  <c r="I65" i="3"/>
  <c r="M65" i="3" s="1"/>
  <c r="J65" i="3"/>
  <c r="N65" i="3" s="1"/>
  <c r="G66" i="3"/>
  <c r="K66" i="3" s="1"/>
  <c r="H66" i="3"/>
  <c r="L66" i="3" s="1"/>
  <c r="I66" i="3"/>
  <c r="M66" i="3" s="1"/>
  <c r="J66" i="3"/>
  <c r="N66" i="3" s="1"/>
  <c r="G57" i="3"/>
  <c r="K57" i="3" s="1"/>
  <c r="H57" i="3"/>
  <c r="L57" i="3" s="1"/>
  <c r="I57" i="3"/>
  <c r="M57" i="3" s="1"/>
  <c r="J57" i="3"/>
  <c r="N57" i="3" s="1"/>
  <c r="G58" i="3"/>
  <c r="K58" i="3" s="1"/>
  <c r="H58" i="3"/>
  <c r="L58" i="3" s="1"/>
  <c r="I58" i="3"/>
  <c r="M58" i="3" s="1"/>
  <c r="J58" i="3"/>
  <c r="N58" i="3" s="1"/>
  <c r="G59" i="3"/>
  <c r="K59" i="3" s="1"/>
  <c r="H59" i="3"/>
  <c r="L59" i="3" s="1"/>
  <c r="I59" i="3"/>
  <c r="M59" i="3" s="1"/>
  <c r="J59" i="3"/>
  <c r="N59" i="3" s="1"/>
  <c r="J109" i="3"/>
  <c r="N109" i="3" s="1"/>
  <c r="I109" i="3"/>
  <c r="M109" i="3" s="1"/>
  <c r="H109" i="3"/>
  <c r="L109" i="3" s="1"/>
  <c r="G109" i="3"/>
  <c r="K109" i="3" s="1"/>
  <c r="J68" i="3"/>
  <c r="N68" i="3" s="1"/>
  <c r="I68" i="3"/>
  <c r="M68" i="3" s="1"/>
  <c r="H68" i="3"/>
  <c r="L68" i="3" s="1"/>
  <c r="G68" i="3"/>
  <c r="K68" i="3" s="1"/>
  <c r="J61" i="3"/>
  <c r="N61" i="3" s="1"/>
  <c r="I61" i="3"/>
  <c r="M61" i="3" s="1"/>
  <c r="H61" i="3"/>
  <c r="L61" i="3" s="1"/>
  <c r="G61" i="3"/>
  <c r="K61" i="3" s="1"/>
  <c r="G47" i="3"/>
  <c r="K47" i="3" s="1"/>
  <c r="H47" i="3"/>
  <c r="L47" i="3" s="1"/>
  <c r="I47" i="3"/>
  <c r="M47" i="3" s="1"/>
  <c r="J47" i="3"/>
  <c r="N47" i="3" s="1"/>
  <c r="G48" i="3"/>
  <c r="K48" i="3" s="1"/>
  <c r="H48" i="3"/>
  <c r="L48" i="3" s="1"/>
  <c r="I48" i="3"/>
  <c r="M48" i="3" s="1"/>
  <c r="J48" i="3"/>
  <c r="N48" i="3" s="1"/>
  <c r="G49" i="3"/>
  <c r="K49" i="3" s="1"/>
  <c r="H49" i="3"/>
  <c r="L49" i="3" s="1"/>
  <c r="I49" i="3"/>
  <c r="M49" i="3" s="1"/>
  <c r="J49" i="3"/>
  <c r="N49" i="3" s="1"/>
  <c r="G50" i="3"/>
  <c r="K50" i="3" s="1"/>
  <c r="H50" i="3"/>
  <c r="L50" i="3" s="1"/>
  <c r="I50" i="3"/>
  <c r="M50" i="3" s="1"/>
  <c r="J50" i="3"/>
  <c r="N50" i="3" s="1"/>
  <c r="G51" i="3"/>
  <c r="K51" i="3" s="1"/>
  <c r="H51" i="3"/>
  <c r="L51" i="3" s="1"/>
  <c r="I51" i="3"/>
  <c r="M51" i="3" s="1"/>
  <c r="J51" i="3"/>
  <c r="N51" i="3" s="1"/>
  <c r="G52" i="3"/>
  <c r="K52" i="3" s="1"/>
  <c r="H52" i="3"/>
  <c r="L52" i="3" s="1"/>
  <c r="I52" i="3"/>
  <c r="M52" i="3" s="1"/>
  <c r="J52" i="3"/>
  <c r="N52" i="3" s="1"/>
  <c r="G53" i="3"/>
  <c r="K53" i="3" s="1"/>
  <c r="H53" i="3"/>
  <c r="L53" i="3" s="1"/>
  <c r="I53" i="3"/>
  <c r="M53" i="3" s="1"/>
  <c r="J53" i="3"/>
  <c r="N53" i="3" s="1"/>
  <c r="G54" i="3"/>
  <c r="K54" i="3" s="1"/>
  <c r="H54" i="3"/>
  <c r="L54" i="3" s="1"/>
  <c r="I54" i="3"/>
  <c r="M54" i="3" s="1"/>
  <c r="J54" i="3"/>
  <c r="N54" i="3" s="1"/>
  <c r="G55" i="3"/>
  <c r="K55" i="3" s="1"/>
  <c r="H55" i="3"/>
  <c r="L55" i="3" s="1"/>
  <c r="I55" i="3"/>
  <c r="M55" i="3" s="1"/>
  <c r="J55" i="3"/>
  <c r="N55" i="3" s="1"/>
  <c r="J46" i="3"/>
  <c r="N46" i="3" s="1"/>
  <c r="I46" i="3"/>
  <c r="M46" i="3" s="1"/>
  <c r="H46" i="3"/>
  <c r="L46" i="3" s="1"/>
  <c r="G46" i="3"/>
  <c r="K46" i="3" s="1"/>
  <c r="G38" i="3"/>
  <c r="K38" i="3" s="1"/>
  <c r="H38" i="3"/>
  <c r="L38" i="3" s="1"/>
  <c r="I38" i="3"/>
  <c r="M38" i="3" s="1"/>
  <c r="J38" i="3"/>
  <c r="N38" i="3" s="1"/>
  <c r="G41" i="3"/>
  <c r="K41" i="3" s="1"/>
  <c r="H41" i="3"/>
  <c r="L41" i="3" s="1"/>
  <c r="I41" i="3"/>
  <c r="M41" i="3" s="1"/>
  <c r="J41" i="3"/>
  <c r="N41" i="3" s="1"/>
  <c r="G42" i="3"/>
  <c r="K42" i="3" s="1"/>
  <c r="H42" i="3"/>
  <c r="L42" i="3" s="1"/>
  <c r="I42" i="3"/>
  <c r="M42" i="3" s="1"/>
  <c r="J42" i="3"/>
  <c r="N42" i="3" s="1"/>
  <c r="G43" i="3"/>
  <c r="K43" i="3" s="1"/>
  <c r="H43" i="3"/>
  <c r="L43" i="3" s="1"/>
  <c r="I43" i="3"/>
  <c r="M43" i="3" s="1"/>
  <c r="J43" i="3"/>
  <c r="N43" i="3" s="1"/>
  <c r="G44" i="3"/>
  <c r="K44" i="3" s="1"/>
  <c r="H44" i="3"/>
  <c r="L44" i="3" s="1"/>
  <c r="I44" i="3"/>
  <c r="M44" i="3" s="1"/>
  <c r="J44" i="3"/>
  <c r="N44" i="3" s="1"/>
  <c r="J40" i="3"/>
  <c r="N40" i="3" s="1"/>
  <c r="I40" i="3"/>
  <c r="M40" i="3" s="1"/>
  <c r="H40" i="3"/>
  <c r="L40" i="3" s="1"/>
  <c r="G40" i="3"/>
  <c r="K40" i="3" s="1"/>
  <c r="J37" i="3"/>
  <c r="N37" i="3" s="1"/>
  <c r="I37" i="3"/>
  <c r="M37" i="3" s="1"/>
  <c r="H37" i="3"/>
  <c r="L37" i="3" s="1"/>
  <c r="G37" i="3"/>
  <c r="K37" i="3" s="1"/>
  <c r="Q30" i="3"/>
  <c r="O30" i="3" s="1"/>
  <c r="S30" i="3" s="1"/>
  <c r="Q31" i="3"/>
  <c r="O31" i="3" s="1"/>
  <c r="S31" i="3" s="1"/>
  <c r="Q32" i="3"/>
  <c r="O32" i="3" s="1"/>
  <c r="S32" i="3" s="1"/>
  <c r="Q33" i="3"/>
  <c r="O33" i="3" s="1"/>
  <c r="S33" i="3" s="1"/>
  <c r="Q34" i="3"/>
  <c r="O34" i="3" s="1"/>
  <c r="S34" i="3" s="1"/>
  <c r="Q35" i="3"/>
  <c r="O35" i="3" s="1"/>
  <c r="S35" i="3" s="1"/>
  <c r="Q29" i="3"/>
  <c r="O29" i="3" s="1"/>
  <c r="S29" i="3" s="1"/>
  <c r="J30" i="3"/>
  <c r="N30" i="3" s="1"/>
  <c r="J31" i="3"/>
  <c r="N31" i="3" s="1"/>
  <c r="J32" i="3"/>
  <c r="N32" i="3" s="1"/>
  <c r="J33" i="3"/>
  <c r="N33" i="3" s="1"/>
  <c r="J34" i="3"/>
  <c r="N34" i="3" s="1"/>
  <c r="J35" i="3"/>
  <c r="N35" i="3" s="1"/>
  <c r="I30" i="3"/>
  <c r="M30" i="3" s="1"/>
  <c r="I31" i="3"/>
  <c r="M31" i="3" s="1"/>
  <c r="I32" i="3"/>
  <c r="M32" i="3" s="1"/>
  <c r="I33" i="3"/>
  <c r="M33" i="3" s="1"/>
  <c r="I34" i="3"/>
  <c r="M34" i="3" s="1"/>
  <c r="I35" i="3"/>
  <c r="M35" i="3" s="1"/>
  <c r="H30" i="3"/>
  <c r="L30" i="3" s="1"/>
  <c r="H31" i="3"/>
  <c r="L31" i="3" s="1"/>
  <c r="H32" i="3"/>
  <c r="L32" i="3" s="1"/>
  <c r="H33" i="3"/>
  <c r="L33" i="3" s="1"/>
  <c r="H34" i="3"/>
  <c r="L34" i="3" s="1"/>
  <c r="H35" i="3"/>
  <c r="L35" i="3" s="1"/>
  <c r="G30" i="3"/>
  <c r="K30" i="3" s="1"/>
  <c r="G31" i="3"/>
  <c r="K31" i="3" s="1"/>
  <c r="G32" i="3"/>
  <c r="K32" i="3" s="1"/>
  <c r="G33" i="3"/>
  <c r="K33" i="3" s="1"/>
  <c r="G34" i="3"/>
  <c r="K34" i="3" s="1"/>
  <c r="G35" i="3"/>
  <c r="K35" i="3" s="1"/>
  <c r="J29" i="3"/>
  <c r="N29" i="3" s="1"/>
  <c r="I29" i="3"/>
  <c r="M29" i="3" s="1"/>
  <c r="H29" i="3"/>
  <c r="L29" i="3" s="1"/>
  <c r="G29" i="3"/>
  <c r="K29" i="3" s="1"/>
  <c r="J15" i="3"/>
  <c r="N15" i="3" s="1"/>
  <c r="J16" i="3"/>
  <c r="N16" i="3" s="1"/>
  <c r="J17" i="3"/>
  <c r="N17" i="3" s="1"/>
  <c r="J18" i="3"/>
  <c r="N18" i="3" s="1"/>
  <c r="J19" i="3"/>
  <c r="N19" i="3" s="1"/>
  <c r="J20" i="3"/>
  <c r="N20" i="3" s="1"/>
  <c r="I15" i="3"/>
  <c r="M15" i="3" s="1"/>
  <c r="I16" i="3"/>
  <c r="M16" i="3" s="1"/>
  <c r="I17" i="3"/>
  <c r="M17" i="3" s="1"/>
  <c r="I18" i="3"/>
  <c r="M18" i="3" s="1"/>
  <c r="I19" i="3"/>
  <c r="M19" i="3" s="1"/>
  <c r="I20" i="3"/>
  <c r="M20" i="3" s="1"/>
  <c r="Q16" i="3"/>
  <c r="O16" i="3" s="1"/>
  <c r="S16" i="3" s="1"/>
  <c r="Q17" i="3"/>
  <c r="O17" i="3" s="1"/>
  <c r="S17" i="3" s="1"/>
  <c r="Q18" i="3"/>
  <c r="O18" i="3" s="1"/>
  <c r="S18" i="3" s="1"/>
  <c r="Q19" i="3"/>
  <c r="O19" i="3" s="1"/>
  <c r="S19" i="3" s="1"/>
  <c r="Q20" i="3"/>
  <c r="O20" i="3" s="1"/>
  <c r="S20" i="3" s="1"/>
  <c r="H16" i="3"/>
  <c r="L16" i="3" s="1"/>
  <c r="H17" i="3"/>
  <c r="L17" i="3" s="1"/>
  <c r="H18" i="3"/>
  <c r="L18" i="3" s="1"/>
  <c r="H19" i="3"/>
  <c r="L19" i="3" s="1"/>
  <c r="H20" i="3"/>
  <c r="L20" i="3" s="1"/>
  <c r="G17" i="3"/>
  <c r="K17" i="3" s="1"/>
  <c r="G18" i="3"/>
  <c r="K18" i="3" s="1"/>
  <c r="G19" i="3"/>
  <c r="K19" i="3" s="1"/>
  <c r="G20" i="3"/>
  <c r="K20" i="3" s="1"/>
  <c r="G16" i="3"/>
  <c r="K16" i="3" s="1"/>
  <c r="J14" i="3"/>
  <c r="N14" i="3" s="1"/>
  <c r="I14" i="3"/>
  <c r="M14" i="3" s="1"/>
  <c r="Q15" i="3"/>
  <c r="O15" i="3" s="1"/>
  <c r="S15" i="3" s="1"/>
  <c r="Q14" i="3"/>
  <c r="O14" i="3" s="1"/>
  <c r="S14" i="3" s="1"/>
  <c r="H15" i="3"/>
  <c r="L15" i="3" s="1"/>
  <c r="H14" i="3"/>
  <c r="L14" i="3" s="1"/>
  <c r="G15" i="3"/>
  <c r="K15" i="3" s="1"/>
  <c r="G14" i="3"/>
  <c r="K14" i="3" s="1"/>
  <c r="O197" i="3"/>
  <c r="S197" i="3" s="1"/>
  <c r="S178" i="3"/>
  <c r="S11" i="3"/>
  <c r="Q4" i="3" l="1"/>
  <c r="A211" i="3"/>
  <c r="A212" i="3" s="1"/>
  <c r="A213" i="3" s="1"/>
  <c r="A214" i="3" s="1"/>
  <c r="A215" i="3" s="1"/>
  <c r="A216" i="3" s="1"/>
  <c r="A217" i="3" s="1"/>
  <c r="A218" i="3" s="1"/>
  <c r="A209" i="3"/>
  <c r="S3" i="3"/>
  <c r="A210" i="1"/>
  <c r="A211" i="1" s="1"/>
  <c r="A212" i="1" s="1"/>
  <c r="A213" i="1" s="1"/>
  <c r="A214" i="1" s="1"/>
  <c r="A215" i="1" s="1"/>
  <c r="A216" i="1" s="1"/>
  <c r="A217" i="1" s="1"/>
  <c r="Q5" i="3"/>
  <c r="S4" i="3"/>
  <c r="S2" i="3"/>
  <c r="Q2" i="3"/>
  <c r="Q3" i="3"/>
  <c r="A219" i="3" l="1"/>
  <c r="A220" i="3" s="1"/>
  <c r="A221" i="3" s="1"/>
  <c r="A222" i="3" s="1"/>
  <c r="A223" i="3" s="1"/>
  <c r="A218" i="1"/>
  <c r="A219" i="1" s="1"/>
  <c r="A220" i="1" s="1"/>
  <c r="A221" i="1" s="1"/>
  <c r="A222" i="1" s="1"/>
  <c r="A224" i="1" l="1"/>
  <c r="A225" i="1" s="1"/>
  <c r="A226" i="1" s="1"/>
  <c r="A227" i="1" s="1"/>
  <c r="A228" i="1" s="1"/>
  <c r="A230" i="1" s="1"/>
  <c r="A231" i="1" s="1"/>
  <c r="A232" i="1" s="1"/>
  <c r="A233" i="1" s="1"/>
  <c r="A234" i="1" s="1"/>
  <c r="A225" i="3"/>
  <c r="A226" i="3" s="1"/>
  <c r="A227" i="3" s="1"/>
  <c r="A228" i="3" s="1"/>
  <c r="A229" i="3" s="1"/>
  <c r="A231" i="3" s="1"/>
  <c r="A232" i="3" s="1"/>
  <c r="A233" i="3" s="1"/>
  <c r="A234" i="3" s="1"/>
  <c r="A235" i="3" s="1"/>
</calcChain>
</file>

<file path=xl/sharedStrings.xml><?xml version="1.0" encoding="utf-8"?>
<sst xmlns="http://schemas.openxmlformats.org/spreadsheetml/2006/main" count="1250" uniqueCount="447">
  <si>
    <t>Наименование</t>
  </si>
  <si>
    <t>Упаковка</t>
  </si>
  <si>
    <t>Бальзам «Сон»</t>
  </si>
  <si>
    <t>Облепиховое масло «Горноалтайское»</t>
  </si>
  <si>
    <t xml:space="preserve">Масло Кедровое «Дар Горного Алтая» </t>
  </si>
  <si>
    <t>0,2г № 30 в инд.уп.</t>
  </si>
  <si>
    <t xml:space="preserve">Масло пихтовое </t>
  </si>
  <si>
    <t>Масло пихтовое (c пихтовой веточкой)</t>
  </si>
  <si>
    <t>Масло репейное</t>
  </si>
  <si>
    <t xml:space="preserve">Масло репейное c вит. А и Е </t>
  </si>
  <si>
    <t>Масло репейное с крапивой</t>
  </si>
  <si>
    <t>Масло репейное с ромашкой</t>
  </si>
  <si>
    <t>Прополис пчелиный (100%) натуральный</t>
  </si>
  <si>
    <t>табл. 5 гр. в инд. уп.</t>
  </si>
  <si>
    <t>50 мл.</t>
  </si>
  <si>
    <t>250 мл. инд.уп.</t>
  </si>
  <si>
    <t>200 мл. инд.уп.</t>
  </si>
  <si>
    <t>350г</t>
  </si>
  <si>
    <t>500г</t>
  </si>
  <si>
    <t>750г</t>
  </si>
  <si>
    <t>№ пп</t>
  </si>
  <si>
    <t>100мл. инд.уп.</t>
  </si>
  <si>
    <t>Кол-во в одной склад. уп.</t>
  </si>
  <si>
    <t>100 мл. в инд.уп.</t>
  </si>
  <si>
    <t>Товары для саун, бань, оздоровительных ванн</t>
  </si>
  <si>
    <t>35 мл.</t>
  </si>
  <si>
    <r>
      <t>Серия натуральных эфирных масел</t>
    </r>
    <r>
      <rPr>
        <b/>
        <sz val="14"/>
        <color indexed="12"/>
        <rFont val="Tahoma"/>
        <family val="2"/>
        <charset val="204"/>
      </rPr>
      <t xml:space="preserve"> </t>
    </r>
  </si>
  <si>
    <t>10 мл. в инд.уп.</t>
  </si>
  <si>
    <t>Пихтовое масло</t>
  </si>
  <si>
    <t>30 мл. в инд.уп.</t>
  </si>
  <si>
    <t>50 мл. в инд.уп.</t>
  </si>
  <si>
    <t>Облепиховое масло</t>
  </si>
  <si>
    <t>Репейное масло</t>
  </si>
  <si>
    <t>Мумие</t>
  </si>
  <si>
    <t>Продукты на основе мёда и других продуктов пчеловодства</t>
  </si>
  <si>
    <t>фл 100 гр.</t>
  </si>
  <si>
    <t xml:space="preserve">фл 30 мл. в инд.уп. </t>
  </si>
  <si>
    <t>Бальзамы серии "Энергия жизни" (на основе фито- и пантового сырья Горного Алтая)</t>
  </si>
  <si>
    <t>20 ф/п по 1,5гр.</t>
  </si>
  <si>
    <t>Зеленым цветом в прайсе выделены новинки ассортимента</t>
  </si>
  <si>
    <t>250 мл</t>
  </si>
  <si>
    <t>100 мл</t>
  </si>
  <si>
    <t>Доп.информация</t>
  </si>
  <si>
    <t>Срок годности</t>
  </si>
  <si>
    <t>24 месяца</t>
  </si>
  <si>
    <t>12 месяцев</t>
  </si>
  <si>
    <t>36 месяцев</t>
  </si>
  <si>
    <t>5 лет</t>
  </si>
  <si>
    <t xml:space="preserve">Бальзамы "Калина красная" на основе натурального сока калины, ПРЕМИУМ-класс                                                                                        </t>
  </si>
  <si>
    <t>40 гр., в инд.уп.</t>
  </si>
  <si>
    <t xml:space="preserve">Серия фитобальзамов класса "ПРЕМИУМ" на основе натурального вишневого сока </t>
  </si>
  <si>
    <t xml:space="preserve">100 мл. </t>
  </si>
  <si>
    <t>Крем для рук против старения "Энергия минералов" с прополисом, пчелиным воском и минералами</t>
  </si>
  <si>
    <t>75 мл</t>
  </si>
  <si>
    <t>Средства по уходу за полостью рта "Зеленый Алтай" с сибирскими травами и минеральным комплексом</t>
  </si>
  <si>
    <t>Фл 150 гр.</t>
  </si>
  <si>
    <t>7 фл. по 35мл., масло пихтовое, 35мл.</t>
  </si>
  <si>
    <t>Фиточаи направленного действия на основе листьев и плодов облепихи (обновленная рецептура и оформление)</t>
  </si>
  <si>
    <t>Чай облепиховый с золотым корнем ANTI-AGE (антиоксидантный)</t>
  </si>
  <si>
    <t>Чай облепиховый с мелисой RELAX (успокаивающий)</t>
  </si>
  <si>
    <t>Чай облепиховый с ромашкой CLEAR (очищающий)</t>
  </si>
  <si>
    <t>Чай облепиховый с цедрой лимона TONUS (тонизирующий)</t>
  </si>
  <si>
    <t>Чай облепиховый с шиповником VITTA (витаминный)</t>
  </si>
  <si>
    <t>п/п банка 300 гр</t>
  </si>
  <si>
    <t xml:space="preserve">Мёд с пыльцой </t>
  </si>
  <si>
    <t xml:space="preserve">Мёд с маточным молочком </t>
  </si>
  <si>
    <t xml:space="preserve">Мёд с прополисом </t>
  </si>
  <si>
    <t xml:space="preserve">Мёдово-перговая смесь (50%/50%) </t>
  </si>
  <si>
    <t xml:space="preserve">Кедровое масло </t>
  </si>
  <si>
    <t>стекло, 270 гр</t>
  </si>
  <si>
    <t>Функциональные продукты питания на основе алтайской облепихи</t>
  </si>
  <si>
    <t>200 мл. инд.уп. (тубус)</t>
  </si>
  <si>
    <t>250 мл  в инд.уп.</t>
  </si>
  <si>
    <t>100 мл в инд.уп.</t>
  </si>
  <si>
    <t xml:space="preserve">Бальзам "Алтайский букет" №4 "Зеленый Рыцарь" (для иммунитета) в  подарочном тубусе </t>
  </si>
  <si>
    <t>Продукты пантового мараловодства</t>
  </si>
  <si>
    <t xml:space="preserve">Бальзам "Калина красная" (успокаивающий) в  подарочном тубусе                              </t>
  </si>
  <si>
    <t xml:space="preserve">Бальзамы в подарочной упаковке (тубусах), ПРЕМИУМ-класс </t>
  </si>
  <si>
    <t>400 мл</t>
  </si>
  <si>
    <t>240г</t>
  </si>
  <si>
    <r>
      <t xml:space="preserve">Детская линия "Зеленый Алтай" Baby Green (c экстрактами алтайских трав и маслом из сока облепихи) </t>
    </r>
    <r>
      <rPr>
        <b/>
        <sz val="14"/>
        <color indexed="10"/>
        <rFont val="Tahoma"/>
        <family val="2"/>
        <charset val="204"/>
      </rPr>
      <t xml:space="preserve"> </t>
    </r>
    <r>
      <rPr>
        <b/>
        <sz val="14"/>
        <rFont val="Tahoma"/>
        <family val="2"/>
        <charset val="204"/>
      </rPr>
      <t xml:space="preserve">   </t>
    </r>
  </si>
  <si>
    <t>Апельсин (100% натуральное эфирное масло)</t>
  </si>
  <si>
    <t>Эвкалипт (100% натуральное эфирное масло)</t>
  </si>
  <si>
    <t>Кедр (100% натуральное эфирное масло)</t>
  </si>
  <si>
    <t>Мята (100% натуральное эфирное масло)</t>
  </si>
  <si>
    <t>Можжевельник (100% натуральное эфирное масло)</t>
  </si>
  <si>
    <t>Бергамот (100% натуральное эфирное масло)</t>
  </si>
  <si>
    <t>Грейпфрут (100% натуральное эфирное масло)</t>
  </si>
  <si>
    <t>Мандарин (100% натуральное эфирное масло)</t>
  </si>
  <si>
    <t>Лаванда (100% натуральное эфирное масло)</t>
  </si>
  <si>
    <t>Чайное дерево (100% натуральное эфирное масло)</t>
  </si>
  <si>
    <t>Концентрат пантовых ванн (1500 мг. активного в-ва)</t>
  </si>
  <si>
    <t>Пыльца цветочная (обножка)</t>
  </si>
  <si>
    <t>Бальзам-кондиционер "Ромашковый"  (для нормальных и склонных к жирности волос)</t>
  </si>
  <si>
    <t>Зубная паста "Кедр Алтайский," (с живицей и минеральным комплексом)</t>
  </si>
  <si>
    <t>Зубная паста "Шалфей" (с прополисом и минеральным комплексом)</t>
  </si>
  <si>
    <t>250  в инд.уп.</t>
  </si>
  <si>
    <t>100  в инд.уп.</t>
  </si>
  <si>
    <t xml:space="preserve">Сувенирная продукция  Алтая  </t>
  </si>
  <si>
    <t xml:space="preserve">80 мл </t>
  </si>
  <si>
    <t>125 мл. (минимальный заказ 4 шт. по 125 мл.)</t>
  </si>
  <si>
    <t>Спортивный напиток Biopulse "Energy &amp; Tonus", 125 мл. (для обеспечения организма энергией во время тренировок или во время длительных физических  нагрузок)</t>
  </si>
  <si>
    <t>Капсулы 0,7г № 60, в инд.уп.</t>
  </si>
  <si>
    <t>"Живица Алтайская" с прополисным воском</t>
  </si>
  <si>
    <t>0,8 г, №4</t>
  </si>
  <si>
    <t>"Живица Алтайская" с прополисным воском, кедровая</t>
  </si>
  <si>
    <t>"Живица Алтайская" с прополисным воском и ягодами Годжи</t>
  </si>
  <si>
    <t>"Живица Алтайская" с прополисным воском и облепихой</t>
  </si>
  <si>
    <t>"Живица Алтайская" с прополисным воском и прополисом</t>
  </si>
  <si>
    <t>"Живица Алтайская" с прополисным воском и шиповником</t>
  </si>
  <si>
    <t>Косметическая линия "Зеленый Алтай" (фитокосметика с минеральным комплексом яшмы и порфира)</t>
  </si>
  <si>
    <t>Косметическая линия "Зеленый Алтай" (средства по уходу за волосами и телом без лаурил- и лауретсульфатов и парабенов)</t>
  </si>
  <si>
    <t>Фитобальзамы направленного действия  - СПЕЦИАЛИЗИРОВАННЫЕ ПИЩЕВЫЕ ПРОДУКТЫ ДИЕТИЧЕСКОГО ПРОФИЛАКТИЧЕСКОГО ПИТАНИЯ</t>
  </si>
  <si>
    <t xml:space="preserve">250мл </t>
  </si>
  <si>
    <t>18 месяцев</t>
  </si>
  <si>
    <t>при tº до +20ºС - 24 месяца                     при tº до +8ºС - 36 месяцев</t>
  </si>
  <si>
    <t>250 мл.</t>
  </si>
  <si>
    <t xml:space="preserve">Зубная паста "Зелёный Алтай" (с коллоидным серебром) </t>
  </si>
  <si>
    <t>Средства для похудения ТМ "Мой диетолог"</t>
  </si>
  <si>
    <t xml:space="preserve">Пантогематоген  «Горноалтайский» </t>
  </si>
  <si>
    <t xml:space="preserve">Натуральная жевательная резинка "Живица Алтайская" с добавлением пчелиного ПРОПОЛИСНОГО ВОСКА </t>
  </si>
  <si>
    <t xml:space="preserve">Продукция для спорта и фитнеса </t>
  </si>
  <si>
    <t xml:space="preserve">Сухие травяные бальзамы (для приготовления водных и/или спиртовых фитонастоек) </t>
  </si>
  <si>
    <t xml:space="preserve">Бальзам «Алтайский букет» антистрессовый </t>
  </si>
  <si>
    <t>Бальзам «Алтайский букет» витаминный</t>
  </si>
  <si>
    <t xml:space="preserve">Бальзам «Алтайский букет» очищающий </t>
  </si>
  <si>
    <t xml:space="preserve">Бальзам «Алтайский букет» печеночный  </t>
  </si>
  <si>
    <t xml:space="preserve">Бальзам «Алтайский букет» иммуномодулирующий </t>
  </si>
  <si>
    <t xml:space="preserve">Бальзам «Алтайский букет» успокаивающий </t>
  </si>
  <si>
    <t xml:space="preserve">Бальзам «Алтайский букет» противопростудный </t>
  </si>
  <si>
    <t xml:space="preserve">Бальзам «Алтайский букет» нормализующий </t>
  </si>
  <si>
    <t xml:space="preserve">Бальзам «Алтайский букет» противомастопатийный </t>
  </si>
  <si>
    <t xml:space="preserve">Бальзам «Алтайский букет» щитовидный </t>
  </si>
  <si>
    <t>10 лет</t>
  </si>
  <si>
    <t>Сорбенты</t>
  </si>
  <si>
    <t>Рекомендуемая минимальная розничная цена</t>
  </si>
  <si>
    <t>Классификатор</t>
  </si>
  <si>
    <t>Пищевой продукт</t>
  </si>
  <si>
    <t>БАД</t>
  </si>
  <si>
    <t>2 фл. по 35мл., 1 пакет(соль), масло пихтовое, 35мл.</t>
  </si>
  <si>
    <t>Специализированный пищевой продукт диетического профилактического питания</t>
  </si>
  <si>
    <t xml:space="preserve">Косметическая продукция     </t>
  </si>
  <si>
    <t>Специализированный пищевой продукт для питания спортсменов</t>
  </si>
  <si>
    <t xml:space="preserve">Бальзам "Калина красная" (успокаивающий) </t>
  </si>
  <si>
    <t xml:space="preserve">Мёд натуральный "Мишка-сибиряк" </t>
  </si>
  <si>
    <t>Мёд с облепихой "Мишка-сибиряк"</t>
  </si>
  <si>
    <t>Общий вес,кг</t>
  </si>
  <si>
    <t>Общий объём</t>
  </si>
  <si>
    <t>Цена за штуку</t>
  </si>
  <si>
    <t>Сумма заказа</t>
  </si>
  <si>
    <t>ЗАКАЗ в штуках</t>
  </si>
  <si>
    <t>Количество мест</t>
  </si>
  <si>
    <t xml:space="preserve">Бальзамы "Калина красная" на основе натурального сока калины, ПРЕМИУМ-класс       </t>
  </si>
  <si>
    <t xml:space="preserve">Серия натуральных эфирных масел </t>
  </si>
  <si>
    <t>Объём коробки</t>
  </si>
  <si>
    <t>Кол-во шт.в коробке</t>
  </si>
  <si>
    <t>Вес коробки</t>
  </si>
  <si>
    <t>Договор: Букет     □    ТД    □</t>
  </si>
  <si>
    <t>Тип цены: __________________</t>
  </si>
  <si>
    <t>Документ:</t>
  </si>
  <si>
    <t>Клиент: ___________________</t>
  </si>
  <si>
    <r>
      <t xml:space="preserve">Масло пихтовое </t>
    </r>
    <r>
      <rPr>
        <sz val="10"/>
        <rFont val="Tahoma"/>
        <family val="2"/>
        <charset val="204"/>
      </rPr>
      <t>(c пихтовой веточкой)</t>
    </r>
  </si>
  <si>
    <t>Б-м «Сон»</t>
  </si>
  <si>
    <t xml:space="preserve">Антистрессовый </t>
  </si>
  <si>
    <t xml:space="preserve">Витаминный </t>
  </si>
  <si>
    <t xml:space="preserve">Очищающий </t>
  </si>
  <si>
    <t xml:space="preserve">Печеночный   </t>
  </si>
  <si>
    <t>Иммуномодулирующий</t>
  </si>
  <si>
    <t xml:space="preserve">Успокаивающий </t>
  </si>
  <si>
    <t xml:space="preserve">Противопростудный </t>
  </si>
  <si>
    <t xml:space="preserve">Нормализующий </t>
  </si>
  <si>
    <t xml:space="preserve">Противомастопатийный </t>
  </si>
  <si>
    <t xml:space="preserve">Щитовидный </t>
  </si>
  <si>
    <t xml:space="preserve">"Зеленый Рыцарь" (для иммунитета) в тубусе </t>
  </si>
  <si>
    <t xml:space="preserve">Бальзам "Калина красная" в тубусе                              </t>
  </si>
  <si>
    <t xml:space="preserve">Бальзам сухой «Для тебя-мужской» </t>
  </si>
  <si>
    <t xml:space="preserve">Бальзам сухой «Для тебя-женский» </t>
  </si>
  <si>
    <t>Бальзам сухой «Vita-тонус»</t>
  </si>
  <si>
    <t xml:space="preserve">Бальзам сухой «Релакс» </t>
  </si>
  <si>
    <t xml:space="preserve">Спортивный напиток Biopulse "Energy &amp; Tonus", 125 мл. </t>
  </si>
  <si>
    <t xml:space="preserve">Апельсин </t>
  </si>
  <si>
    <t xml:space="preserve">Эвкалипт </t>
  </si>
  <si>
    <t xml:space="preserve">Кедр </t>
  </si>
  <si>
    <t>Мята</t>
  </si>
  <si>
    <t xml:space="preserve">Можжевельник </t>
  </si>
  <si>
    <t>Бергамот</t>
  </si>
  <si>
    <t xml:space="preserve">Грейпфрут </t>
  </si>
  <si>
    <t xml:space="preserve">Мандарин </t>
  </si>
  <si>
    <t>Лаванда</t>
  </si>
  <si>
    <t xml:space="preserve">Чайное дерево </t>
  </si>
  <si>
    <t>"Живица Алтайская"</t>
  </si>
  <si>
    <t>"Живица Алтайская" КЕДРОВАЯ</t>
  </si>
  <si>
    <t>"Живица Алтайская"  с ЯГОДАМИ ГОДЖИ</t>
  </si>
  <si>
    <t>"Живица Алтайская" с  ОБЛЕПИХОЙ</t>
  </si>
  <si>
    <t>"Живица Алтайская" с  ПРОПОЛИСОМ</t>
  </si>
  <si>
    <t>"Живица Алтайская" с ШИПОВНИКОМ</t>
  </si>
  <si>
    <r>
      <t>Апифитохол</t>
    </r>
    <r>
      <rPr>
        <sz val="10"/>
        <rFont val="Tahoma"/>
        <family val="2"/>
        <charset val="204"/>
      </rPr>
      <t xml:space="preserve"> </t>
    </r>
    <r>
      <rPr>
        <sz val="9"/>
        <rFont val="Tahoma"/>
        <family val="2"/>
        <charset val="204"/>
      </rPr>
      <t xml:space="preserve">(мягкое драже, на осн.  цветочной пыльцы, лецитина, экстрактов бессмертника, расторопши, шиповника) </t>
    </r>
  </si>
  <si>
    <r>
      <t xml:space="preserve">АПИФИТОХОЛ ПЛЮС </t>
    </r>
    <r>
      <rPr>
        <sz val="9"/>
        <rFont val="Tahoma"/>
        <family val="2"/>
        <charset val="204"/>
      </rPr>
      <t>(мягкое драже Апифитохол с добавлением куркумы и чёрного перца)</t>
    </r>
  </si>
  <si>
    <r>
      <t xml:space="preserve">Детская линия "Зеленый Алтай" Baby Green </t>
    </r>
    <r>
      <rPr>
        <b/>
        <sz val="12"/>
        <rFont val="Tahoma"/>
        <family val="2"/>
        <charset val="204"/>
      </rPr>
      <t xml:space="preserve">(c экстрактами алтайских трав и маслом из сока облепихи)     </t>
    </r>
  </si>
  <si>
    <r>
      <t xml:space="preserve">Косметическая линия "Зеленый Алтай" </t>
    </r>
    <r>
      <rPr>
        <b/>
        <sz val="11"/>
        <rFont val="Tahoma"/>
        <family val="2"/>
        <charset val="204"/>
      </rPr>
      <t>(средства по уходу за волосами и телом без лаурил- и лауретсульфатов и парабенов)</t>
    </r>
  </si>
  <si>
    <t xml:space="preserve">500 мл., инд.уп. </t>
  </si>
  <si>
    <r>
      <t xml:space="preserve">Фитобальзамы направленного действия  - </t>
    </r>
    <r>
      <rPr>
        <b/>
        <sz val="11"/>
        <rFont val="Tahoma"/>
        <family val="2"/>
        <charset val="204"/>
      </rPr>
      <t>СПЕЦИАЛИЗИРОВАННЫЕ ПИЩЕВЫЕ ПРОДУКТЫ ДИЕТИЧЕСКОГО ПРОФИЛАКТИЧЕСКОГО ПИТАНИЯ</t>
    </r>
  </si>
  <si>
    <t>Внимание! Вводится только количество штук в поле, выделенное  оранжевым цветом ("ЗАКАЗ В ШТУКАХ")</t>
  </si>
  <si>
    <t>капсулы 0,7г № 60, в инд.уп.</t>
  </si>
  <si>
    <r>
      <t xml:space="preserve">0,8 г, №4 </t>
    </r>
    <r>
      <rPr>
        <b/>
        <sz val="14"/>
        <color indexed="10"/>
        <rFont val="Tahoma"/>
        <family val="2"/>
        <charset val="204"/>
      </rPr>
      <t>(минимальный заказ 10 шт)</t>
    </r>
  </si>
  <si>
    <t>250г</t>
  </si>
  <si>
    <t>1000г</t>
  </si>
  <si>
    <t xml:space="preserve">Средства для похудения ТМ "Мой диетолог" </t>
  </si>
  <si>
    <t>125 мл</t>
  </si>
  <si>
    <t>Травяной чай «Алтайский букет» Горноалтайский</t>
  </si>
  <si>
    <t>пакет 70 гр.</t>
  </si>
  <si>
    <t xml:space="preserve">Травяной чай «Алтайский букет» Витаминный коктейль </t>
  </si>
  <si>
    <t>пакет 100 гр.</t>
  </si>
  <si>
    <t>Травяной чай «Алтайский букет» После баньки</t>
  </si>
  <si>
    <t>пакет 80 гр.</t>
  </si>
  <si>
    <t>Травяной чай «Алтайский букет» Сиреневый вечер</t>
  </si>
  <si>
    <t>Травяной чай «Алтайский букет» Таежный</t>
  </si>
  <si>
    <t>Травяной чай «Алтайский букет» Цветочный аромат</t>
  </si>
  <si>
    <t>28 таблеток по 0,2 гр., в инд.уп.</t>
  </si>
  <si>
    <t xml:space="preserve">Фиточаи направленного действия на основе листьев и плодов облепихи </t>
  </si>
  <si>
    <t xml:space="preserve">Масло облепиховое с  живицей  «Горноалтайское» (5%)  </t>
  </si>
  <si>
    <t>Масло облепиховое с  живицей  «Горноалтайское» (5%)</t>
  </si>
  <si>
    <t>Бальзам травяной "Для женщин" (сухая основа)</t>
  </si>
  <si>
    <t>Бальзам травяной "Для мужчин" (сухая основа)</t>
  </si>
  <si>
    <t>Бальзам травяной "Спокойствие" (сухая основа)</t>
  </si>
  <si>
    <t>Бальзам травяной "Бодрость" (сухая основа)</t>
  </si>
  <si>
    <t xml:space="preserve">Косметическая линия "АЛТАЛИКА" (натуральная косметика на основе алтайской облепихи и мёда) </t>
  </si>
  <si>
    <t xml:space="preserve">Бальзам «Сон» </t>
  </si>
  <si>
    <t xml:space="preserve"> Б-м «Сон» </t>
  </si>
  <si>
    <t xml:space="preserve">Мумие </t>
  </si>
  <si>
    <t>Каталог</t>
  </si>
  <si>
    <t>Листовки</t>
  </si>
  <si>
    <t>Доступная рекламная полиграфия на продукцию ООО НПФ "Алтайский букет"     в помощь вашим продажам</t>
  </si>
  <si>
    <t>капсулы 0,37г в блистере № 20, в инд.уп.</t>
  </si>
  <si>
    <t>капсулы 0,37г в блистере № 40, в инд.уп.</t>
  </si>
  <si>
    <t xml:space="preserve">24 месяца </t>
  </si>
  <si>
    <t>20 капсул по 0,4гр. в блистере, в инд.уп.</t>
  </si>
  <si>
    <t>40 капсул по 0,4гр. в блистере, в инд.уп.</t>
  </si>
  <si>
    <t>Мумие алтайское «Бальзам Гор»</t>
  </si>
  <si>
    <r>
      <t xml:space="preserve">Апифитохол </t>
    </r>
    <r>
      <rPr>
        <sz val="9"/>
        <rFont val="Tahoma"/>
        <family val="2"/>
        <charset val="204"/>
      </rPr>
      <t xml:space="preserve">(мягкое драже, на осн.  цветочной пыльцы (обножки), лецитина, экстрактов бессмертника, расторопши, шиповника) </t>
    </r>
  </si>
  <si>
    <t>Масло репейное с красным перцем</t>
  </si>
  <si>
    <t xml:space="preserve">Косметическая линия "АЛТАЛИКА" (натуральная косметика на основе алтайской облепихи и мёда) - </t>
  </si>
  <si>
    <r>
      <t xml:space="preserve">табл. 5 гр. в инд. уп. </t>
    </r>
    <r>
      <rPr>
        <b/>
        <sz val="9"/>
        <color indexed="10"/>
        <rFont val="Tahoma"/>
        <family val="2"/>
        <charset val="204"/>
      </rPr>
      <t>(минимальный заказ 10 шт)</t>
    </r>
  </si>
  <si>
    <r>
      <t xml:space="preserve">Апифитохол Плюс </t>
    </r>
    <r>
      <rPr>
        <sz val="8"/>
        <rFont val="Tahoma"/>
        <family val="2"/>
        <charset val="204"/>
      </rPr>
      <t>(мягкое драже на осн.цветочной пыльцы (обножки), лецитина, экстрактов бессмертника, расторопши, шиповника, с добавлением куркумы и чёрного перца)</t>
    </r>
  </si>
  <si>
    <t xml:space="preserve">Травяной чай "Алтайский букет" </t>
  </si>
  <si>
    <t xml:space="preserve">Мед фасов «Алтайский букет», п/п банка (Шестигранник)  </t>
  </si>
  <si>
    <r>
      <t xml:space="preserve">Мед фасов «Алтайский букет», п/п банка (Шестигранник) </t>
    </r>
    <r>
      <rPr>
        <b/>
        <sz val="10"/>
        <color indexed="10"/>
        <rFont val="Tahoma"/>
        <family val="2"/>
        <charset val="204"/>
      </rPr>
      <t xml:space="preserve"> </t>
    </r>
  </si>
  <si>
    <t xml:space="preserve">Мед фасов «Алтайский букет», п/п банка (Шестигранник) </t>
  </si>
  <si>
    <t xml:space="preserve">«Апимилк» Маточное молочко с витамином В6 </t>
  </si>
  <si>
    <t>Травяной чай "Алтайский букет"</t>
  </si>
  <si>
    <t xml:space="preserve"> Мед фасов «Алтайский букет», п/п банка (Шестигранник)  </t>
  </si>
  <si>
    <t>250 мл., инд. уп.</t>
  </si>
  <si>
    <t>Ограниченный выпуск! Бальзам в подарочном оформлении.</t>
  </si>
  <si>
    <t>пакет 50 гр. в инд.уп.</t>
  </si>
  <si>
    <t xml:space="preserve">Масло облепиховое «Элитное» (из свежей мякоти плодов, сод-ие каротиноидов 150мг/%) ОБНОВЛЕННЫЙ ДИЗАЙН! </t>
  </si>
  <si>
    <r>
      <t xml:space="preserve">Масло облепиховое «Элитное» </t>
    </r>
    <r>
      <rPr>
        <sz val="9"/>
        <rFont val="Tahoma"/>
        <family val="2"/>
        <charset val="204"/>
      </rPr>
      <t xml:space="preserve">(из свежей мякоти плодов, сод-ие каротиноидов 150мг/%) </t>
    </r>
  </si>
  <si>
    <t xml:space="preserve">Маточное молочко (адсорбированное) в гранулах </t>
  </si>
  <si>
    <t>Градация</t>
  </si>
  <si>
    <t>P</t>
  </si>
  <si>
    <t>M</t>
  </si>
  <si>
    <t>G</t>
  </si>
  <si>
    <t xml:space="preserve">Пантовые ванны. Набор №1 (2 процедуры) </t>
  </si>
  <si>
    <r>
      <t>Пантовые ванны. Набор №2 (7 процедур)</t>
    </r>
    <r>
      <rPr>
        <b/>
        <sz val="10"/>
        <color indexed="10"/>
        <rFont val="Tahoma"/>
        <family val="2"/>
        <charset val="204"/>
      </rPr>
      <t xml:space="preserve"> </t>
    </r>
  </si>
  <si>
    <t>Пантовые ванны. Набор №1 (2 процедуры)</t>
  </si>
  <si>
    <t>Пантовые ванны. Набор №2 (7 процедур)</t>
  </si>
  <si>
    <t>пэт флакон 100 мл</t>
  </si>
  <si>
    <t xml:space="preserve">Косметическая продукция </t>
  </si>
  <si>
    <t xml:space="preserve">36 месяцев </t>
  </si>
  <si>
    <r>
      <t>Масло от перхоти -</t>
    </r>
    <r>
      <rPr>
        <b/>
        <sz val="14"/>
        <color indexed="10"/>
        <rFont val="Tahoma"/>
        <family val="2"/>
        <charset val="204"/>
      </rPr>
      <t xml:space="preserve"> НОВИНКА!</t>
    </r>
  </si>
  <si>
    <r>
      <t xml:space="preserve">Масло от перхоти </t>
    </r>
    <r>
      <rPr>
        <b/>
        <sz val="14"/>
        <color indexed="10"/>
        <rFont val="Tahoma"/>
        <family val="2"/>
        <charset val="204"/>
      </rPr>
      <t>- НОВИНКА!</t>
    </r>
  </si>
  <si>
    <t>Масло для волос и кожи головы (кокосовое масло, минеральное масло, экстракт готуколы (брахми))</t>
  </si>
  <si>
    <r>
      <t xml:space="preserve">Масло для ресниц и бровей - </t>
    </r>
    <r>
      <rPr>
        <b/>
        <sz val="14"/>
        <color indexed="10"/>
        <rFont val="Tahoma"/>
        <family val="2"/>
        <charset val="204"/>
      </rPr>
      <t>НОВИНКА!</t>
    </r>
  </si>
  <si>
    <t>7 мл.</t>
  </si>
  <si>
    <r>
      <t xml:space="preserve">Бальзам "Калина красная" (успокаивающий) в  подарочном тубусе </t>
    </r>
    <r>
      <rPr>
        <b/>
        <sz val="10"/>
        <rFont val="Tahoma"/>
        <family val="2"/>
        <charset val="204"/>
      </rPr>
      <t xml:space="preserve">                  </t>
    </r>
  </si>
  <si>
    <t xml:space="preserve">Бальзам "Калина красная" </t>
  </si>
  <si>
    <r>
      <t xml:space="preserve">Бальзам "Калина красная" в  подарочном тубусе </t>
    </r>
    <r>
      <rPr>
        <b/>
        <sz val="10"/>
        <rFont val="Tahoma"/>
        <family val="2"/>
        <charset val="204"/>
      </rPr>
      <t xml:space="preserve">                    </t>
    </r>
  </si>
  <si>
    <t>Скидка 12%</t>
  </si>
  <si>
    <t>Скидка 10%</t>
  </si>
  <si>
    <t>Скидка 5%</t>
  </si>
  <si>
    <t xml:space="preserve">Крем для рук регенерирующий "АЛТАЛИКА"  </t>
  </si>
  <si>
    <t xml:space="preserve">Крем для рук регенерирующий "АЛТАЛИКА" </t>
  </si>
  <si>
    <t>Оптовая цена</t>
  </si>
  <si>
    <r>
      <t xml:space="preserve">Серия фитоэликсиров на стевии - </t>
    </r>
    <r>
      <rPr>
        <b/>
        <sz val="14"/>
        <color indexed="10"/>
        <rFont val="Tahoma"/>
        <family val="2"/>
        <charset val="204"/>
      </rPr>
      <t xml:space="preserve">НОВИНКА! </t>
    </r>
  </si>
  <si>
    <t xml:space="preserve">Серия травяных чаев "Иван-чай" </t>
  </si>
  <si>
    <r>
      <t xml:space="preserve"> Серия фитоэликсиров на стевии -</t>
    </r>
    <r>
      <rPr>
        <b/>
        <sz val="14"/>
        <color indexed="10"/>
        <rFont val="Tahoma"/>
        <family val="2"/>
        <charset val="204"/>
      </rPr>
      <t xml:space="preserve"> НОВИНКА! </t>
    </r>
  </si>
  <si>
    <t>Серия травяных чаев "Иван-чай"</t>
  </si>
  <si>
    <t>Масло косметическое для ресниц и бровей "Активатор роста" (соплодия хмеля, родиола розовая, витамин Е)</t>
  </si>
  <si>
    <t>Масло косметическое для ресниц и бровей "Питательное" (масло кедровое, витамины         А и Е)</t>
  </si>
  <si>
    <t>Масло косметическое для ресниц и бровей "Укрепляющее" (лист березы, крапива,     витамин Е)</t>
  </si>
  <si>
    <t>Масло косметическое для ресниц и бровей "Питательное" (масло кедровое, витамины А и Е)</t>
  </si>
  <si>
    <t>Масло косметическое для ресниц и бровей "Укрепляющее" (лист березы, крапива, витамин Е)</t>
  </si>
  <si>
    <t xml:space="preserve">Крем для ног смягчающий "АЛТАЛИКА" </t>
  </si>
  <si>
    <t>100мл в инд.уп.</t>
  </si>
  <si>
    <t xml:space="preserve"> 100мл в инд.уп.</t>
  </si>
  <si>
    <r>
      <t>Бальзам «Энергия Любви» -</t>
    </r>
    <r>
      <rPr>
        <b/>
        <sz val="10"/>
        <color indexed="10"/>
        <rFont val="Tahoma"/>
        <family val="2"/>
        <charset val="204"/>
      </rPr>
      <t xml:space="preserve"> ОБНОВЛЕННЫЙ ДИЗАЙН! </t>
    </r>
  </si>
  <si>
    <r>
      <t>Бальзам «Энергия Мысли» (для мужчин) -</t>
    </r>
    <r>
      <rPr>
        <b/>
        <sz val="10"/>
        <color indexed="10"/>
        <rFont val="Tahoma"/>
        <family val="2"/>
        <charset val="204"/>
      </rPr>
      <t xml:space="preserve"> ОБНОВЛЕННЫЙ ДИЗАЙН! </t>
    </r>
  </si>
  <si>
    <r>
      <t>Бальзам «Энергия Мысли» (для женщин) -</t>
    </r>
    <r>
      <rPr>
        <b/>
        <sz val="10"/>
        <color indexed="10"/>
        <rFont val="Tahoma"/>
        <family val="2"/>
        <charset val="204"/>
      </rPr>
      <t xml:space="preserve"> ОБНОВЛЕННЫЙ ДИЗАЙН! </t>
    </r>
  </si>
  <si>
    <t>Крем для суставов с согревающим эффектом "Энергия минералов"с маслом имбиря, прополисом и минералами</t>
  </si>
  <si>
    <t>Крем д/лица "Питание и увлажнение" с легким лифтинг-эффектом (содержит УФ-фильтр)</t>
  </si>
  <si>
    <t>Крем д/лица "Ночной Восстанавливающий" (предупреждает и замедляет процессы старения)</t>
  </si>
  <si>
    <t>Фито-крем д/ног "Эффективное увлажнение" с маслами, мочевиной, прополисом и экстрактами алтайских трав (смягчает, заживляет, успраняет потливость и неприятный запах)</t>
  </si>
  <si>
    <t xml:space="preserve">Крем д/рук для сухой кожи с маслами, прополисом, воском авокадо и минералами (снимает покраснения и шелушение при обветривании кожи) </t>
  </si>
  <si>
    <t>350 гр.</t>
  </si>
  <si>
    <t xml:space="preserve">Фитошампунь "Ромашковый" с экстрактом ромашки и череды (для нормальных и склонных к жирности волос) </t>
  </si>
  <si>
    <t xml:space="preserve">Фитошампунь "Хмелевой" с экстрактом хмеля и крапивы (для нормальных и окрашенных волос) </t>
  </si>
  <si>
    <t>Бальзам-кондиционер "Хмелевой" с экстрактом хмеля и крапивы (для нормальных и окрашенных волос) с эффектом термозащиты</t>
  </si>
  <si>
    <t xml:space="preserve">Био-шампунь "Пантовый (2в1)", (шампунь и кондиционер с пантогематогеном и экстрактами конского каштана и зверобоя для ослабленных и поврежденных волос) </t>
  </si>
  <si>
    <t>Био-шампунь «Против перхоти» с пироктоноламином, пантогематогеном и экстрактами коры осины и ягеля (для всех типов волос)</t>
  </si>
  <si>
    <t>100 гр</t>
  </si>
  <si>
    <t>Шампунь детский (с экстрактами алтайских трав и маслом из сока облепихи), не щиплет глазки, легкое расчесывание</t>
  </si>
  <si>
    <t>Крем детский (с экстрактами алтайских трав и маслом из сока облепихи и минеральным фотофильтром)</t>
  </si>
  <si>
    <r>
      <t xml:space="preserve">Защитный крем д/лица и рук с гусиным жиром и минеральным фотофильтром (для холодного времени года) 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</si>
  <si>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Согревающий крем д/рук и ног (для холодного времени года)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</si>
  <si>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Скраб солевой для тела "Здравница Алтая" на основе лечебной рапы озера Кучук, пенящийся (содержит лечебную соль озера Кучук, живицу сосны, мумие, экстракты шалефя, подорожника и череды) </t>
    </r>
    <r>
      <rPr>
        <b/>
        <sz val="10"/>
        <color indexed="10"/>
        <rFont val="Tahoma"/>
        <family val="2"/>
        <charset val="204"/>
      </rPr>
      <t xml:space="preserve"> НОВИНКА!</t>
    </r>
  </si>
  <si>
    <r>
      <t xml:space="preserve">Пена для купания детская (с экстрактами алтайских трав и маслом из сока облепихи), успокаивает детскую кожу, снимает раздражение, в т.ч. от укусов насекомых </t>
    </r>
    <r>
      <rPr>
        <b/>
        <sz val="10"/>
        <color indexed="10"/>
        <rFont val="Tahoma"/>
        <family val="2"/>
        <charset val="204"/>
      </rPr>
      <t xml:space="preserve"> НОВИНКА!</t>
    </r>
  </si>
  <si>
    <r>
      <t xml:space="preserve">Мыло детское (с экстрактами алтайских трав и маслом из сока облепихи) 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</si>
  <si>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Ополаскиватель для полости рта "Кедр Алтайский"   250 мл, с противовоспалительным эффектом  </t>
    </r>
    <r>
      <rPr>
        <b/>
        <sz val="10"/>
        <color indexed="10"/>
        <rFont val="Tahoma"/>
        <family val="2"/>
        <charset val="204"/>
      </rPr>
      <t>НОВИНКА!</t>
    </r>
  </si>
  <si>
    <r>
      <t>Ополаскиватель для полости рта с коллоидным серебром 250 мл, с противовоспалительным эффектом</t>
    </r>
    <r>
      <rPr>
        <b/>
        <sz val="10"/>
        <color indexed="10"/>
        <rFont val="Tahoma"/>
        <family val="2"/>
        <charset val="204"/>
      </rPr>
      <t xml:space="preserve"> НОВИНКА!</t>
    </r>
  </si>
  <si>
    <r>
      <t xml:space="preserve">Фито-мыло твердое "Азурит", туалетное, ручной работы </t>
    </r>
    <r>
      <rPr>
        <b/>
        <sz val="10"/>
        <color indexed="10"/>
        <rFont val="Tahoma"/>
        <family val="2"/>
        <charset val="204"/>
      </rPr>
      <t xml:space="preserve"> НОВИНКА!</t>
    </r>
  </si>
  <si>
    <r>
      <t xml:space="preserve">Фито-мыло твердое "Грейпфрут", туалетное, ручной работы </t>
    </r>
    <r>
      <rPr>
        <b/>
        <sz val="10"/>
        <color indexed="10"/>
        <rFont val="Tahoma"/>
        <family val="2"/>
        <charset val="204"/>
      </rPr>
      <t xml:space="preserve"> НОВИНКА!</t>
    </r>
  </si>
  <si>
    <r>
      <t xml:space="preserve">Фито-мыло твердое "Зеленый Алтай", туалетное, ручной работы </t>
    </r>
    <r>
      <rPr>
        <b/>
        <sz val="10"/>
        <color indexed="10"/>
        <rFont val="Tahoma"/>
        <family val="2"/>
        <charset val="204"/>
      </rPr>
      <t xml:space="preserve"> НОВИНКА!</t>
    </r>
  </si>
  <si>
    <r>
      <t xml:space="preserve">Фито-мыло твердое "Кофе", туалетное, ручной работы 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</si>
  <si>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Молочко для тела детское (с экстрактами алтайских трав и маслом из сока облепихи), с дозатором </t>
    </r>
    <r>
      <rPr>
        <b/>
        <sz val="10"/>
        <color indexed="10"/>
        <rFont val="Tahoma"/>
        <family val="2"/>
        <charset val="204"/>
      </rPr>
      <t>НОВИНКА!</t>
    </r>
  </si>
  <si>
    <r>
      <t>Капсулы для похудения "Мой диетолог" (Источник конъюгированной линолевой кислоты)</t>
    </r>
    <r>
      <rPr>
        <b/>
        <sz val="10"/>
        <color indexed="10"/>
        <rFont val="Tahoma"/>
        <family val="2"/>
        <charset val="204"/>
      </rPr>
      <t xml:space="preserve"> </t>
    </r>
  </si>
  <si>
    <t xml:space="preserve">Goldenmix облепиха (облепиха, протертая с сахаром) </t>
  </si>
  <si>
    <t xml:space="preserve">Goldenmix облепиха с абрикосом (облепиха, протертая с сахаром, с абрикосом) </t>
  </si>
  <si>
    <t xml:space="preserve">Goldenmix облепиха  с пророщенной пшеницей (облепиха, протертая с сахаром, с пророщенной пшеницей) </t>
  </si>
  <si>
    <t xml:space="preserve">Иван-чай "Алтайский букет" ферментированный </t>
  </si>
  <si>
    <t xml:space="preserve">Иван-чай "Алтайский букет" ферментированный с цветками иван-чая </t>
  </si>
  <si>
    <t xml:space="preserve">Иван-чай "Алтайский букет" ферментированный с облепихой </t>
  </si>
  <si>
    <t xml:space="preserve">Иван-чай  "Алтайский букет" ферментированный с чабрецом </t>
  </si>
  <si>
    <t xml:space="preserve">Иван-чай  "Алтайский букет" ферментированный со смородиной </t>
  </si>
  <si>
    <t>пакет 90 гр.</t>
  </si>
  <si>
    <t>Иван-чай "Алтайский букет" ферментированный с цветками иван-чая</t>
  </si>
  <si>
    <t>Иван-чай "Алтайский букет" ферментированный с облепихой</t>
  </si>
  <si>
    <t>Goldenmix облепиха  с пророщенной пшеницей (облепиха, протертая с сахаром, с пророщенной пшеницей)</t>
  </si>
  <si>
    <r>
      <t>Капсулы для похудения "Мой диетолог"</t>
    </r>
    <r>
      <rPr>
        <sz val="9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>(Источник конъюгированной линолевой кислоты)</t>
    </r>
    <r>
      <rPr>
        <sz val="9"/>
        <rFont val="Tahoma"/>
        <family val="2"/>
        <charset val="204"/>
      </rPr>
      <t/>
    </r>
  </si>
  <si>
    <r>
      <t xml:space="preserve">Травяной чай «Алтайский букет» Иван-да-Марья -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</si>
  <si>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Травяной чай «Алтайский букет» Летний полдень -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</si>
  <si>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Травяной чай «Алтайский букет» Хан Алтай -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</si>
  <si>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Травяной чай «Алтайский букет» Женская мелодия -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</si>
  <si>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Травяной чай «Алтайский букет» Заповедный -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</si>
  <si>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Травяной чай «Алтайский букет» Лесная полянка - </t>
    </r>
    <r>
      <rPr>
        <b/>
        <sz val="10"/>
        <color indexed="10"/>
        <rFont val="Tahoma"/>
        <family val="2"/>
        <charset val="204"/>
      </rPr>
      <t>НОВИНКА!</t>
    </r>
  </si>
  <si>
    <r>
      <t>Журнал (</t>
    </r>
    <r>
      <rPr>
        <b/>
        <i/>
        <sz val="11"/>
        <rFont val="Tahoma"/>
        <family val="2"/>
        <charset val="204"/>
      </rPr>
      <t>сентябрь-ноябрь 2016</t>
    </r>
    <r>
      <rPr>
        <b/>
        <sz val="11"/>
        <rFont val="Tahoma"/>
        <family val="2"/>
        <charset val="204"/>
      </rPr>
      <t>)</t>
    </r>
  </si>
  <si>
    <t xml:space="preserve">Мед натуральный (ручная фасовка)  </t>
  </si>
  <si>
    <t>Мед натуральный (ручная фасовка)</t>
  </si>
  <si>
    <t xml:space="preserve">Менеджер:  </t>
  </si>
  <si>
    <t>250 мл. инд. уп.</t>
  </si>
  <si>
    <r>
      <t>Бальзам на меду "Лёгкая поступь" (для суставов)</t>
    </r>
    <r>
      <rPr>
        <b/>
        <sz val="10"/>
        <color indexed="10"/>
        <rFont val="Tahoma"/>
        <family val="2"/>
        <charset val="204"/>
      </rPr>
      <t>, С ЛОЖКОЙ</t>
    </r>
  </si>
  <si>
    <r>
      <t>Бальзам на меду "Зоркий сокол" (для зрения)</t>
    </r>
    <r>
      <rPr>
        <b/>
        <sz val="10"/>
        <color indexed="10"/>
        <rFont val="Tahoma"/>
        <family val="2"/>
        <charset val="204"/>
      </rPr>
      <t>, С ЛОЖКОЙ</t>
    </r>
  </si>
  <si>
    <r>
      <t>Бальзам на меду "Любава" (для женщин)</t>
    </r>
    <r>
      <rPr>
        <b/>
        <sz val="10"/>
        <color indexed="10"/>
        <rFont val="Tahoma"/>
        <family val="2"/>
        <charset val="204"/>
      </rPr>
      <t>, С ЛОЖКОЙ</t>
    </r>
  </si>
  <si>
    <r>
      <t>Бальзам на меду "Богатырь" (для мужчин)</t>
    </r>
    <r>
      <rPr>
        <b/>
        <sz val="10"/>
        <color indexed="10"/>
        <rFont val="Tahoma"/>
        <family val="2"/>
        <charset val="204"/>
      </rPr>
      <t>, С ЛОЖКОЙ</t>
    </r>
  </si>
  <si>
    <r>
      <t>Бальзам на меду "Душевный" (успокаивающий)</t>
    </r>
    <r>
      <rPr>
        <b/>
        <sz val="10"/>
        <color indexed="10"/>
        <rFont val="Tahoma"/>
        <family val="2"/>
        <charset val="204"/>
      </rPr>
      <t>, С ЛОЖКОЙ</t>
    </r>
  </si>
  <si>
    <r>
      <t>Бальзам на меду "Сердечный" (для сердца)</t>
    </r>
    <r>
      <rPr>
        <b/>
        <sz val="10"/>
        <color indexed="10"/>
        <rFont val="Tahoma"/>
        <family val="2"/>
        <charset val="204"/>
      </rPr>
      <t>, С ЛОЖКОЙ</t>
    </r>
  </si>
  <si>
    <r>
      <t>Бальзам на меду "Медовый целитель" (иммуномодулирующий)</t>
    </r>
    <r>
      <rPr>
        <b/>
        <sz val="10"/>
        <color indexed="10"/>
        <rFont val="Tahoma"/>
        <family val="2"/>
        <charset val="204"/>
      </rPr>
      <t>, С ЛОЖКОЙ</t>
    </r>
  </si>
  <si>
    <r>
      <t xml:space="preserve">Эмульсия для ванн «ЖивиТон» (Скипидар белый) - </t>
    </r>
    <r>
      <rPr>
        <b/>
        <sz val="10"/>
        <color indexed="10"/>
        <rFont val="Tahoma"/>
        <family val="2"/>
        <charset val="204"/>
      </rPr>
      <t xml:space="preserve">ОБНОВЛЁННЫЙ ДИЗАЙН </t>
    </r>
  </si>
  <si>
    <r>
      <t xml:space="preserve">Желтые скипидарные ванны - </t>
    </r>
    <r>
      <rPr>
        <b/>
        <sz val="10"/>
        <color indexed="10"/>
        <rFont val="Tahoma"/>
        <family val="2"/>
        <charset val="204"/>
      </rPr>
      <t xml:space="preserve">ОБНОВЛЁННЫЙ ДИЗАЙН </t>
    </r>
  </si>
  <si>
    <r>
      <t>Эмульсия для ванн «ЖивиТон» (Скипидар белый) -</t>
    </r>
    <r>
      <rPr>
        <b/>
        <sz val="10"/>
        <color indexed="10"/>
        <rFont val="Tahoma"/>
        <family val="2"/>
        <charset val="204"/>
      </rPr>
      <t xml:space="preserve">ОБНОВЛЁННЫЙ ДИЗАЙН </t>
    </r>
  </si>
  <si>
    <r>
      <t>Желтые скипидарные ванны</t>
    </r>
    <r>
      <rPr>
        <b/>
        <sz val="10"/>
        <color indexed="10"/>
        <rFont val="Tahoma"/>
        <family val="2"/>
        <charset val="204"/>
      </rPr>
      <t xml:space="preserve"> - ОБНОВЛЁННЫЙ ДИЗАЙН </t>
    </r>
  </si>
  <si>
    <t>500 мл., инд.уп. (Тубус)</t>
  </si>
  <si>
    <t>Полиграфия</t>
  </si>
  <si>
    <t>Журнал (сентябрь-ноябрь 2016)</t>
  </si>
  <si>
    <t>-</t>
  </si>
  <si>
    <t>Масло косметическое для ресниц и бровей "Восстанавливающее" (хвощ полевой, корень лопуха, масло облепиховое, витамин Е)</t>
  </si>
  <si>
    <t xml:space="preserve">Бальзам на бруснике "Для самой красивой" (Сила витаминов: сок брусничный, чабрец, боярышник, шиповник) </t>
  </si>
  <si>
    <t xml:space="preserve">Фитоэликсир на стевии "Стройность и красота" с соком грейпфрута (улучшение обмена веществ, работы жкт) </t>
  </si>
  <si>
    <t xml:space="preserve">Фитоэликсир на стевии "Крепкий иммунитет" с клюквенным соком </t>
  </si>
  <si>
    <t xml:space="preserve">Фитоэликсир на стевии "Витаминный" с брусничным соком </t>
  </si>
  <si>
    <t xml:space="preserve">Фитоэликсир на стевии "Очищающий" с лимонным соком </t>
  </si>
  <si>
    <t xml:space="preserve">Фитоэликсир на стевии "Спокойствие и невозмутимость" с яблочным соком </t>
  </si>
  <si>
    <t xml:space="preserve">Фитоэликсир на стевии "Активность и долголетие" с соком черной смородины (антиоксидантный, тонизирующий) </t>
  </si>
  <si>
    <t xml:space="preserve">Карбохит (энтеросорбент (пектин, хитозан, МКЦ, актив.уголь))  </t>
  </si>
  <si>
    <r>
      <t>Карбохит (энтеросорбент (пектин, хитозан, МКЦ, актив.уголь))</t>
    </r>
    <r>
      <rPr>
        <b/>
        <sz val="10"/>
        <color indexed="10"/>
        <rFont val="Tahoma"/>
        <family val="2"/>
        <charset val="204"/>
      </rPr>
      <t xml:space="preserve"> </t>
    </r>
  </si>
  <si>
    <t xml:space="preserve">Карбохит (энтеросорбент (пектин, хитозан, МКЦ, актив.уголь)) </t>
  </si>
  <si>
    <t xml:space="preserve">Серия фитобальзамов на основе алтайского мёда, ПРЕМИУМ-класс </t>
  </si>
  <si>
    <t>Бальзам на меду "Медовый целитель" (иммуномодулирующий)</t>
  </si>
  <si>
    <t xml:space="preserve">Бальзам на меду "Сердечный" (для сердца) </t>
  </si>
  <si>
    <t>Бальзам на меду "Душевный" (успокаивающий)</t>
  </si>
  <si>
    <t xml:space="preserve">Бальзам на меду "Богатырь" (для мужчин) </t>
  </si>
  <si>
    <t xml:space="preserve">Бальзам на меду "Любава" (для женщин) </t>
  </si>
  <si>
    <t xml:space="preserve">Бальзам на меду "Зоркий сокол" (для зрения) </t>
  </si>
  <si>
    <t xml:space="preserve">Бальзам на меду "Лёгкая поступь" (для суставов) </t>
  </si>
  <si>
    <r>
      <t>"Медовый целитель" (иммуномод-й),</t>
    </r>
    <r>
      <rPr>
        <b/>
        <sz val="10"/>
        <color indexed="10"/>
        <rFont val="Tahoma"/>
        <family val="2"/>
        <charset val="204"/>
      </rPr>
      <t xml:space="preserve"> С ЛОЖКОЙ</t>
    </r>
  </si>
  <si>
    <r>
      <t xml:space="preserve">"Сердечный" (для сердца), </t>
    </r>
    <r>
      <rPr>
        <b/>
        <sz val="10"/>
        <color indexed="10"/>
        <rFont val="Tahoma"/>
        <family val="2"/>
        <charset val="204"/>
      </rPr>
      <t>С ЛОЖКОЙ</t>
    </r>
  </si>
  <si>
    <r>
      <t xml:space="preserve">"Душевный" (успокаивающий), </t>
    </r>
    <r>
      <rPr>
        <b/>
        <sz val="10"/>
        <color indexed="10"/>
        <rFont val="Tahoma"/>
        <family val="2"/>
        <charset val="204"/>
      </rPr>
      <t>С ЛОЖКОЙ</t>
    </r>
  </si>
  <si>
    <r>
      <t>"Богатырь" (для мужчин),</t>
    </r>
    <r>
      <rPr>
        <b/>
        <sz val="10"/>
        <color indexed="10"/>
        <rFont val="Tahoma"/>
        <family val="2"/>
        <charset val="204"/>
      </rPr>
      <t xml:space="preserve"> С ЛОЖКОЙ</t>
    </r>
  </si>
  <si>
    <r>
      <t xml:space="preserve"> "Любава" (для женщин), </t>
    </r>
    <r>
      <rPr>
        <b/>
        <sz val="10"/>
        <color indexed="10"/>
        <rFont val="Tahoma"/>
        <family val="2"/>
        <charset val="204"/>
      </rPr>
      <t>С ЛОЖКОЙ</t>
    </r>
  </si>
  <si>
    <r>
      <t>"Зоркий сокол" (для зрения),</t>
    </r>
    <r>
      <rPr>
        <b/>
        <sz val="10"/>
        <color indexed="10"/>
        <rFont val="Tahoma"/>
        <family val="2"/>
        <charset val="204"/>
      </rPr>
      <t xml:space="preserve"> С ЛОЖКОЙ</t>
    </r>
  </si>
  <si>
    <r>
      <t>"Лёгкая поступь" (для суставов),</t>
    </r>
    <r>
      <rPr>
        <b/>
        <sz val="10"/>
        <color indexed="10"/>
        <rFont val="Tahoma"/>
        <family val="2"/>
        <charset val="204"/>
      </rPr>
      <t xml:space="preserve"> С ЛОЖКОЙ</t>
    </r>
  </si>
  <si>
    <r>
      <t xml:space="preserve"> "Сибирская чистка"</t>
    </r>
    <r>
      <rPr>
        <b/>
        <sz val="9"/>
        <rFont val="Tahoma"/>
        <family val="2"/>
        <charset val="204"/>
      </rPr>
      <t xml:space="preserve"> </t>
    </r>
    <r>
      <rPr>
        <sz val="9"/>
        <rFont val="Tahoma"/>
        <family val="2"/>
        <charset val="204"/>
      </rPr>
      <t>(масло кедровое с живицей, 10%)</t>
    </r>
    <r>
      <rPr>
        <sz val="9"/>
        <color indexed="10"/>
        <rFont val="Tahoma"/>
        <family val="2"/>
        <charset val="204"/>
      </rPr>
      <t xml:space="preserve"> </t>
    </r>
    <r>
      <rPr>
        <sz val="10"/>
        <color indexed="10"/>
        <rFont val="Tahoma"/>
        <family val="2"/>
        <charset val="204"/>
      </rPr>
      <t xml:space="preserve">- </t>
    </r>
  </si>
  <si>
    <t xml:space="preserve">Средства для очищения организма ТМ "Сибирская чистка" </t>
  </si>
  <si>
    <r>
      <t>"Сибирская чистка"</t>
    </r>
    <r>
      <rPr>
        <b/>
        <sz val="12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 xml:space="preserve">(масло кедровое с живицей, 10%) </t>
    </r>
  </si>
  <si>
    <t xml:space="preserve"> «Апимилк» Маточное молочко с витамином В6</t>
  </si>
  <si>
    <t xml:space="preserve">Бальзам «Алтайский букет». «Спокойствие. Для нервной системы»  </t>
  </si>
  <si>
    <t xml:space="preserve">Бальзам «Алтайский букет» «Вита-Вишня. Витамины и антиоксиданты» </t>
  </si>
  <si>
    <t xml:space="preserve">Бальзам «Алтайский букет» «Холо-Фит. В помощь печени» </t>
  </si>
  <si>
    <t xml:space="preserve">Бальзам «Алтайский букет» «Дыхание. Для бронхов и легких»  </t>
  </si>
  <si>
    <t xml:space="preserve">Бальзам «Алтайский букет» «Зеленый рыцарь. Для иммунитета» </t>
  </si>
  <si>
    <t xml:space="preserve">Бальзам «Алтайский букет» «Друг сердечный. Для сердца и сосудов» </t>
  </si>
  <si>
    <t>Бальзам «Алтайский букет» «Тонизирующий. Сила и бодрость»</t>
  </si>
  <si>
    <t>Бальзам «Алтайский букет» «Зеленый рыцарь. Для иммунитета»</t>
  </si>
  <si>
    <t>Бальзам «Алтайский букет» «Друг сердечный. Для сердца и сосудов»</t>
  </si>
  <si>
    <t xml:space="preserve">Бальзам «Алтайский букет» «Тонизирующий. Сила и бодрость» </t>
  </si>
  <si>
    <r>
      <t xml:space="preserve">Бальзам "БЕЛУХА. Спокойствие гор" (успокаивающий) </t>
    </r>
    <r>
      <rPr>
        <b/>
        <sz val="10"/>
        <rFont val="Tahoma"/>
        <family val="2"/>
        <charset val="204"/>
      </rPr>
      <t xml:space="preserve">                            </t>
    </r>
  </si>
  <si>
    <r>
      <t xml:space="preserve">Бальзам «БЕЛОКУРИХА. Земной щит» (для иммунитета) </t>
    </r>
    <r>
      <rPr>
        <b/>
        <sz val="10"/>
        <rFont val="Tahoma"/>
        <family val="2"/>
        <charset val="204"/>
      </rPr>
      <t xml:space="preserve">           </t>
    </r>
  </si>
  <si>
    <r>
      <t>Бальзам «БИРЮЗОВАЯ КАТУНЬ. Сила реки» (витаминный)</t>
    </r>
    <r>
      <rPr>
        <b/>
        <sz val="10"/>
        <rFont val="Tahoma"/>
        <family val="2"/>
        <charset val="204"/>
      </rPr>
      <t xml:space="preserve">    </t>
    </r>
  </si>
  <si>
    <t xml:space="preserve">Бальзам "БЕЛУХА. Спокойствие гор" (успокаивающий) </t>
  </si>
  <si>
    <t>Бальзам «БЕЛОКУРИХА. Земной щит» (для иммунитета)</t>
  </si>
  <si>
    <t xml:space="preserve">Бальзам «БИРЮЗОВАЯ КАТУНЬ. Сила реки» (витаминный) </t>
  </si>
  <si>
    <t>фл 50 мл. в инд.уп.</t>
  </si>
  <si>
    <t>Средство гигиены полости рта</t>
  </si>
  <si>
    <t>Бальзамы серии "АЛТАЙ места заповедные"</t>
  </si>
  <si>
    <r>
      <t xml:space="preserve">Бальзам "БЕЛУХА. Спокойствие гор" (успокаивающий) - </t>
    </r>
    <r>
      <rPr>
        <b/>
        <sz val="10"/>
        <color indexed="36"/>
        <rFont val="Tahoma"/>
        <family val="2"/>
        <charset val="204"/>
      </rPr>
      <t xml:space="preserve">ВНУТРИ КАРТА АЛТАЯ В ПОДАРОК! </t>
    </r>
    <r>
      <rPr>
        <b/>
        <sz val="10"/>
        <color indexed="36"/>
        <rFont val="Tahoma"/>
        <family val="2"/>
        <charset val="204"/>
      </rPr>
      <t xml:space="preserve">           </t>
    </r>
  </si>
  <si>
    <r>
      <t xml:space="preserve">Бальзам «БЕЛОКУРИХА. Земной щит» (для иммунитета) - </t>
    </r>
    <r>
      <rPr>
        <b/>
        <sz val="10"/>
        <color indexed="36"/>
        <rFont val="Tahoma"/>
        <family val="2"/>
        <charset val="204"/>
      </rPr>
      <t xml:space="preserve">ВНУТРИ КАРТА АЛТАЯ В ПОДАРОК!  </t>
    </r>
    <r>
      <rPr>
        <b/>
        <sz val="10"/>
        <color indexed="36"/>
        <rFont val="Tahoma"/>
        <family val="2"/>
        <charset val="204"/>
      </rPr>
      <t xml:space="preserve">              </t>
    </r>
  </si>
  <si>
    <r>
      <t xml:space="preserve">Бальзам «БИРЮЗОВАЯ КАТУНЬ. Сила реки» (витаминный) - </t>
    </r>
    <r>
      <rPr>
        <b/>
        <sz val="10"/>
        <color indexed="36"/>
        <rFont val="Tahoma"/>
        <family val="2"/>
        <charset val="204"/>
      </rPr>
      <t xml:space="preserve">ВНУТРИ КАРТА АЛТАЯ В ПОДАРОК! </t>
    </r>
    <r>
      <rPr>
        <b/>
        <sz val="10"/>
        <color indexed="36"/>
        <rFont val="Tahoma"/>
        <family val="2"/>
        <charset val="204"/>
      </rPr>
      <t xml:space="preserve">                     </t>
    </r>
  </si>
  <si>
    <t xml:space="preserve">Спортивный напиток Biopulse "Restore &amp; Energy", 125 мл. (для восстановления организма после тренировок или во время длительных физических  нагрузок) </t>
  </si>
  <si>
    <r>
      <rPr>
        <b/>
        <sz val="11"/>
        <rFont val="Tahoma"/>
        <family val="2"/>
        <charset val="204"/>
      </rPr>
      <t>Прополис-спрей (средство гигиены полости рта)</t>
    </r>
    <r>
      <rPr>
        <sz val="11"/>
        <rFont val="Tahoma"/>
        <family val="2"/>
        <charset val="204"/>
      </rPr>
      <t xml:space="preserve"> (водная вытяжка прополиса) - </t>
    </r>
    <r>
      <rPr>
        <b/>
        <sz val="11"/>
        <color indexed="10"/>
        <rFont val="Tahoma"/>
        <family val="2"/>
        <charset val="204"/>
      </rPr>
      <t>НОВИНКА!</t>
    </r>
  </si>
  <si>
    <t xml:space="preserve">Бальзамы серии "АЛТАЙ места заповедные" </t>
  </si>
  <si>
    <r>
      <t xml:space="preserve">Бальзам "БЕЛУХА. Спокойствие гор" (успокаивающий) </t>
    </r>
    <r>
      <rPr>
        <b/>
        <sz val="10"/>
        <rFont val="Tahoma"/>
        <family val="2"/>
        <charset val="204"/>
      </rPr>
      <t xml:space="preserve">                        </t>
    </r>
  </si>
  <si>
    <r>
      <t xml:space="preserve">Бальзам «БЕЛОКУРИХА. Земной щит» (для иммунитета) </t>
    </r>
    <r>
      <rPr>
        <b/>
        <sz val="10"/>
        <rFont val="Tahoma"/>
        <family val="2"/>
        <charset val="204"/>
      </rPr>
      <t xml:space="preserve">             </t>
    </r>
  </si>
  <si>
    <r>
      <t xml:space="preserve">Бальзам «БИРЮЗОВАЯ КАТУНЬ. Сила реки» (витаминный) </t>
    </r>
    <r>
      <rPr>
        <b/>
        <sz val="10"/>
        <rFont val="Tahoma"/>
        <family val="2"/>
        <charset val="204"/>
      </rPr>
      <t xml:space="preserve"> </t>
    </r>
  </si>
  <si>
    <t xml:space="preserve">Спортивный напиток Biopulse "Restore &amp; Energy", 125 мл. </t>
  </si>
  <si>
    <r>
      <rPr>
        <b/>
        <sz val="11"/>
        <rFont val="Tahoma"/>
        <family val="2"/>
        <charset val="204"/>
      </rPr>
      <t xml:space="preserve">Прополис-спрей (средство гигиены полости рта) (водная вытяжка прополиса) - </t>
    </r>
    <r>
      <rPr>
        <b/>
        <sz val="11"/>
        <color indexed="10"/>
        <rFont val="Tahoma"/>
        <family val="2"/>
        <charset val="204"/>
      </rPr>
      <t>НОВИНКА!</t>
    </r>
  </si>
  <si>
    <r>
      <t xml:space="preserve">Бальзам "Хороший тонус" (красный корень, курильский чай, имбирь, сок мультифруктовый) - </t>
    </r>
    <r>
      <rPr>
        <b/>
        <sz val="12"/>
        <color indexed="10"/>
        <rFont val="Tahoma"/>
        <family val="2"/>
        <charset val="204"/>
      </rPr>
      <t>НОВИНКА!</t>
    </r>
  </si>
  <si>
    <r>
      <t xml:space="preserve">Шампунь для волос восстанавливающий "АЛТАЛИКА" -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</si>
  <si>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Бальзам для волос восстанавливающий "АЛТАЛИКА" - </t>
    </r>
    <r>
      <rPr>
        <b/>
        <sz val="10"/>
        <color indexed="10"/>
        <rFont val="Tahoma"/>
        <family val="2"/>
        <charset val="204"/>
      </rPr>
      <t>НОВИНКА!</t>
    </r>
  </si>
  <si>
    <r>
      <t xml:space="preserve">Бальзам "Хороший тонус" (красный корень, курильский чай, имбирь, сок мультифруктовый) - </t>
    </r>
    <r>
      <rPr>
        <b/>
        <sz val="10"/>
        <color indexed="10"/>
        <rFont val="Tahoma"/>
        <family val="2"/>
        <charset val="204"/>
      </rPr>
      <t>НОВИНКА!</t>
    </r>
  </si>
  <si>
    <t>80 мл</t>
  </si>
  <si>
    <t>при заказе свыше  300 000 руб</t>
  </si>
  <si>
    <t>при заказе  от 100 000 до 299 000 руб</t>
  </si>
  <si>
    <t>при заказе  от 50 000 до 99 000 руб</t>
  </si>
  <si>
    <t>Мин сумма заказа      15 000 р.</t>
  </si>
  <si>
    <t>Цена при мин. заказе 15 000 рублей</t>
  </si>
  <si>
    <t>Сумма при мин. заказе 15 000 рублей</t>
  </si>
  <si>
    <t>Сумма при мин. заказе 15 000 руб.</t>
  </si>
  <si>
    <t>Цена при заказе от 50 000  до 99 000 рублей</t>
  </si>
  <si>
    <t>Сумма при заказе от 50 000 руб. до 99 000 руб.</t>
  </si>
  <si>
    <t>Цена при заказе от 100 000 до 299 000 рублей</t>
  </si>
  <si>
    <t>Сумма при заказе от 100 000 руб. до 299 000 руб.</t>
  </si>
  <si>
    <t>Цена при заказе свыше  300 000 рублей</t>
  </si>
  <si>
    <t>Сумма при заказе свыше  300 000 руб.</t>
  </si>
  <si>
    <t>Сумма при заказе свыше  300 000 рублей</t>
  </si>
  <si>
    <t>Сумма при заказе от 50 000  до 99 000 рублей</t>
  </si>
  <si>
    <t>Сумма при заказе 100 000 до 299 000 рублей</t>
  </si>
  <si>
    <t>Прайс с 01 февраля 2017 г.</t>
  </si>
  <si>
    <t>БЛАНК ЗАКАЗА ДЛЯ КОНТРАГЕНТОВ КОМПАНИИ "АЛТАЙСКИЙ БУКЕТ" ФЕВРАЛЬ 2017</t>
  </si>
  <si>
    <t>Дата:   «     » _________ 2017г.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</si>
</sst>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&quot;р.&quot;"/>
    <numFmt numFmtId="165" formatCode="#,##0&quot;р.&quot;"/>
    <numFmt numFmtId="166" formatCode="#,##0.0&quot;р.&quot;;[Red]#,##0.0&quot;р.&quot;"/>
    <numFmt numFmtId="167" formatCode="0.0"/>
    <numFmt numFmtId="168" formatCode="0.000000"/>
    <numFmt numFmtId="169" formatCode="0.00;[Red]0.00"/>
    <numFmt numFmtId="170" formatCode="#,##0&quot;р.&quot;;[Red]#,##0&quot;р.&quot;"/>
    <numFmt numFmtId="171" formatCode="0.000;[Red]0.000"/>
    <numFmt numFmtId="172" formatCode="0;[Red]0"/>
  </numFmts>
  <fonts count="44" x14ac:knownFonts="1">
    <font>
      <sz val="10"/>
      <name val="Arial Cyr"/>
      <family val="2"/>
      <charset val="204"/>
    </font>
    <font>
      <sz val="10"/>
      <name val="Tahoma"/>
      <family val="2"/>
    </font>
    <font>
      <b/>
      <sz val="10"/>
      <name val="Tahoma"/>
      <family val="2"/>
      <charset val="204"/>
    </font>
    <font>
      <u/>
      <sz val="10"/>
      <color indexed="12"/>
      <name val="Arial Cyr"/>
      <family val="2"/>
      <charset val="204"/>
    </font>
    <font>
      <b/>
      <sz val="12"/>
      <name val="Tahoma"/>
      <family val="2"/>
      <charset val="204"/>
    </font>
    <font>
      <sz val="8"/>
      <name val="Arial Cyr"/>
      <family val="2"/>
      <charset val="204"/>
    </font>
    <font>
      <b/>
      <sz val="14"/>
      <name val="Tahoma"/>
      <family val="2"/>
      <charset val="204"/>
    </font>
    <font>
      <sz val="10"/>
      <name val="Arial Cyr"/>
      <family val="2"/>
      <charset val="204"/>
    </font>
    <font>
      <b/>
      <i/>
      <sz val="18"/>
      <name val="Tahoma"/>
      <family val="2"/>
      <charset val="204"/>
    </font>
    <font>
      <sz val="10"/>
      <name val="Arial Cyr"/>
      <charset val="204"/>
    </font>
    <font>
      <b/>
      <sz val="10"/>
      <color indexed="10"/>
      <name val="Tahoma"/>
      <family val="2"/>
      <charset val="204"/>
    </font>
    <font>
      <b/>
      <sz val="14"/>
      <color indexed="12"/>
      <name val="Tahoma"/>
      <family val="2"/>
      <charset val="204"/>
    </font>
    <font>
      <b/>
      <i/>
      <sz val="16"/>
      <name val="Tahoma"/>
      <family val="2"/>
      <charset val="204"/>
    </font>
    <font>
      <b/>
      <i/>
      <sz val="12"/>
      <name val="Tahoma"/>
      <family val="2"/>
      <charset val="204"/>
    </font>
    <font>
      <sz val="7"/>
      <name val="Tahoma"/>
      <family val="2"/>
    </font>
    <font>
      <b/>
      <sz val="10"/>
      <color indexed="8"/>
      <name val="Tahoma"/>
      <family val="2"/>
      <charset val="204"/>
    </font>
    <font>
      <b/>
      <i/>
      <sz val="14"/>
      <name val="Tahoma"/>
      <family val="2"/>
      <charset val="204"/>
    </font>
    <font>
      <sz val="10"/>
      <name val="Arial"/>
      <family val="2"/>
      <charset val="204"/>
    </font>
    <font>
      <b/>
      <sz val="14"/>
      <color indexed="10"/>
      <name val="Tahoma"/>
      <family val="2"/>
      <charset val="204"/>
    </font>
    <font>
      <b/>
      <sz val="14"/>
      <name val="Tahoma"/>
      <family val="2"/>
    </font>
    <font>
      <b/>
      <sz val="11"/>
      <name val="Tahoma"/>
      <family val="2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b/>
      <sz val="8"/>
      <name val="Tahoma"/>
      <family val="2"/>
    </font>
    <font>
      <b/>
      <i/>
      <sz val="11"/>
      <name val="Tahoma"/>
      <family val="2"/>
      <charset val="204"/>
    </font>
    <font>
      <b/>
      <sz val="11"/>
      <color indexed="8"/>
      <name val="Tahoma"/>
      <family val="2"/>
      <charset val="204"/>
    </font>
    <font>
      <b/>
      <sz val="9"/>
      <name val="Tahoma"/>
      <family val="2"/>
      <charset val="204"/>
    </font>
    <font>
      <b/>
      <sz val="8"/>
      <name val="Tahoma"/>
      <family val="2"/>
      <charset val="204"/>
    </font>
    <font>
      <b/>
      <sz val="14"/>
      <name val="Arial Cyr"/>
      <charset val="204"/>
    </font>
    <font>
      <sz val="10"/>
      <name val="Tahoma"/>
      <family val="2"/>
      <charset val="204"/>
    </font>
    <font>
      <sz val="9"/>
      <name val="Tahoma"/>
      <family val="2"/>
      <charset val="204"/>
    </font>
    <font>
      <b/>
      <i/>
      <u/>
      <sz val="16"/>
      <name val="Tahoma"/>
      <family val="2"/>
      <charset val="204"/>
    </font>
    <font>
      <sz val="12"/>
      <name val="Tahoma"/>
      <family val="2"/>
      <charset val="204"/>
    </font>
    <font>
      <b/>
      <sz val="16"/>
      <name val="Tahoma"/>
      <family val="2"/>
      <charset val="204"/>
    </font>
    <font>
      <sz val="9"/>
      <color indexed="10"/>
      <name val="Tahoma"/>
      <family val="2"/>
      <charset val="204"/>
    </font>
    <font>
      <b/>
      <sz val="9"/>
      <color indexed="10"/>
      <name val="Tahoma"/>
      <family val="2"/>
      <charset val="204"/>
    </font>
    <font>
      <sz val="8"/>
      <name val="Tahoma"/>
      <family val="2"/>
      <charset val="204"/>
    </font>
    <font>
      <b/>
      <sz val="10"/>
      <color indexed="36"/>
      <name val="Tahoma"/>
      <family val="2"/>
      <charset val="204"/>
    </font>
    <font>
      <sz val="10"/>
      <color indexed="10"/>
      <name val="Tahoma"/>
      <family val="2"/>
      <charset val="204"/>
    </font>
    <font>
      <b/>
      <sz val="18"/>
      <name val="Tahoma"/>
      <family val="2"/>
      <charset val="204"/>
    </font>
    <font>
      <b/>
      <sz val="12"/>
      <color indexed="10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10"/>
      <name val="Tahoma"/>
      <family val="2"/>
      <charset val="204"/>
    </font>
    <font>
      <b/>
      <sz val="10"/>
      <color rgb="FF0000CC"/>
      <name val="Tahoma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E4F6DE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17" fillId="0" borderId="0"/>
    <xf numFmtId="0" fontId="17" fillId="0" borderId="0"/>
    <xf numFmtId="0" fontId="7" fillId="0" borderId="0"/>
  </cellStyleXfs>
  <cellXfs count="893">
    <xf numFmtId="0" fontId="0" fillId="0" borderId="0" xfId="0"/>
    <xf numFmtId="0" fontId="1" fillId="0" borderId="0" xfId="0" applyFont="1"/>
    <xf numFmtId="0" fontId="9" fillId="0" borderId="0" xfId="0" applyFont="1"/>
    <xf numFmtId="0" fontId="9" fillId="0" borderId="0" xfId="0" applyFont="1" applyBorder="1"/>
    <xf numFmtId="0" fontId="9" fillId="0" borderId="0" xfId="0" applyFont="1" applyFill="1"/>
    <xf numFmtId="0" fontId="9" fillId="0" borderId="0" xfId="0" applyFont="1" applyAlignment="1">
      <alignment vertical="center"/>
    </xf>
    <xf numFmtId="0" fontId="14" fillId="0" borderId="0" xfId="4" applyFont="1"/>
    <xf numFmtId="0" fontId="8" fillId="0" borderId="0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Border="1"/>
    <xf numFmtId="0" fontId="23" fillId="0" borderId="0" xfId="0" applyFont="1" applyBorder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3" fillId="0" borderId="0" xfId="0" applyFont="1"/>
    <xf numFmtId="0" fontId="2" fillId="0" borderId="4" xfId="0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0" fontId="2" fillId="6" borderId="4" xfId="0" applyFont="1" applyFill="1" applyBorder="1" applyAlignment="1">
      <alignment horizontal="left" vertical="center" wrapText="1"/>
    </xf>
    <xf numFmtId="0" fontId="2" fillId="6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vertical="center" wrapText="1"/>
    </xf>
    <xf numFmtId="49" fontId="2" fillId="0" borderId="7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13" fillId="0" borderId="0" xfId="0" applyFont="1"/>
    <xf numFmtId="0" fontId="9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164" fontId="20" fillId="6" borderId="6" xfId="0" applyNumberFormat="1" applyFont="1" applyFill="1" applyBorder="1" applyAlignment="1">
      <alignment horizontal="center" vertical="center" wrapText="1"/>
    </xf>
    <xf numFmtId="164" fontId="20" fillId="6" borderId="1" xfId="0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164" fontId="20" fillId="6" borderId="2" xfId="0" applyNumberFormat="1" applyFont="1" applyFill="1" applyBorder="1" applyAlignment="1">
      <alignment horizontal="center" vertical="center" wrapText="1"/>
    </xf>
    <xf numFmtId="164" fontId="20" fillId="6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64" fontId="20" fillId="6" borderId="10" xfId="0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0" fillId="6" borderId="5" xfId="0" applyFont="1" applyFill="1" applyBorder="1" applyAlignment="1">
      <alignment horizontal="center" vertical="center"/>
    </xf>
    <xf numFmtId="164" fontId="20" fillId="6" borderId="3" xfId="0" applyNumberFormat="1" applyFont="1" applyFill="1" applyBorder="1" applyAlignment="1">
      <alignment horizontal="center" vertical="center" wrapText="1"/>
    </xf>
    <xf numFmtId="164" fontId="20" fillId="6" borderId="9" xfId="0" applyNumberFormat="1" applyFont="1" applyFill="1" applyBorder="1" applyAlignment="1">
      <alignment horizontal="center" vertical="center" wrapText="1"/>
    </xf>
    <xf numFmtId="164" fontId="20" fillId="6" borderId="13" xfId="0" applyNumberFormat="1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/>
    </xf>
    <xf numFmtId="164" fontId="20" fillId="6" borderId="14" xfId="0" applyNumberFormat="1" applyFont="1" applyFill="1" applyBorder="1" applyAlignment="1">
      <alignment horizontal="center" vertical="center" wrapText="1"/>
    </xf>
    <xf numFmtId="164" fontId="20" fillId="6" borderId="15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/>
    </xf>
    <xf numFmtId="164" fontId="20" fillId="6" borderId="16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164" fontId="20" fillId="6" borderId="7" xfId="0" applyNumberFormat="1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164" fontId="20" fillId="6" borderId="17" xfId="0" applyNumberFormat="1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/>
    </xf>
    <xf numFmtId="1" fontId="24" fillId="3" borderId="9" xfId="0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1" fontId="24" fillId="3" borderId="2" xfId="0" applyNumberFormat="1" applyFont="1" applyFill="1" applyBorder="1" applyAlignment="1">
      <alignment horizontal="center" vertical="center"/>
    </xf>
    <xf numFmtId="1" fontId="24" fillId="3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4" fillId="3" borderId="18" xfId="0" applyFont="1" applyFill="1" applyBorder="1" applyAlignment="1">
      <alignment horizontal="center" vertical="center"/>
    </xf>
    <xf numFmtId="166" fontId="20" fillId="6" borderId="2" xfId="0" applyNumberFormat="1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/>
    </xf>
    <xf numFmtId="1" fontId="24" fillId="7" borderId="1" xfId="0" applyNumberFormat="1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vertical="center" wrapText="1"/>
    </xf>
    <xf numFmtId="0" fontId="20" fillId="6" borderId="8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164" fontId="20" fillId="6" borderId="4" xfId="0" applyNumberFormat="1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64" fontId="20" fillId="8" borderId="16" xfId="0" applyNumberFormat="1" applyFont="1" applyFill="1" applyBorder="1" applyAlignment="1">
      <alignment horizontal="center" vertical="center" wrapText="1"/>
    </xf>
    <xf numFmtId="164" fontId="20" fillId="6" borderId="19" xfId="0" applyNumberFormat="1" applyFont="1" applyFill="1" applyBorder="1" applyAlignment="1">
      <alignment horizontal="center" vertical="center" wrapText="1"/>
    </xf>
    <xf numFmtId="164" fontId="20" fillId="8" borderId="0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4" fillId="7" borderId="1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left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164" fontId="20" fillId="6" borderId="20" xfId="0" applyNumberFormat="1" applyFont="1" applyFill="1" applyBorder="1" applyAlignment="1">
      <alignment horizontal="center" vertical="center" wrapText="1"/>
    </xf>
    <xf numFmtId="164" fontId="20" fillId="6" borderId="0" xfId="0" applyNumberFormat="1" applyFont="1" applyFill="1" applyBorder="1" applyAlignment="1">
      <alignment horizontal="center" vertical="center" wrapText="1"/>
    </xf>
    <xf numFmtId="0" fontId="24" fillId="7" borderId="19" xfId="0" applyFont="1" applyFill="1" applyBorder="1" applyAlignment="1">
      <alignment horizontal="center" vertical="center"/>
    </xf>
    <xf numFmtId="0" fontId="24" fillId="7" borderId="5" xfId="0" applyFont="1" applyFill="1" applyBorder="1" applyAlignment="1">
      <alignment horizontal="center" vertical="center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center" vertical="center"/>
    </xf>
    <xf numFmtId="0" fontId="29" fillId="0" borderId="0" xfId="0" applyFont="1"/>
    <xf numFmtId="0" fontId="29" fillId="0" borderId="0" xfId="0" applyFont="1" applyAlignment="1">
      <alignment wrapText="1"/>
    </xf>
    <xf numFmtId="0" fontId="2" fillId="6" borderId="21" xfId="0" applyFont="1" applyFill="1" applyBorder="1" applyAlignment="1">
      <alignment horizontal="left" vertical="center" wrapText="1"/>
    </xf>
    <xf numFmtId="0" fontId="20" fillId="6" borderId="17" xfId="0" applyFont="1" applyFill="1" applyBorder="1" applyAlignment="1">
      <alignment horizontal="center" vertical="center"/>
    </xf>
    <xf numFmtId="49" fontId="2" fillId="0" borderId="17" xfId="0" applyNumberFormat="1" applyFont="1" applyFill="1" applyBorder="1" applyAlignment="1">
      <alignment horizontal="left" vertical="center" wrapText="1"/>
    </xf>
    <xf numFmtId="0" fontId="20" fillId="6" borderId="15" xfId="0" applyFont="1" applyFill="1" applyBorder="1" applyAlignment="1">
      <alignment horizontal="center" vertical="center" wrapText="1"/>
    </xf>
    <xf numFmtId="0" fontId="26" fillId="6" borderId="2" xfId="0" applyFont="1" applyFill="1" applyBorder="1" applyAlignment="1">
      <alignment horizontal="center" vertical="center" wrapText="1"/>
    </xf>
    <xf numFmtId="172" fontId="29" fillId="6" borderId="0" xfId="0" applyNumberFormat="1" applyFont="1" applyFill="1" applyBorder="1" applyAlignment="1">
      <alignment horizontal="center" vertical="center" wrapText="1"/>
    </xf>
    <xf numFmtId="169" fontId="29" fillId="6" borderId="0" xfId="0" applyNumberFormat="1" applyFont="1" applyFill="1" applyBorder="1" applyAlignment="1">
      <alignment horizontal="center" vertical="center" wrapText="1"/>
    </xf>
    <xf numFmtId="168" fontId="29" fillId="0" borderId="0" xfId="0" applyNumberFormat="1" applyFont="1" applyBorder="1"/>
    <xf numFmtId="2" fontId="29" fillId="0" borderId="0" xfId="0" applyNumberFormat="1" applyFont="1" applyBorder="1"/>
    <xf numFmtId="0" fontId="2" fillId="0" borderId="0" xfId="0" applyFont="1" applyAlignment="1">
      <alignment horizontal="center" vertical="center" wrapText="1"/>
    </xf>
    <xf numFmtId="0" fontId="27" fillId="9" borderId="22" xfId="0" applyFont="1" applyFill="1" applyBorder="1" applyAlignment="1">
      <alignment horizontal="center" vertical="center" wrapText="1"/>
    </xf>
    <xf numFmtId="0" fontId="27" fillId="9" borderId="23" xfId="0" applyFont="1" applyFill="1" applyBorder="1" applyAlignment="1">
      <alignment horizontal="center" vertical="center" wrapText="1"/>
    </xf>
    <xf numFmtId="166" fontId="29" fillId="0" borderId="24" xfId="0" applyNumberFormat="1" applyFont="1" applyBorder="1" applyAlignment="1">
      <alignment horizontal="center" vertical="center" wrapText="1"/>
    </xf>
    <xf numFmtId="166" fontId="29" fillId="0" borderId="25" xfId="0" applyNumberFormat="1" applyFont="1" applyBorder="1" applyAlignment="1">
      <alignment horizontal="center" vertical="center" wrapText="1"/>
    </xf>
    <xf numFmtId="166" fontId="29" fillId="0" borderId="26" xfId="0" applyNumberFormat="1" applyFont="1" applyBorder="1" applyAlignment="1">
      <alignment horizontal="center" vertical="center" wrapText="1"/>
    </xf>
    <xf numFmtId="166" fontId="29" fillId="0" borderId="27" xfId="0" applyNumberFormat="1" applyFont="1" applyBorder="1" applyAlignment="1">
      <alignment horizontal="center" vertical="center" wrapText="1"/>
    </xf>
    <xf numFmtId="169" fontId="29" fillId="0" borderId="1" xfId="0" applyNumberFormat="1" applyFont="1" applyBorder="1" applyAlignment="1">
      <alignment horizontal="center" vertical="center" wrapText="1"/>
    </xf>
    <xf numFmtId="171" fontId="29" fillId="0" borderId="1" xfId="0" applyNumberFormat="1" applyFont="1" applyBorder="1" applyAlignment="1">
      <alignment horizontal="center" vertical="center"/>
    </xf>
    <xf numFmtId="2" fontId="29" fillId="0" borderId="1" xfId="0" applyNumberFormat="1" applyFont="1" applyBorder="1" applyAlignment="1">
      <alignment horizontal="center" vertical="center"/>
    </xf>
    <xf numFmtId="166" fontId="29" fillId="6" borderId="28" xfId="0" applyNumberFormat="1" applyFont="1" applyFill="1" applyBorder="1" applyAlignment="1">
      <alignment horizontal="center" vertical="center" wrapText="1"/>
    </xf>
    <xf numFmtId="166" fontId="29" fillId="6" borderId="29" xfId="0" applyNumberFormat="1" applyFont="1" applyFill="1" applyBorder="1" applyAlignment="1">
      <alignment horizontal="center" vertical="center" wrapText="1"/>
    </xf>
    <xf numFmtId="166" fontId="29" fillId="0" borderId="29" xfId="0" applyNumberFormat="1" applyFont="1" applyBorder="1" applyAlignment="1">
      <alignment horizontal="center" vertical="center" wrapText="1"/>
    </xf>
    <xf numFmtId="166" fontId="29" fillId="0" borderId="12" xfId="0" applyNumberFormat="1" applyFont="1" applyBorder="1" applyAlignment="1">
      <alignment horizontal="center" vertical="center" wrapText="1"/>
    </xf>
    <xf numFmtId="166" fontId="29" fillId="6" borderId="30" xfId="0" applyNumberFormat="1" applyFont="1" applyFill="1" applyBorder="1" applyAlignment="1">
      <alignment horizontal="center" vertical="center" wrapText="1"/>
    </xf>
    <xf numFmtId="166" fontId="29" fillId="6" borderId="12" xfId="0" applyNumberFormat="1" applyFont="1" applyFill="1" applyBorder="1" applyAlignment="1">
      <alignment horizontal="center" vertical="center" wrapText="1"/>
    </xf>
    <xf numFmtId="2" fontId="29" fillId="0" borderId="2" xfId="0" applyNumberFormat="1" applyFont="1" applyBorder="1" applyAlignment="1">
      <alignment horizontal="center" vertical="center"/>
    </xf>
    <xf numFmtId="166" fontId="29" fillId="6" borderId="31" xfId="0" applyNumberFormat="1" applyFont="1" applyFill="1" applyBorder="1" applyAlignment="1">
      <alignment horizontal="center" vertical="center" wrapText="1"/>
    </xf>
    <xf numFmtId="166" fontId="29" fillId="6" borderId="32" xfId="0" applyNumberFormat="1" applyFont="1" applyFill="1" applyBorder="1" applyAlignment="1">
      <alignment horizontal="center" vertical="center" wrapText="1"/>
    </xf>
    <xf numFmtId="166" fontId="29" fillId="0" borderId="32" xfId="0" applyNumberFormat="1" applyFont="1" applyBorder="1" applyAlignment="1">
      <alignment horizontal="center" vertical="center" wrapText="1"/>
    </xf>
    <xf numFmtId="166" fontId="29" fillId="0" borderId="33" xfId="0" applyNumberFormat="1" applyFont="1" applyBorder="1" applyAlignment="1">
      <alignment horizontal="center" vertical="center" wrapText="1"/>
    </xf>
    <xf numFmtId="166" fontId="29" fillId="6" borderId="34" xfId="0" applyNumberFormat="1" applyFont="1" applyFill="1" applyBorder="1" applyAlignment="1">
      <alignment horizontal="center" vertical="center" wrapText="1"/>
    </xf>
    <xf numFmtId="166" fontId="29" fillId="6" borderId="33" xfId="0" applyNumberFormat="1" applyFont="1" applyFill="1" applyBorder="1" applyAlignment="1">
      <alignment horizontal="center" vertical="center" wrapText="1"/>
    </xf>
    <xf numFmtId="169" fontId="29" fillId="0" borderId="3" xfId="0" applyNumberFormat="1" applyFont="1" applyBorder="1" applyAlignment="1">
      <alignment horizontal="center" vertical="center" wrapText="1"/>
    </xf>
    <xf numFmtId="171" fontId="29" fillId="0" borderId="3" xfId="0" applyNumberFormat="1" applyFont="1" applyBorder="1" applyAlignment="1">
      <alignment horizontal="center" vertical="center"/>
    </xf>
    <xf numFmtId="2" fontId="29" fillId="0" borderId="9" xfId="0" applyNumberFormat="1" applyFont="1" applyBorder="1" applyAlignment="1">
      <alignment horizontal="center" vertical="center"/>
    </xf>
    <xf numFmtId="0" fontId="29" fillId="0" borderId="35" xfId="0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166" fontId="29" fillId="6" borderId="35" xfId="0" applyNumberFormat="1" applyFont="1" applyFill="1" applyBorder="1" applyAlignment="1">
      <alignment horizontal="center" vertical="center" wrapText="1"/>
    </xf>
    <xf numFmtId="166" fontId="29" fillId="6" borderId="36" xfId="0" applyNumberFormat="1" applyFont="1" applyFill="1" applyBorder="1" applyAlignment="1">
      <alignment horizontal="center" vertical="center" wrapText="1"/>
    </xf>
    <xf numFmtId="166" fontId="29" fillId="6" borderId="11" xfId="0" applyNumberFormat="1" applyFont="1" applyFill="1" applyBorder="1" applyAlignment="1">
      <alignment horizontal="center" vertical="center" wrapText="1"/>
    </xf>
    <xf numFmtId="169" fontId="29" fillId="6" borderId="1" xfId="0" applyNumberFormat="1" applyFont="1" applyFill="1" applyBorder="1" applyAlignment="1">
      <alignment horizontal="center" vertical="center" wrapText="1"/>
    </xf>
    <xf numFmtId="171" fontId="29" fillId="0" borderId="38" xfId="0" applyNumberFormat="1" applyFont="1" applyBorder="1" applyAlignment="1">
      <alignment horizontal="center" vertical="center"/>
    </xf>
    <xf numFmtId="2" fontId="29" fillId="0" borderId="19" xfId="0" applyNumberFormat="1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169" fontId="29" fillId="6" borderId="2" xfId="0" applyNumberFormat="1" applyFont="1" applyFill="1" applyBorder="1" applyAlignment="1">
      <alignment horizontal="center" vertical="center" wrapText="1"/>
    </xf>
    <xf numFmtId="171" fontId="29" fillId="0" borderId="2" xfId="0" applyNumberFormat="1" applyFont="1" applyBorder="1" applyAlignment="1">
      <alignment horizontal="center" vertical="center"/>
    </xf>
    <xf numFmtId="2" fontId="29" fillId="0" borderId="5" xfId="0" applyNumberFormat="1" applyFont="1" applyBorder="1" applyAlignment="1">
      <alignment horizontal="center" vertical="center"/>
    </xf>
    <xf numFmtId="0" fontId="29" fillId="0" borderId="40" xfId="0" applyFont="1" applyBorder="1" applyAlignment="1">
      <alignment horizontal="center" vertical="center" wrapText="1"/>
    </xf>
    <xf numFmtId="0" fontId="29" fillId="0" borderId="41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/>
    </xf>
    <xf numFmtId="166" fontId="29" fillId="6" borderId="40" xfId="0" applyNumberFormat="1" applyFont="1" applyFill="1" applyBorder="1" applyAlignment="1">
      <alignment horizontal="center" vertical="center" wrapText="1"/>
    </xf>
    <xf numFmtId="166" fontId="29" fillId="6" borderId="41" xfId="0" applyNumberFormat="1" applyFont="1" applyFill="1" applyBorder="1" applyAlignment="1">
      <alignment horizontal="center" vertical="center" wrapText="1"/>
    </xf>
    <xf numFmtId="166" fontId="29" fillId="6" borderId="18" xfId="0" applyNumberFormat="1" applyFont="1" applyFill="1" applyBorder="1" applyAlignment="1">
      <alignment horizontal="center" vertical="center" wrapText="1"/>
    </xf>
    <xf numFmtId="169" fontId="29" fillId="6" borderId="9" xfId="0" applyNumberFormat="1" applyFont="1" applyFill="1" applyBorder="1" applyAlignment="1">
      <alignment horizontal="center" vertical="center" wrapText="1"/>
    </xf>
    <xf numFmtId="171" fontId="29" fillId="0" borderId="14" xfId="0" applyNumberFormat="1" applyFont="1" applyBorder="1" applyAlignment="1">
      <alignment horizontal="center" vertical="center"/>
    </xf>
    <xf numFmtId="166" fontId="29" fillId="6" borderId="24" xfId="0" applyNumberFormat="1" applyFont="1" applyFill="1" applyBorder="1" applyAlignment="1">
      <alignment horizontal="center" vertical="center" wrapText="1"/>
    </xf>
    <xf numFmtId="166" fontId="29" fillId="6" borderId="25" xfId="0" applyNumberFormat="1" applyFont="1" applyFill="1" applyBorder="1" applyAlignment="1">
      <alignment horizontal="center" vertical="center" wrapText="1"/>
    </xf>
    <xf numFmtId="166" fontId="29" fillId="6" borderId="26" xfId="0" applyNumberFormat="1" applyFont="1" applyFill="1" applyBorder="1" applyAlignment="1">
      <alignment horizontal="center" vertical="center" wrapText="1"/>
    </xf>
    <xf numFmtId="169" fontId="29" fillId="0" borderId="38" xfId="0" applyNumberFormat="1" applyFont="1" applyBorder="1" applyAlignment="1">
      <alignment horizontal="center" vertical="center"/>
    </xf>
    <xf numFmtId="171" fontId="29" fillId="0" borderId="38" xfId="0" applyNumberFormat="1" applyFont="1" applyBorder="1" applyAlignment="1">
      <alignment horizontal="center" vertical="center" wrapText="1"/>
    </xf>
    <xf numFmtId="2" fontId="29" fillId="0" borderId="43" xfId="0" applyNumberFormat="1" applyFont="1" applyBorder="1" applyAlignment="1">
      <alignment horizontal="center" vertical="center"/>
    </xf>
    <xf numFmtId="169" fontId="29" fillId="0" borderId="14" xfId="0" applyNumberFormat="1" applyFont="1" applyBorder="1" applyAlignment="1">
      <alignment horizontal="center" vertical="center"/>
    </xf>
    <xf numFmtId="171" fontId="29" fillId="0" borderId="14" xfId="0" applyNumberFormat="1" applyFont="1" applyBorder="1" applyAlignment="1">
      <alignment horizontal="center" vertical="center" wrapText="1"/>
    </xf>
    <xf numFmtId="2" fontId="29" fillId="0" borderId="14" xfId="0" applyNumberFormat="1" applyFont="1" applyBorder="1" applyAlignment="1">
      <alignment horizontal="center" vertical="center"/>
    </xf>
    <xf numFmtId="0" fontId="29" fillId="0" borderId="38" xfId="0" applyFont="1" applyBorder="1" applyAlignment="1">
      <alignment horizontal="center" vertical="center"/>
    </xf>
    <xf numFmtId="166" fontId="30" fillId="0" borderId="24" xfId="0" applyNumberFormat="1" applyFont="1" applyBorder="1" applyAlignment="1">
      <alignment horizontal="center" vertical="center"/>
    </xf>
    <xf numFmtId="166" fontId="30" fillId="0" borderId="25" xfId="0" applyNumberFormat="1" applyFont="1" applyBorder="1" applyAlignment="1">
      <alignment horizontal="center" vertical="center"/>
    </xf>
    <xf numFmtId="166" fontId="30" fillId="0" borderId="44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166" fontId="30" fillId="0" borderId="28" xfId="0" applyNumberFormat="1" applyFont="1" applyBorder="1" applyAlignment="1">
      <alignment horizontal="center" vertical="center"/>
    </xf>
    <xf numFmtId="166" fontId="30" fillId="0" borderId="29" xfId="0" applyNumberFormat="1" applyFont="1" applyBorder="1" applyAlignment="1">
      <alignment horizontal="center" vertical="center"/>
    </xf>
    <xf numFmtId="166" fontId="30" fillId="0" borderId="39" xfId="0" applyNumberFormat="1" applyFont="1" applyBorder="1" applyAlignment="1">
      <alignment horizontal="center" vertical="center"/>
    </xf>
    <xf numFmtId="169" fontId="29" fillId="0" borderId="2" xfId="0" applyNumberFormat="1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166" fontId="30" fillId="0" borderId="31" xfId="0" applyNumberFormat="1" applyFont="1" applyBorder="1" applyAlignment="1">
      <alignment horizontal="center" vertical="center"/>
    </xf>
    <xf numFmtId="166" fontId="30" fillId="0" borderId="32" xfId="0" applyNumberFormat="1" applyFont="1" applyBorder="1" applyAlignment="1">
      <alignment horizontal="center" vertical="center"/>
    </xf>
    <xf numFmtId="166" fontId="30" fillId="0" borderId="45" xfId="0" applyNumberFormat="1" applyFont="1" applyBorder="1" applyAlignment="1">
      <alignment horizontal="center" vertical="center"/>
    </xf>
    <xf numFmtId="0" fontId="29" fillId="0" borderId="38" xfId="0" applyFont="1" applyFill="1" applyBorder="1" applyAlignment="1">
      <alignment horizontal="center" vertical="center"/>
    </xf>
    <xf numFmtId="166" fontId="30" fillId="0" borderId="30" xfId="0" applyNumberFormat="1" applyFont="1" applyBorder="1" applyAlignment="1">
      <alignment horizontal="center" vertical="center"/>
    </xf>
    <xf numFmtId="169" fontId="29" fillId="6" borderId="38" xfId="0" applyNumberFormat="1" applyFont="1" applyFill="1" applyBorder="1" applyAlignment="1">
      <alignment horizontal="center" vertical="center"/>
    </xf>
    <xf numFmtId="171" fontId="29" fillId="6" borderId="38" xfId="0" applyNumberFormat="1" applyFont="1" applyFill="1" applyBorder="1" applyAlignment="1">
      <alignment horizontal="center" vertical="center"/>
    </xf>
    <xf numFmtId="169" fontId="29" fillId="6" borderId="2" xfId="0" applyNumberFormat="1" applyFont="1" applyFill="1" applyBorder="1" applyAlignment="1">
      <alignment horizontal="center" vertical="center"/>
    </xf>
    <xf numFmtId="171" fontId="29" fillId="6" borderId="2" xfId="0" applyNumberFormat="1" applyFont="1" applyFill="1" applyBorder="1" applyAlignment="1">
      <alignment horizontal="center" vertical="center"/>
    </xf>
    <xf numFmtId="171" fontId="29" fillId="6" borderId="14" xfId="0" applyNumberFormat="1" applyFont="1" applyFill="1" applyBorder="1" applyAlignment="1">
      <alignment horizontal="center" vertical="center"/>
    </xf>
    <xf numFmtId="169" fontId="29" fillId="0" borderId="2" xfId="0" applyNumberFormat="1" applyFont="1" applyFill="1" applyBorder="1" applyAlignment="1">
      <alignment horizontal="center" vertical="center"/>
    </xf>
    <xf numFmtId="169" fontId="29" fillId="6" borderId="14" xfId="0" applyNumberFormat="1" applyFont="1" applyFill="1" applyBorder="1" applyAlignment="1">
      <alignment horizontal="center" vertical="center"/>
    </xf>
    <xf numFmtId="2" fontId="29" fillId="0" borderId="38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6" fontId="30" fillId="0" borderId="36" xfId="0" applyNumberFormat="1" applyFont="1" applyBorder="1" applyAlignment="1">
      <alignment horizontal="center" vertical="center"/>
    </xf>
    <xf numFmtId="166" fontId="30" fillId="0" borderId="37" xfId="0" applyNumberFormat="1" applyFont="1" applyBorder="1" applyAlignment="1">
      <alignment horizontal="center" vertical="center"/>
    </xf>
    <xf numFmtId="2" fontId="29" fillId="0" borderId="10" xfId="0" applyNumberFormat="1" applyFont="1" applyBorder="1" applyAlignment="1">
      <alignment horizontal="center" vertical="center"/>
    </xf>
    <xf numFmtId="2" fontId="29" fillId="0" borderId="8" xfId="0" applyNumberFormat="1" applyFont="1" applyBorder="1" applyAlignment="1">
      <alignment horizontal="center" vertical="center"/>
    </xf>
    <xf numFmtId="2" fontId="29" fillId="6" borderId="8" xfId="0" applyNumberFormat="1" applyFont="1" applyFill="1" applyBorder="1" applyAlignment="1">
      <alignment horizontal="center" vertical="center"/>
    </xf>
    <xf numFmtId="166" fontId="30" fillId="0" borderId="41" xfId="0" applyNumberFormat="1" applyFont="1" applyBorder="1" applyAlignment="1">
      <alignment horizontal="center" vertical="center"/>
    </xf>
    <xf numFmtId="166" fontId="30" fillId="0" borderId="42" xfId="0" applyNumberFormat="1" applyFont="1" applyBorder="1" applyAlignment="1">
      <alignment horizontal="center" vertical="center"/>
    </xf>
    <xf numFmtId="2" fontId="29" fillId="0" borderId="13" xfId="0" applyNumberFormat="1" applyFont="1" applyBorder="1" applyAlignment="1">
      <alignment horizontal="center" vertical="center"/>
    </xf>
    <xf numFmtId="171" fontId="29" fillId="0" borderId="9" xfId="0" applyNumberFormat="1" applyFont="1" applyBorder="1" applyAlignment="1">
      <alignment horizontal="center" vertical="center"/>
    </xf>
    <xf numFmtId="166" fontId="30" fillId="0" borderId="46" xfId="0" applyNumberFormat="1" applyFont="1" applyBorder="1" applyAlignment="1">
      <alignment horizontal="center" vertical="center"/>
    </xf>
    <xf numFmtId="166" fontId="30" fillId="0" borderId="47" xfId="0" applyNumberFormat="1" applyFont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6" fontId="30" fillId="0" borderId="48" xfId="0" applyNumberFormat="1" applyFont="1" applyBorder="1" applyAlignment="1">
      <alignment horizontal="center" vertical="center"/>
    </xf>
    <xf numFmtId="166" fontId="30" fillId="0" borderId="40" xfId="0" applyNumberFormat="1" applyFont="1" applyBorder="1" applyAlignment="1">
      <alignment horizontal="center" vertical="center"/>
    </xf>
    <xf numFmtId="2" fontId="29" fillId="0" borderId="0" xfId="0" applyNumberFormat="1" applyFont="1"/>
    <xf numFmtId="168" fontId="29" fillId="0" borderId="0" xfId="0" applyNumberFormat="1" applyFont="1"/>
    <xf numFmtId="170" fontId="32" fillId="10" borderId="26" xfId="0" applyNumberFormat="1" applyFont="1" applyFill="1" applyBorder="1" applyAlignment="1">
      <alignment horizontal="center" vertical="center"/>
    </xf>
    <xf numFmtId="170" fontId="32" fillId="10" borderId="12" xfId="0" applyNumberFormat="1" applyFont="1" applyFill="1" applyBorder="1" applyAlignment="1">
      <alignment horizontal="center" vertical="center"/>
    </xf>
    <xf numFmtId="170" fontId="32" fillId="10" borderId="33" xfId="0" applyNumberFormat="1" applyFont="1" applyFill="1" applyBorder="1" applyAlignment="1">
      <alignment horizontal="center" vertical="center"/>
    </xf>
    <xf numFmtId="2" fontId="32" fillId="10" borderId="12" xfId="0" applyNumberFormat="1" applyFont="1" applyFill="1" applyBorder="1" applyAlignment="1">
      <alignment horizontal="center" vertical="center"/>
    </xf>
    <xf numFmtId="2" fontId="32" fillId="10" borderId="33" xfId="0" applyNumberFormat="1" applyFont="1" applyFill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2" fontId="29" fillId="0" borderId="38" xfId="0" applyNumberFormat="1" applyFont="1" applyBorder="1" applyAlignment="1">
      <alignment horizontal="center" vertical="center" wrapText="1"/>
    </xf>
    <xf numFmtId="2" fontId="29" fillId="6" borderId="2" xfId="0" applyNumberFormat="1" applyFont="1" applyFill="1" applyBorder="1" applyAlignment="1">
      <alignment horizontal="center" vertical="center" wrapText="1"/>
    </xf>
    <xf numFmtId="2" fontId="29" fillId="6" borderId="14" xfId="0" applyNumberFormat="1" applyFont="1" applyFill="1" applyBorder="1" applyAlignment="1">
      <alignment horizontal="center" vertical="center" wrapText="1"/>
    </xf>
    <xf numFmtId="2" fontId="29" fillId="6" borderId="3" xfId="0" applyNumberFormat="1" applyFont="1" applyFill="1" applyBorder="1" applyAlignment="1">
      <alignment horizontal="center" vertical="center" wrapText="1"/>
    </xf>
    <xf numFmtId="2" fontId="29" fillId="6" borderId="9" xfId="0" applyNumberFormat="1" applyFont="1" applyFill="1" applyBorder="1" applyAlignment="1">
      <alignment horizontal="center" vertical="center" wrapText="1"/>
    </xf>
    <xf numFmtId="2" fontId="29" fillId="6" borderId="49" xfId="0" applyNumberFormat="1" applyFont="1" applyFill="1" applyBorder="1" applyAlignment="1">
      <alignment horizontal="center" vertical="center" wrapText="1"/>
    </xf>
    <xf numFmtId="2" fontId="29" fillId="6" borderId="15" xfId="0" applyNumberFormat="1" applyFont="1" applyFill="1" applyBorder="1" applyAlignment="1">
      <alignment horizontal="center" vertical="center" wrapText="1"/>
    </xf>
    <xf numFmtId="2" fontId="29" fillId="6" borderId="43" xfId="0" applyNumberFormat="1" applyFont="1" applyFill="1" applyBorder="1" applyAlignment="1">
      <alignment horizontal="center" vertical="center" wrapText="1"/>
    </xf>
    <xf numFmtId="2" fontId="29" fillId="6" borderId="17" xfId="0" applyNumberFormat="1" applyFont="1" applyFill="1" applyBorder="1" applyAlignment="1">
      <alignment horizontal="center" vertical="center" wrapText="1"/>
    </xf>
    <xf numFmtId="2" fontId="29" fillId="6" borderId="0" xfId="0" applyNumberFormat="1" applyFont="1" applyFill="1" applyBorder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/>
    </xf>
    <xf numFmtId="169" fontId="29" fillId="0" borderId="50" xfId="0" applyNumberFormat="1" applyFont="1" applyBorder="1" applyAlignment="1">
      <alignment horizontal="center" vertical="center" wrapText="1"/>
    </xf>
    <xf numFmtId="169" fontId="29" fillId="6" borderId="30" xfId="0" applyNumberFormat="1" applyFont="1" applyFill="1" applyBorder="1" applyAlignment="1">
      <alignment horizontal="center" vertical="center" wrapText="1"/>
    </xf>
    <xf numFmtId="169" fontId="29" fillId="6" borderId="48" xfId="0" applyNumberFormat="1" applyFont="1" applyFill="1" applyBorder="1" applyAlignment="1">
      <alignment horizontal="center" vertical="center" wrapText="1"/>
    </xf>
    <xf numFmtId="169" fontId="29" fillId="6" borderId="51" xfId="0" applyNumberFormat="1" applyFont="1" applyFill="1" applyBorder="1" applyAlignment="1">
      <alignment horizontal="center" vertical="center" wrapText="1"/>
    </xf>
    <xf numFmtId="169" fontId="29" fillId="6" borderId="52" xfId="0" applyNumberFormat="1" applyFont="1" applyFill="1" applyBorder="1" applyAlignment="1">
      <alignment horizontal="center" vertical="center" wrapText="1"/>
    </xf>
    <xf numFmtId="169" fontId="29" fillId="6" borderId="34" xfId="0" applyNumberFormat="1" applyFont="1" applyFill="1" applyBorder="1" applyAlignment="1">
      <alignment horizontal="center" vertical="center" wrapText="1"/>
    </xf>
    <xf numFmtId="169" fontId="29" fillId="6" borderId="38" xfId="0" applyNumberFormat="1" applyFont="1" applyFill="1" applyBorder="1" applyAlignment="1">
      <alignment horizontal="center" vertical="center" wrapText="1"/>
    </xf>
    <xf numFmtId="169" fontId="29" fillId="6" borderId="14" xfId="0" applyNumberFormat="1" applyFont="1" applyFill="1" applyBorder="1" applyAlignment="1">
      <alignment horizontal="center" vertical="center" wrapText="1"/>
    </xf>
    <xf numFmtId="169" fontId="29" fillId="6" borderId="43" xfId="0" applyNumberFormat="1" applyFont="1" applyFill="1" applyBorder="1" applyAlignment="1">
      <alignment horizontal="center" vertical="center" wrapText="1"/>
    </xf>
    <xf numFmtId="1" fontId="32" fillId="10" borderId="26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/>
    </xf>
    <xf numFmtId="166" fontId="30" fillId="0" borderId="26" xfId="0" applyNumberFormat="1" applyFont="1" applyBorder="1" applyAlignment="1">
      <alignment horizontal="center" vertical="center"/>
    </xf>
    <xf numFmtId="166" fontId="30" fillId="0" borderId="12" xfId="0" applyNumberFormat="1" applyFont="1" applyBorder="1" applyAlignment="1">
      <alignment horizontal="center" vertical="center"/>
    </xf>
    <xf numFmtId="166" fontId="29" fillId="6" borderId="39" xfId="0" applyNumberFormat="1" applyFont="1" applyFill="1" applyBorder="1" applyAlignment="1">
      <alignment horizontal="center" vertical="center" wrapText="1"/>
    </xf>
    <xf numFmtId="2" fontId="29" fillId="0" borderId="2" xfId="0" applyNumberFormat="1" applyFont="1" applyFill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" fillId="6" borderId="38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169" fontId="29" fillId="0" borderId="9" xfId="0" applyNumberFormat="1" applyFont="1" applyFill="1" applyBorder="1" applyAlignment="1">
      <alignment horizontal="center" vertical="center"/>
    </xf>
    <xf numFmtId="171" fontId="29" fillId="6" borderId="9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166" fontId="30" fillId="0" borderId="50" xfId="0" applyNumberFormat="1" applyFont="1" applyBorder="1" applyAlignment="1">
      <alignment horizontal="center" vertical="center"/>
    </xf>
    <xf numFmtId="169" fontId="29" fillId="0" borderId="1" xfId="0" applyNumberFormat="1" applyFont="1" applyFill="1" applyBorder="1" applyAlignment="1">
      <alignment horizontal="center" vertical="center"/>
    </xf>
    <xf numFmtId="169" fontId="29" fillId="6" borderId="9" xfId="0" applyNumberFormat="1" applyFont="1" applyFill="1" applyBorder="1" applyAlignment="1">
      <alignment horizontal="center" vertical="center"/>
    </xf>
    <xf numFmtId="169" fontId="29" fillId="6" borderId="1" xfId="0" applyNumberFormat="1" applyFont="1" applyFill="1" applyBorder="1" applyAlignment="1">
      <alignment horizontal="center" vertical="center"/>
    </xf>
    <xf numFmtId="171" fontId="29" fillId="6" borderId="1" xfId="0" applyNumberFormat="1" applyFont="1" applyFill="1" applyBorder="1" applyAlignment="1">
      <alignment horizontal="center" vertical="center"/>
    </xf>
    <xf numFmtId="169" fontId="29" fillId="0" borderId="1" xfId="0" applyNumberFormat="1" applyFont="1" applyBorder="1" applyAlignment="1">
      <alignment horizontal="center" vertical="center"/>
    </xf>
    <xf numFmtId="166" fontId="30" fillId="0" borderId="5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166" fontId="30" fillId="0" borderId="27" xfId="0" applyNumberFormat="1" applyFont="1" applyBorder="1" applyAlignment="1">
      <alignment horizontal="center" vertical="center"/>
    </xf>
    <xf numFmtId="166" fontId="30" fillId="0" borderId="18" xfId="0" applyNumberFormat="1" applyFont="1" applyBorder="1" applyAlignment="1">
      <alignment horizontal="center" vertical="center"/>
    </xf>
    <xf numFmtId="169" fontId="29" fillId="6" borderId="17" xfId="0" applyNumberFormat="1" applyFont="1" applyFill="1" applyBorder="1" applyAlignment="1">
      <alignment horizontal="center" vertical="center" wrapText="1"/>
    </xf>
    <xf numFmtId="166" fontId="29" fillId="6" borderId="27" xfId="0" applyNumberFormat="1" applyFont="1" applyFill="1" applyBorder="1" applyAlignment="1">
      <alignment horizontal="center" vertical="center" wrapText="1"/>
    </xf>
    <xf numFmtId="166" fontId="30" fillId="0" borderId="24" xfId="0" applyNumberFormat="1" applyFont="1" applyBorder="1" applyAlignment="1">
      <alignment horizontal="center" vertical="center" wrapText="1"/>
    </xf>
    <xf numFmtId="166" fontId="30" fillId="0" borderId="25" xfId="0" applyNumberFormat="1" applyFont="1" applyBorder="1" applyAlignment="1">
      <alignment horizontal="center" vertical="center" wrapText="1"/>
    </xf>
    <xf numFmtId="166" fontId="30" fillId="0" borderId="26" xfId="0" applyNumberFormat="1" applyFont="1" applyBorder="1" applyAlignment="1">
      <alignment horizontal="center" vertical="center" wrapText="1"/>
    </xf>
    <xf numFmtId="166" fontId="30" fillId="0" borderId="31" xfId="0" applyNumberFormat="1" applyFont="1" applyBorder="1" applyAlignment="1">
      <alignment horizontal="center" vertical="center" wrapText="1"/>
    </xf>
    <xf numFmtId="166" fontId="30" fillId="0" borderId="32" xfId="0" applyNumberFormat="1" applyFont="1" applyBorder="1" applyAlignment="1">
      <alignment horizontal="center" vertical="center" wrapText="1"/>
    </xf>
    <xf numFmtId="166" fontId="30" fillId="0" borderId="33" xfId="0" applyNumberFormat="1" applyFont="1" applyBorder="1" applyAlignment="1">
      <alignment horizontal="center" vertical="center" wrapText="1"/>
    </xf>
    <xf numFmtId="2" fontId="29" fillId="6" borderId="9" xfId="0" applyNumberFormat="1" applyFont="1" applyFill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166" fontId="29" fillId="6" borderId="54" xfId="0" applyNumberFormat="1" applyFont="1" applyFill="1" applyBorder="1" applyAlignment="1">
      <alignment horizontal="center" vertical="center" wrapText="1"/>
    </xf>
    <xf numFmtId="166" fontId="29" fillId="6" borderId="55" xfId="0" applyNumberFormat="1" applyFont="1" applyFill="1" applyBorder="1" applyAlignment="1">
      <alignment horizontal="center" vertical="center" wrapText="1"/>
    </xf>
    <xf numFmtId="166" fontId="29" fillId="6" borderId="56" xfId="0" applyNumberFormat="1" applyFont="1" applyFill="1" applyBorder="1" applyAlignment="1">
      <alignment horizontal="center" vertical="center" wrapText="1"/>
    </xf>
    <xf numFmtId="2" fontId="29" fillId="0" borderId="53" xfId="0" applyNumberFormat="1" applyFont="1" applyBorder="1" applyAlignment="1">
      <alignment horizontal="center" vertical="center"/>
    </xf>
    <xf numFmtId="169" fontId="29" fillId="6" borderId="53" xfId="0" applyNumberFormat="1" applyFont="1" applyFill="1" applyBorder="1" applyAlignment="1">
      <alignment horizontal="center" vertical="center" wrapText="1"/>
    </xf>
    <xf numFmtId="171" fontId="29" fillId="0" borderId="36" xfId="0" applyNumberFormat="1" applyFont="1" applyBorder="1" applyAlignment="1">
      <alignment horizontal="center" vertical="center"/>
    </xf>
    <xf numFmtId="2" fontId="29" fillId="0" borderId="3" xfId="0" applyNumberFormat="1" applyFont="1" applyBorder="1" applyAlignment="1">
      <alignment horizontal="center" vertical="center"/>
    </xf>
    <xf numFmtId="171" fontId="29" fillId="6" borderId="1" xfId="0" applyNumberFormat="1" applyFont="1" applyFill="1" applyBorder="1" applyAlignment="1">
      <alignment horizontal="center" vertical="center" wrapText="1"/>
    </xf>
    <xf numFmtId="0" fontId="29" fillId="6" borderId="37" xfId="0" applyFont="1" applyFill="1" applyBorder="1" applyAlignment="1">
      <alignment horizontal="center" vertical="center" wrapText="1"/>
    </xf>
    <xf numFmtId="166" fontId="30" fillId="0" borderId="35" xfId="0" applyNumberFormat="1" applyFont="1" applyBorder="1" applyAlignment="1">
      <alignment horizontal="center" vertical="center"/>
    </xf>
    <xf numFmtId="166" fontId="30" fillId="0" borderId="11" xfId="0" applyNumberFormat="1" applyFont="1" applyBorder="1" applyAlignment="1">
      <alignment horizontal="center" vertical="center"/>
    </xf>
    <xf numFmtId="166" fontId="29" fillId="6" borderId="37" xfId="0" applyNumberFormat="1" applyFont="1" applyFill="1" applyBorder="1" applyAlignment="1">
      <alignment horizontal="center" vertical="center" wrapText="1"/>
    </xf>
    <xf numFmtId="2" fontId="29" fillId="6" borderId="1" xfId="0" applyNumberFormat="1" applyFont="1" applyFill="1" applyBorder="1" applyAlignment="1">
      <alignment horizontal="center" vertical="center" wrapText="1"/>
    </xf>
    <xf numFmtId="2" fontId="29" fillId="0" borderId="1" xfId="0" applyNumberFormat="1" applyFont="1" applyFill="1" applyBorder="1" applyAlignment="1">
      <alignment horizontal="center" vertical="center"/>
    </xf>
    <xf numFmtId="0" fontId="2" fillId="6" borderId="2" xfId="0" applyFont="1" applyFill="1" applyBorder="1" applyAlignment="1">
      <alignment vertical="center" wrapText="1"/>
    </xf>
    <xf numFmtId="0" fontId="2" fillId="6" borderId="2" xfId="0" applyFont="1" applyFill="1" applyBorder="1" applyAlignment="1">
      <alignment horizontal="center" vertical="center" wrapText="1"/>
    </xf>
    <xf numFmtId="2" fontId="29" fillId="0" borderId="4" xfId="0" applyNumberFormat="1" applyFont="1" applyBorder="1" applyAlignment="1">
      <alignment horizontal="center" vertical="center"/>
    </xf>
    <xf numFmtId="166" fontId="30" fillId="0" borderId="33" xfId="0" applyNumberFormat="1" applyFont="1" applyBorder="1" applyAlignment="1">
      <alignment horizontal="center" vertical="center"/>
    </xf>
    <xf numFmtId="166" fontId="29" fillId="6" borderId="57" xfId="0" applyNumberFormat="1" applyFont="1" applyFill="1" applyBorder="1" applyAlignment="1">
      <alignment horizontal="center" vertical="center" wrapText="1"/>
    </xf>
    <xf numFmtId="166" fontId="29" fillId="6" borderId="46" xfId="0" applyNumberFormat="1" applyFont="1" applyFill="1" applyBorder="1" applyAlignment="1">
      <alignment horizontal="center" vertical="center" wrapText="1"/>
    </xf>
    <xf numFmtId="166" fontId="29" fillId="6" borderId="58" xfId="0" applyNumberFormat="1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left" vertical="center" wrapText="1"/>
    </xf>
    <xf numFmtId="0" fontId="2" fillId="6" borderId="17" xfId="0" applyFont="1" applyFill="1" applyBorder="1" applyAlignment="1">
      <alignment horizontal="left" vertical="center" wrapText="1"/>
    </xf>
    <xf numFmtId="0" fontId="20" fillId="6" borderId="14" xfId="0" applyFont="1" applyFill="1" applyBorder="1" applyAlignment="1">
      <alignment horizontal="center" vertical="center"/>
    </xf>
    <xf numFmtId="166" fontId="30" fillId="0" borderId="34" xfId="0" applyNumberFormat="1" applyFont="1" applyBorder="1" applyAlignment="1">
      <alignment horizontal="center" vertical="center"/>
    </xf>
    <xf numFmtId="0" fontId="2" fillId="6" borderId="16" xfId="0" applyFont="1" applyFill="1" applyBorder="1" applyAlignment="1">
      <alignment horizontal="left" vertical="center" wrapText="1"/>
    </xf>
    <xf numFmtId="0" fontId="20" fillId="6" borderId="0" xfId="0" applyFont="1" applyFill="1" applyBorder="1" applyAlignment="1">
      <alignment horizontal="center" vertical="center"/>
    </xf>
    <xf numFmtId="49" fontId="2" fillId="6" borderId="17" xfId="0" applyNumberFormat="1" applyFont="1" applyFill="1" applyBorder="1" applyAlignment="1">
      <alignment horizontal="left" vertical="center" wrapText="1"/>
    </xf>
    <xf numFmtId="0" fontId="2" fillId="11" borderId="2" xfId="0" applyFont="1" applyFill="1" applyBorder="1" applyAlignment="1">
      <alignment horizontal="left" vertical="center" wrapText="1"/>
    </xf>
    <xf numFmtId="164" fontId="20" fillId="11" borderId="2" xfId="0" applyNumberFormat="1" applyFont="1" applyFill="1" applyBorder="1" applyAlignment="1">
      <alignment horizontal="center" vertical="center" wrapText="1"/>
    </xf>
    <xf numFmtId="166" fontId="20" fillId="11" borderId="2" xfId="0" applyNumberFormat="1" applyFont="1" applyFill="1" applyBorder="1" applyAlignment="1">
      <alignment horizontal="center" vertical="center" wrapText="1"/>
    </xf>
    <xf numFmtId="164" fontId="20" fillId="11" borderId="1" xfId="0" applyNumberFormat="1" applyFont="1" applyFill="1" applyBorder="1" applyAlignment="1">
      <alignment horizontal="center" vertical="center" wrapText="1"/>
    </xf>
    <xf numFmtId="0" fontId="0" fillId="0" borderId="29" xfId="0" applyBorder="1"/>
    <xf numFmtId="0" fontId="29" fillId="0" borderId="29" xfId="0" applyFont="1" applyBorder="1"/>
    <xf numFmtId="0" fontId="20" fillId="0" borderId="29" xfId="0" applyFont="1" applyBorder="1" applyAlignment="1">
      <alignment horizontal="center" vertical="top"/>
    </xf>
    <xf numFmtId="0" fontId="20" fillId="0" borderId="29" xfId="0" applyFont="1" applyBorder="1" applyAlignment="1">
      <alignment horizontal="center" vertical="top" wrapText="1"/>
    </xf>
    <xf numFmtId="0" fontId="2" fillId="12" borderId="43" xfId="0" applyFont="1" applyFill="1" applyBorder="1" applyAlignment="1">
      <alignment horizontal="center" vertical="center" wrapText="1"/>
    </xf>
    <xf numFmtId="0" fontId="2" fillId="12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0" fillId="6" borderId="9" xfId="0" applyFont="1" applyFill="1" applyBorder="1" applyAlignment="1">
      <alignment horizontal="center" vertical="center" wrapText="1"/>
    </xf>
    <xf numFmtId="0" fontId="20" fillId="11" borderId="1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0" fillId="0" borderId="38" xfId="0" applyBorder="1"/>
    <xf numFmtId="0" fontId="2" fillId="0" borderId="22" xfId="0" applyFont="1" applyFill="1" applyBorder="1" applyAlignment="1">
      <alignment horizontal="center" vertical="center" wrapText="1"/>
    </xf>
    <xf numFmtId="0" fontId="2" fillId="6" borderId="38" xfId="0" applyFont="1" applyFill="1" applyBorder="1" applyAlignment="1">
      <alignment vertical="center" wrapText="1"/>
    </xf>
    <xf numFmtId="0" fontId="2" fillId="6" borderId="14" xfId="0" applyFont="1" applyFill="1" applyBorder="1" applyAlignment="1">
      <alignment vertical="center" wrapText="1"/>
    </xf>
    <xf numFmtId="0" fontId="0" fillId="0" borderId="14" xfId="0" applyBorder="1"/>
    <xf numFmtId="49" fontId="2" fillId="0" borderId="4" xfId="0" applyNumberFormat="1" applyFont="1" applyFill="1" applyBorder="1" applyAlignment="1">
      <alignment horizontal="left" vertical="center" wrapText="1"/>
    </xf>
    <xf numFmtId="0" fontId="0" fillId="0" borderId="2" xfId="0" applyBorder="1"/>
    <xf numFmtId="0" fontId="2" fillId="0" borderId="59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4" fillId="12" borderId="43" xfId="0" applyFont="1" applyFill="1" applyBorder="1" applyAlignment="1">
      <alignment horizontal="center" vertical="center" wrapText="1"/>
    </xf>
    <xf numFmtId="0" fontId="24" fillId="12" borderId="60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0" fillId="6" borderId="21" xfId="0" applyFont="1" applyFill="1" applyBorder="1" applyAlignment="1">
      <alignment horizontal="center" vertical="center"/>
    </xf>
    <xf numFmtId="0" fontId="24" fillId="3" borderId="21" xfId="0" applyFont="1" applyFill="1" applyBorder="1" applyAlignment="1">
      <alignment horizontal="center" vertical="center"/>
    </xf>
    <xf numFmtId="0" fontId="20" fillId="6" borderId="38" xfId="0" applyFont="1" applyFill="1" applyBorder="1" applyAlignment="1">
      <alignment horizontal="center" vertical="center"/>
    </xf>
    <xf numFmtId="164" fontId="20" fillId="6" borderId="38" xfId="0" applyNumberFormat="1" applyFont="1" applyFill="1" applyBorder="1" applyAlignment="1">
      <alignment horizontal="center" vertical="center" wrapText="1"/>
    </xf>
    <xf numFmtId="49" fontId="2" fillId="6" borderId="21" xfId="0" applyNumberFormat="1" applyFont="1" applyFill="1" applyBorder="1" applyAlignment="1">
      <alignment horizontal="left" vertical="center" wrapText="1"/>
    </xf>
    <xf numFmtId="0" fontId="2" fillId="6" borderId="38" xfId="0" applyFont="1" applyFill="1" applyBorder="1" applyAlignment="1">
      <alignment horizontal="left" vertical="center"/>
    </xf>
    <xf numFmtId="166" fontId="20" fillId="6" borderId="38" xfId="0" applyNumberFormat="1" applyFont="1" applyFill="1" applyBorder="1" applyAlignment="1">
      <alignment horizontal="center" vertical="center" wrapText="1"/>
    </xf>
    <xf numFmtId="0" fontId="24" fillId="3" borderId="38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left" vertical="center" wrapText="1"/>
    </xf>
    <xf numFmtId="0" fontId="20" fillId="11" borderId="14" xfId="0" applyFont="1" applyFill="1" applyBorder="1" applyAlignment="1">
      <alignment horizontal="center" vertical="center"/>
    </xf>
    <xf numFmtId="164" fontId="20" fillId="11" borderId="14" xfId="0" applyNumberFormat="1" applyFont="1" applyFill="1" applyBorder="1" applyAlignment="1">
      <alignment horizontal="center" vertical="center" wrapText="1"/>
    </xf>
    <xf numFmtId="166" fontId="20" fillId="11" borderId="14" xfId="0" applyNumberFormat="1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left" vertical="center" wrapText="1"/>
    </xf>
    <xf numFmtId="166" fontId="20" fillId="6" borderId="14" xfId="0" applyNumberFormat="1" applyFont="1" applyFill="1" applyBorder="1" applyAlignment="1">
      <alignment horizontal="center" vertical="center" wrapText="1"/>
    </xf>
    <xf numFmtId="0" fontId="30" fillId="6" borderId="14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53" xfId="0" applyFont="1" applyFill="1" applyBorder="1" applyAlignment="1">
      <alignment vertical="center" wrapText="1"/>
    </xf>
    <xf numFmtId="0" fontId="26" fillId="10" borderId="24" xfId="0" applyFont="1" applyFill="1" applyBorder="1" applyAlignment="1">
      <alignment horizontal="center" vertical="center" wrapText="1"/>
    </xf>
    <xf numFmtId="0" fontId="26" fillId="10" borderId="28" xfId="0" applyFont="1" applyFill="1" applyBorder="1" applyAlignment="1">
      <alignment horizontal="center" vertical="center" wrapText="1"/>
    </xf>
    <xf numFmtId="0" fontId="26" fillId="10" borderId="31" xfId="0" applyFont="1" applyFill="1" applyBorder="1" applyAlignment="1">
      <alignment horizontal="center" vertical="center" wrapText="1"/>
    </xf>
    <xf numFmtId="168" fontId="26" fillId="10" borderId="24" xfId="0" applyNumberFormat="1" applyFont="1" applyFill="1" applyBorder="1" applyAlignment="1">
      <alignment horizontal="center" vertical="center" wrapText="1"/>
    </xf>
    <xf numFmtId="168" fontId="26" fillId="10" borderId="28" xfId="0" applyNumberFormat="1" applyFont="1" applyFill="1" applyBorder="1" applyAlignment="1">
      <alignment horizontal="center" vertical="center" wrapText="1"/>
    </xf>
    <xf numFmtId="168" fontId="26" fillId="10" borderId="3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/>
    </xf>
    <xf numFmtId="164" fontId="20" fillId="0" borderId="3" xfId="0" applyNumberFormat="1" applyFont="1" applyFill="1" applyBorder="1" applyAlignment="1">
      <alignment horizontal="center" vertical="center" wrapText="1"/>
    </xf>
    <xf numFmtId="0" fontId="24" fillId="7" borderId="22" xfId="0" applyFont="1" applyFill="1" applyBorder="1" applyAlignment="1">
      <alignment horizontal="center" vertical="center" wrapText="1"/>
    </xf>
    <xf numFmtId="1" fontId="24" fillId="3" borderId="14" xfId="0" applyNumberFormat="1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164" fontId="20" fillId="0" borderId="16" xfId="0" applyNumberFormat="1" applyFont="1" applyFill="1" applyBorder="1" applyAlignment="1">
      <alignment horizontal="center" vertical="center" wrapText="1"/>
    </xf>
    <xf numFmtId="164" fontId="20" fillId="0" borderId="2" xfId="0" applyNumberFormat="1" applyFont="1" applyFill="1" applyBorder="1" applyAlignment="1">
      <alignment horizontal="center" vertical="center" wrapText="1"/>
    </xf>
    <xf numFmtId="164" fontId="20" fillId="0" borderId="7" xfId="0" applyNumberFormat="1" applyFont="1" applyFill="1" applyBorder="1" applyAlignment="1">
      <alignment horizontal="center" vertical="center" wrapText="1"/>
    </xf>
    <xf numFmtId="164" fontId="20" fillId="0" borderId="9" xfId="0" applyNumberFormat="1" applyFont="1" applyFill="1" applyBorder="1" applyAlignment="1">
      <alignment horizontal="center" vertical="center" wrapText="1"/>
    </xf>
    <xf numFmtId="164" fontId="20" fillId="0" borderId="17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/>
    </xf>
    <xf numFmtId="164" fontId="20" fillId="0" borderId="10" xfId="0" applyNumberFormat="1" applyFont="1" applyFill="1" applyBorder="1" applyAlignment="1">
      <alignment horizontal="center" vertical="center" wrapText="1"/>
    </xf>
    <xf numFmtId="164" fontId="20" fillId="0" borderId="8" xfId="0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vertical="center"/>
    </xf>
    <xf numFmtId="164" fontId="20" fillId="0" borderId="13" xfId="0" applyNumberFormat="1" applyFont="1" applyFill="1" applyBorder="1" applyAlignment="1">
      <alignment horizontal="center" vertical="center" wrapText="1"/>
    </xf>
    <xf numFmtId="166" fontId="20" fillId="0" borderId="1" xfId="0" applyNumberFormat="1" applyFont="1" applyFill="1" applyBorder="1" applyAlignment="1">
      <alignment horizontal="center" vertical="center" wrapText="1"/>
    </xf>
    <xf numFmtId="166" fontId="20" fillId="0" borderId="10" xfId="0" applyNumberFormat="1" applyFont="1" applyFill="1" applyBorder="1" applyAlignment="1">
      <alignment horizontal="center" vertical="center" wrapText="1"/>
    </xf>
    <xf numFmtId="166" fontId="20" fillId="0" borderId="16" xfId="0" applyNumberFormat="1" applyFont="1" applyFill="1" applyBorder="1" applyAlignment="1">
      <alignment horizontal="center" vertical="center" wrapText="1"/>
    </xf>
    <xf numFmtId="166" fontId="20" fillId="0" borderId="9" xfId="0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vertical="center" wrapText="1"/>
    </xf>
    <xf numFmtId="0" fontId="20" fillId="0" borderId="16" xfId="0" applyFont="1" applyFill="1" applyBorder="1" applyAlignment="1">
      <alignment horizontal="center" vertical="center"/>
    </xf>
    <xf numFmtId="1" fontId="24" fillId="7" borderId="3" xfId="0" applyNumberFormat="1" applyFont="1" applyFill="1" applyBorder="1" applyAlignment="1">
      <alignment horizontal="center" vertical="center" wrapText="1"/>
    </xf>
    <xf numFmtId="0" fontId="20" fillId="11" borderId="22" xfId="0" applyFont="1" applyFill="1" applyBorder="1" applyAlignment="1">
      <alignment horizontal="center" vertical="center"/>
    </xf>
    <xf numFmtId="164" fontId="20" fillId="11" borderId="22" xfId="0" applyNumberFormat="1" applyFont="1" applyFill="1" applyBorder="1" applyAlignment="1">
      <alignment horizontal="center" vertical="center" wrapText="1"/>
    </xf>
    <xf numFmtId="166" fontId="30" fillId="0" borderId="5" xfId="0" applyNumberFormat="1" applyFont="1" applyBorder="1" applyAlignment="1">
      <alignment horizontal="center" vertical="center"/>
    </xf>
    <xf numFmtId="166" fontId="30" fillId="0" borderId="21" xfId="0" applyNumberFormat="1" applyFont="1" applyBorder="1" applyAlignment="1">
      <alignment horizontal="center" vertical="center"/>
    </xf>
    <xf numFmtId="0" fontId="20" fillId="11" borderId="2" xfId="0" applyFont="1" applyFill="1" applyBorder="1" applyAlignment="1">
      <alignment horizontal="center" vertical="center"/>
    </xf>
    <xf numFmtId="166" fontId="30" fillId="0" borderId="57" xfId="0" applyNumberFormat="1" applyFont="1" applyBorder="1" applyAlignment="1">
      <alignment horizontal="center" vertical="center"/>
    </xf>
    <xf numFmtId="166" fontId="30" fillId="0" borderId="58" xfId="0" applyNumberFormat="1" applyFont="1" applyBorder="1" applyAlignment="1">
      <alignment horizontal="center" vertical="center"/>
    </xf>
    <xf numFmtId="169" fontId="29" fillId="6" borderId="3" xfId="0" applyNumberFormat="1" applyFont="1" applyFill="1" applyBorder="1" applyAlignment="1">
      <alignment horizontal="center" vertical="center" wrapText="1"/>
    </xf>
    <xf numFmtId="0" fontId="2" fillId="11" borderId="3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164" fontId="20" fillId="0" borderId="6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6" fillId="0" borderId="61" xfId="0" applyFont="1" applyBorder="1" applyAlignment="1">
      <alignment horizontal="left" vertical="center" wrapText="1"/>
    </xf>
    <xf numFmtId="0" fontId="6" fillId="0" borderId="61" xfId="1" applyFont="1" applyBorder="1" applyAlignment="1" applyProtection="1">
      <alignment horizontal="left" vertical="center" wrapText="1"/>
    </xf>
    <xf numFmtId="0" fontId="6" fillId="6" borderId="61" xfId="0" applyFont="1" applyFill="1" applyBorder="1" applyAlignment="1">
      <alignment horizontal="left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49" fontId="6" fillId="0" borderId="38" xfId="0" applyNumberFormat="1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6" borderId="14" xfId="0" applyNumberFormat="1" applyFont="1" applyFill="1" applyBorder="1" applyAlignment="1">
      <alignment horizontal="center" vertical="center" wrapText="1"/>
    </xf>
    <xf numFmtId="0" fontId="6" fillId="6" borderId="38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2" fillId="0" borderId="62" xfId="0" applyFont="1" applyFill="1" applyBorder="1" applyAlignment="1">
      <alignment vertical="center" wrapText="1"/>
    </xf>
    <xf numFmtId="0" fontId="2" fillId="0" borderId="4" xfId="2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center" vertical="center" wrapText="1"/>
    </xf>
    <xf numFmtId="0" fontId="20" fillId="0" borderId="7" xfId="2" applyFont="1" applyFill="1" applyBorder="1" applyAlignment="1">
      <alignment horizontal="center" vertical="center" wrapText="1"/>
    </xf>
    <xf numFmtId="0" fontId="2" fillId="0" borderId="21" xfId="2" applyFont="1" applyFill="1" applyBorder="1" applyAlignment="1">
      <alignment horizontal="left" vertical="center"/>
    </xf>
    <xf numFmtId="0" fontId="27" fillId="0" borderId="9" xfId="0" applyFont="1" applyFill="1" applyBorder="1" applyAlignment="1">
      <alignment horizontal="center" vertical="center" wrapText="1"/>
    </xf>
    <xf numFmtId="0" fontId="20" fillId="0" borderId="17" xfId="2" applyFont="1" applyFill="1" applyBorder="1" applyAlignment="1">
      <alignment horizontal="center" vertical="center" wrapText="1"/>
    </xf>
    <xf numFmtId="0" fontId="2" fillId="0" borderId="2" xfId="4" applyFont="1" applyFill="1" applyBorder="1" applyAlignment="1">
      <alignment horizontal="center" vertical="center" wrapText="1"/>
    </xf>
    <xf numFmtId="0" fontId="2" fillId="0" borderId="7" xfId="4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2" fillId="0" borderId="7" xfId="2" applyFont="1" applyFill="1" applyBorder="1" applyAlignment="1">
      <alignment horizontal="left" vertical="center" wrapText="1"/>
    </xf>
    <xf numFmtId="0" fontId="2" fillId="0" borderId="17" xfId="2" applyFont="1" applyFill="1" applyBorder="1" applyAlignment="1">
      <alignment horizontal="left" vertical="center" wrapText="1"/>
    </xf>
    <xf numFmtId="0" fontId="6" fillId="0" borderId="14" xfId="2" applyFont="1" applyFill="1" applyBorder="1" applyAlignment="1">
      <alignment horizontal="center" vertical="center" wrapText="1"/>
    </xf>
    <xf numFmtId="0" fontId="6" fillId="0" borderId="38" xfId="4" applyFont="1" applyFill="1" applyBorder="1" applyAlignment="1">
      <alignment horizontal="center" vertical="center" wrapText="1"/>
    </xf>
    <xf numFmtId="0" fontId="6" fillId="0" borderId="2" xfId="4" applyFont="1" applyFill="1" applyBorder="1" applyAlignment="1">
      <alignment horizontal="center" vertical="center" wrapText="1"/>
    </xf>
    <xf numFmtId="0" fontId="6" fillId="0" borderId="14" xfId="4" applyFont="1" applyFill="1" applyBorder="1" applyAlignment="1">
      <alignment horizontal="center" vertical="center" wrapText="1"/>
    </xf>
    <xf numFmtId="1" fontId="24" fillId="7" borderId="22" xfId="0" applyNumberFormat="1" applyFont="1" applyFill="1" applyBorder="1" applyAlignment="1">
      <alignment horizontal="center" vertical="center" wrapText="1"/>
    </xf>
    <xf numFmtId="0" fontId="24" fillId="7" borderId="2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43" xfId="0" applyFont="1" applyBorder="1" applyAlignment="1">
      <alignment horizontal="center" vertical="center"/>
    </xf>
    <xf numFmtId="0" fontId="2" fillId="6" borderId="13" xfId="0" applyFont="1" applyFill="1" applyBorder="1" applyAlignment="1">
      <alignment horizontal="left" vertical="center" wrapText="1"/>
    </xf>
    <xf numFmtId="2" fontId="29" fillId="6" borderId="38" xfId="0" applyNumberFormat="1" applyFont="1" applyFill="1" applyBorder="1" applyAlignment="1">
      <alignment horizontal="center" vertical="center"/>
    </xf>
    <xf numFmtId="2" fontId="29" fillId="6" borderId="2" xfId="0" applyNumberFormat="1" applyFont="1" applyFill="1" applyBorder="1" applyAlignment="1">
      <alignment horizontal="center" vertical="center"/>
    </xf>
    <xf numFmtId="2" fontId="29" fillId="6" borderId="14" xfId="0" applyNumberFormat="1" applyFont="1" applyFill="1" applyBorder="1" applyAlignment="1">
      <alignment horizontal="center" vertical="center"/>
    </xf>
    <xf numFmtId="0" fontId="24" fillId="7" borderId="38" xfId="0" applyFont="1" applyFill="1" applyBorder="1" applyAlignment="1">
      <alignment horizontal="center" vertical="center"/>
    </xf>
    <xf numFmtId="0" fontId="24" fillId="7" borderId="14" xfId="0" applyFont="1" applyFill="1" applyBorder="1" applyAlignment="1">
      <alignment horizontal="center" vertical="center"/>
    </xf>
    <xf numFmtId="0" fontId="2" fillId="11" borderId="22" xfId="0" applyFont="1" applyFill="1" applyBorder="1" applyAlignment="1">
      <alignment horizontal="left" vertical="center" wrapText="1"/>
    </xf>
    <xf numFmtId="0" fontId="2" fillId="11" borderId="22" xfId="0" applyFont="1" applyFill="1" applyBorder="1" applyAlignment="1">
      <alignment horizontal="center" vertical="center" wrapText="1"/>
    </xf>
    <xf numFmtId="0" fontId="2" fillId="11" borderId="38" xfId="0" applyFont="1" applyFill="1" applyBorder="1" applyAlignment="1">
      <alignment horizontal="left" vertical="center" wrapText="1"/>
    </xf>
    <xf numFmtId="0" fontId="20" fillId="11" borderId="38" xfId="0" applyFont="1" applyFill="1" applyBorder="1" applyAlignment="1">
      <alignment horizontal="center" vertical="center"/>
    </xf>
    <xf numFmtId="164" fontId="20" fillId="11" borderId="38" xfId="0" applyNumberFormat="1" applyFont="1" applyFill="1" applyBorder="1" applyAlignment="1">
      <alignment horizontal="center" vertical="center" wrapText="1"/>
    </xf>
    <xf numFmtId="166" fontId="20" fillId="11" borderId="38" xfId="0" applyNumberFormat="1" applyFont="1" applyFill="1" applyBorder="1" applyAlignment="1">
      <alignment horizontal="center" vertical="center" wrapText="1"/>
    </xf>
    <xf numFmtId="0" fontId="6" fillId="11" borderId="38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6" fillId="11" borderId="14" xfId="0" applyFont="1" applyFill="1" applyBorder="1" applyAlignment="1">
      <alignment horizontal="center" vertical="center" wrapText="1"/>
    </xf>
    <xf numFmtId="0" fontId="2" fillId="11" borderId="43" xfId="0" applyFont="1" applyFill="1" applyBorder="1" applyAlignment="1">
      <alignment horizontal="left" vertical="center" wrapText="1"/>
    </xf>
    <xf numFmtId="0" fontId="6" fillId="11" borderId="43" xfId="0" applyFont="1" applyFill="1" applyBorder="1" applyAlignment="1">
      <alignment horizontal="center" vertical="center" wrapText="1"/>
    </xf>
    <xf numFmtId="0" fontId="2" fillId="11" borderId="43" xfId="0" applyFont="1" applyFill="1" applyBorder="1" applyAlignment="1">
      <alignment horizontal="center" vertical="center" wrapText="1"/>
    </xf>
    <xf numFmtId="0" fontId="20" fillId="11" borderId="43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left" vertical="center" wrapText="1"/>
    </xf>
    <xf numFmtId="49" fontId="2" fillId="0" borderId="14" xfId="0" applyNumberFormat="1" applyFont="1" applyFill="1" applyBorder="1" applyAlignment="1">
      <alignment horizontal="left" vertical="center" wrapText="1"/>
    </xf>
    <xf numFmtId="165" fontId="20" fillId="8" borderId="16" xfId="0" applyNumberFormat="1" applyFont="1" applyFill="1" applyBorder="1" applyAlignment="1">
      <alignment horizontal="center" vertical="center" wrapText="1"/>
    </xf>
    <xf numFmtId="165" fontId="20" fillId="8" borderId="1" xfId="0" applyNumberFormat="1" applyFont="1" applyFill="1" applyBorder="1" applyAlignment="1">
      <alignment horizontal="center" vertical="center" wrapText="1"/>
    </xf>
    <xf numFmtId="165" fontId="20" fillId="8" borderId="3" xfId="0" applyNumberFormat="1" applyFont="1" applyFill="1" applyBorder="1" applyAlignment="1">
      <alignment horizontal="center" vertical="center" wrapText="1"/>
    </xf>
    <xf numFmtId="165" fontId="20" fillId="8" borderId="2" xfId="0" applyNumberFormat="1" applyFont="1" applyFill="1" applyBorder="1" applyAlignment="1">
      <alignment horizontal="center" vertical="center" wrapText="1"/>
    </xf>
    <xf numFmtId="165" fontId="20" fillId="8" borderId="14" xfId="0" applyNumberFormat="1" applyFont="1" applyFill="1" applyBorder="1" applyAlignment="1">
      <alignment horizontal="center" vertical="center" wrapText="1"/>
    </xf>
    <xf numFmtId="165" fontId="20" fillId="8" borderId="10" xfId="0" applyNumberFormat="1" applyFont="1" applyFill="1" applyBorder="1" applyAlignment="1">
      <alignment horizontal="center" vertical="center" wrapText="1"/>
    </xf>
    <xf numFmtId="165" fontId="20" fillId="8" borderId="20" xfId="0" applyNumberFormat="1" applyFont="1" applyFill="1" applyBorder="1" applyAlignment="1">
      <alignment horizontal="center" vertical="center" wrapText="1"/>
    </xf>
    <xf numFmtId="165" fontId="20" fillId="8" borderId="0" xfId="0" applyNumberFormat="1" applyFont="1" applyFill="1" applyBorder="1" applyAlignment="1">
      <alignment horizontal="center" vertical="center" wrapText="1"/>
    </xf>
    <xf numFmtId="165" fontId="20" fillId="8" borderId="38" xfId="0" applyNumberFormat="1" applyFont="1" applyFill="1" applyBorder="1" applyAlignment="1">
      <alignment horizontal="center" vertical="center" wrapText="1"/>
    </xf>
    <xf numFmtId="165" fontId="20" fillId="8" borderId="22" xfId="0" applyNumberFormat="1" applyFont="1" applyFill="1" applyBorder="1" applyAlignment="1">
      <alignment horizontal="center" vertical="center" wrapText="1"/>
    </xf>
    <xf numFmtId="164" fontId="20" fillId="0" borderId="8" xfId="2" applyNumberFormat="1" applyFont="1" applyFill="1" applyBorder="1" applyAlignment="1">
      <alignment horizontal="center" vertical="center"/>
    </xf>
    <xf numFmtId="164" fontId="20" fillId="0" borderId="13" xfId="2" applyNumberFormat="1" applyFont="1" applyFill="1" applyBorder="1" applyAlignment="1">
      <alignment horizontal="center" vertical="center"/>
    </xf>
    <xf numFmtId="165" fontId="20" fillId="8" borderId="9" xfId="0" applyNumberFormat="1" applyFont="1" applyFill="1" applyBorder="1" applyAlignment="1">
      <alignment horizontal="center" vertical="center" wrapText="1"/>
    </xf>
    <xf numFmtId="0" fontId="4" fillId="13" borderId="63" xfId="0" applyFont="1" applyFill="1" applyBorder="1" applyAlignment="1">
      <alignment horizontal="center" vertical="center" wrapText="1"/>
    </xf>
    <xf numFmtId="0" fontId="4" fillId="13" borderId="43" xfId="0" applyFont="1" applyFill="1" applyBorder="1" applyAlignment="1">
      <alignment horizontal="center" vertical="center" wrapText="1"/>
    </xf>
    <xf numFmtId="49" fontId="2" fillId="0" borderId="64" xfId="0" applyNumberFormat="1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0" fillId="11" borderId="30" xfId="0" applyFont="1" applyFill="1" applyBorder="1" applyAlignment="1">
      <alignment horizontal="center" vertical="center"/>
    </xf>
    <xf numFmtId="0" fontId="2" fillId="11" borderId="39" xfId="4" applyFont="1" applyFill="1" applyBorder="1" applyAlignment="1">
      <alignment vertical="center" wrapText="1"/>
    </xf>
    <xf numFmtId="0" fontId="2" fillId="11" borderId="45" xfId="4" applyFont="1" applyFill="1" applyBorder="1" applyAlignment="1">
      <alignment vertical="center" wrapText="1"/>
    </xf>
    <xf numFmtId="0" fontId="6" fillId="11" borderId="2" xfId="4" applyFont="1" applyFill="1" applyBorder="1" applyAlignment="1">
      <alignment horizontal="center" vertical="center" wrapText="1"/>
    </xf>
    <xf numFmtId="0" fontId="2" fillId="0" borderId="38" xfId="4" applyFont="1" applyFill="1" applyBorder="1" applyAlignment="1">
      <alignment horizontal="center" vertical="center" wrapText="1"/>
    </xf>
    <xf numFmtId="0" fontId="2" fillId="11" borderId="2" xfId="4" applyFont="1" applyFill="1" applyBorder="1" applyAlignment="1">
      <alignment horizontal="center" vertical="center" wrapText="1"/>
    </xf>
    <xf numFmtId="0" fontId="2" fillId="11" borderId="14" xfId="4" applyFont="1" applyFill="1" applyBorder="1" applyAlignment="1">
      <alignment horizontal="center" vertical="center" wrapText="1"/>
    </xf>
    <xf numFmtId="0" fontId="20" fillId="11" borderId="7" xfId="0" applyFont="1" applyFill="1" applyBorder="1" applyAlignment="1">
      <alignment horizontal="center" vertical="center"/>
    </xf>
    <xf numFmtId="0" fontId="20" fillId="11" borderId="65" xfId="0" applyFont="1" applyFill="1" applyBorder="1" applyAlignment="1">
      <alignment horizontal="center" vertical="center"/>
    </xf>
    <xf numFmtId="0" fontId="2" fillId="0" borderId="64" xfId="0" applyFont="1" applyFill="1" applyBorder="1" applyAlignment="1">
      <alignment horizontal="center" vertical="center" wrapText="1"/>
    </xf>
    <xf numFmtId="0" fontId="2" fillId="0" borderId="65" xfId="0" applyFont="1" applyFill="1" applyBorder="1" applyAlignment="1">
      <alignment horizontal="center" vertical="center" wrapText="1"/>
    </xf>
    <xf numFmtId="0" fontId="2" fillId="0" borderId="38" xfId="4" applyFont="1" applyFill="1" applyBorder="1" applyAlignment="1">
      <alignment vertical="center" wrapText="1"/>
    </xf>
    <xf numFmtId="0" fontId="2" fillId="0" borderId="2" xfId="4" applyFont="1" applyFill="1" applyBorder="1" applyAlignment="1">
      <alignment vertical="center" wrapText="1"/>
    </xf>
    <xf numFmtId="0" fontId="2" fillId="11" borderId="2" xfId="4" applyFont="1" applyFill="1" applyBorder="1" applyAlignment="1">
      <alignment vertical="center" wrapText="1"/>
    </xf>
    <xf numFmtId="0" fontId="2" fillId="11" borderId="14" xfId="4" applyFont="1" applyFill="1" applyBorder="1" applyAlignment="1">
      <alignment vertical="center" wrapText="1"/>
    </xf>
    <xf numFmtId="0" fontId="2" fillId="0" borderId="64" xfId="4" applyFont="1" applyFill="1" applyBorder="1" applyAlignment="1">
      <alignment horizontal="center" vertical="center" wrapText="1"/>
    </xf>
    <xf numFmtId="0" fontId="2" fillId="11" borderId="7" xfId="4" applyFont="1" applyFill="1" applyBorder="1" applyAlignment="1">
      <alignment horizontal="center" vertical="center" wrapText="1"/>
    </xf>
    <xf numFmtId="0" fontId="2" fillId="11" borderId="65" xfId="4" applyFont="1" applyFill="1" applyBorder="1" applyAlignment="1">
      <alignment horizontal="center" vertical="center" wrapText="1"/>
    </xf>
    <xf numFmtId="0" fontId="20" fillId="0" borderId="38" xfId="0" applyFont="1" applyFill="1" applyBorder="1" applyAlignment="1">
      <alignment horizontal="center" vertical="center"/>
    </xf>
    <xf numFmtId="164" fontId="20" fillId="0" borderId="64" xfId="0" applyNumberFormat="1" applyFont="1" applyFill="1" applyBorder="1" applyAlignment="1">
      <alignment horizontal="center" vertical="center" wrapText="1"/>
    </xf>
    <xf numFmtId="164" fontId="20" fillId="11" borderId="7" xfId="0" applyNumberFormat="1" applyFont="1" applyFill="1" applyBorder="1" applyAlignment="1">
      <alignment horizontal="center" vertical="center" wrapText="1"/>
    </xf>
    <xf numFmtId="164" fontId="20" fillId="11" borderId="65" xfId="0" applyNumberFormat="1" applyFont="1" applyFill="1" applyBorder="1" applyAlignment="1">
      <alignment horizontal="center" vertical="center" wrapText="1"/>
    </xf>
    <xf numFmtId="164" fontId="20" fillId="0" borderId="38" xfId="0" applyNumberFormat="1" applyFont="1" applyFill="1" applyBorder="1" applyAlignment="1">
      <alignment horizontal="center" vertical="center" wrapText="1"/>
    </xf>
    <xf numFmtId="0" fontId="24" fillId="3" borderId="38" xfId="4" applyFont="1" applyFill="1" applyBorder="1" applyAlignment="1">
      <alignment horizontal="center" vertical="center"/>
    </xf>
    <xf numFmtId="0" fontId="24" fillId="3" borderId="2" xfId="4" applyFont="1" applyFill="1" applyBorder="1" applyAlignment="1">
      <alignment horizontal="center" vertical="center"/>
    </xf>
    <xf numFmtId="0" fontId="24" fillId="3" borderId="14" xfId="4" applyFont="1" applyFill="1" applyBorder="1" applyAlignment="1">
      <alignment horizontal="center" vertical="center"/>
    </xf>
    <xf numFmtId="0" fontId="20" fillId="0" borderId="34" xfId="0" applyFont="1" applyFill="1" applyBorder="1" applyAlignment="1">
      <alignment horizontal="center" vertical="center"/>
    </xf>
    <xf numFmtId="0" fontId="2" fillId="0" borderId="14" xfId="4" applyFont="1" applyFill="1" applyBorder="1" applyAlignment="1">
      <alignment horizontal="center" vertical="center" wrapText="1"/>
    </xf>
    <xf numFmtId="0" fontId="2" fillId="6" borderId="44" xfId="4" applyFont="1" applyFill="1" applyBorder="1" applyAlignment="1">
      <alignment vertical="center" wrapText="1"/>
    </xf>
    <xf numFmtId="0" fontId="2" fillId="6" borderId="45" xfId="4" applyFont="1" applyFill="1" applyBorder="1" applyAlignment="1">
      <alignment vertical="center" wrapText="1"/>
    </xf>
    <xf numFmtId="0" fontId="20" fillId="0" borderId="27" xfId="0" applyFont="1" applyFill="1" applyBorder="1" applyAlignment="1">
      <alignment horizontal="center" vertical="center"/>
    </xf>
    <xf numFmtId="2" fontId="29" fillId="6" borderId="38" xfId="0" applyNumberFormat="1" applyFont="1" applyFill="1" applyBorder="1" applyAlignment="1">
      <alignment horizontal="center" vertical="center" wrapText="1"/>
    </xf>
    <xf numFmtId="0" fontId="2" fillId="0" borderId="65" xfId="4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164" fontId="20" fillId="0" borderId="14" xfId="0" applyNumberFormat="1" applyFont="1" applyFill="1" applyBorder="1" applyAlignment="1">
      <alignment horizontal="center" vertical="center" wrapText="1"/>
    </xf>
    <xf numFmtId="164" fontId="20" fillId="0" borderId="65" xfId="0" applyNumberFormat="1" applyFont="1" applyFill="1" applyBorder="1" applyAlignment="1">
      <alignment horizontal="center" vertical="center" wrapText="1"/>
    </xf>
    <xf numFmtId="0" fontId="24" fillId="7" borderId="38" xfId="4" applyFont="1" applyFill="1" applyBorder="1" applyAlignment="1">
      <alignment horizontal="center" vertical="center"/>
    </xf>
    <xf numFmtId="0" fontId="24" fillId="7" borderId="2" xfId="4" applyFont="1" applyFill="1" applyBorder="1" applyAlignment="1">
      <alignment horizontal="center" vertical="center"/>
    </xf>
    <xf numFmtId="0" fontId="2" fillId="6" borderId="38" xfId="4" applyFont="1" applyFill="1" applyBorder="1" applyAlignment="1">
      <alignment vertical="center" wrapText="1"/>
    </xf>
    <xf numFmtId="0" fontId="2" fillId="6" borderId="14" xfId="4" applyFont="1" applyFill="1" applyBorder="1" applyAlignment="1">
      <alignment vertical="center" wrapText="1"/>
    </xf>
    <xf numFmtId="0" fontId="22" fillId="0" borderId="7" xfId="0" applyFont="1" applyBorder="1"/>
    <xf numFmtId="0" fontId="22" fillId="0" borderId="65" xfId="0" applyFont="1" applyBorder="1"/>
    <xf numFmtId="0" fontId="2" fillId="0" borderId="6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164" fontId="20" fillId="0" borderId="19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166" fontId="20" fillId="0" borderId="3" xfId="0" applyNumberFormat="1" applyFont="1" applyFill="1" applyBorder="1" applyAlignment="1">
      <alignment horizontal="center" vertical="center" wrapText="1"/>
    </xf>
    <xf numFmtId="166" fontId="20" fillId="0" borderId="13" xfId="0" applyNumberFormat="1" applyFont="1" applyFill="1" applyBorder="1" applyAlignment="1">
      <alignment horizontal="center" vertical="center" wrapText="1"/>
    </xf>
    <xf numFmtId="166" fontId="20" fillId="0" borderId="17" xfId="0" applyNumberFormat="1" applyFont="1" applyFill="1" applyBorder="1" applyAlignment="1">
      <alignment horizontal="center" vertical="center" wrapText="1"/>
    </xf>
    <xf numFmtId="49" fontId="2" fillId="0" borderId="16" xfId="0" applyNumberFormat="1" applyFont="1" applyFill="1" applyBorder="1" applyAlignment="1">
      <alignment horizontal="left" vertical="center" wrapText="1"/>
    </xf>
    <xf numFmtId="0" fontId="2" fillId="0" borderId="38" xfId="0" applyFont="1" applyFill="1" applyBorder="1" applyAlignment="1">
      <alignment horizontal="left" vertical="center" wrapText="1"/>
    </xf>
    <xf numFmtId="0" fontId="20" fillId="0" borderId="1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left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20" fillId="11" borderId="17" xfId="0" applyFont="1" applyFill="1" applyBorder="1" applyAlignment="1">
      <alignment horizontal="center" vertical="center"/>
    </xf>
    <xf numFmtId="164" fontId="20" fillId="11" borderId="9" xfId="0" applyNumberFormat="1" applyFont="1" applyFill="1" applyBorder="1" applyAlignment="1">
      <alignment horizontal="center" vertical="center" wrapText="1"/>
    </xf>
    <xf numFmtId="164" fontId="20" fillId="11" borderId="17" xfId="0" applyNumberFormat="1" applyFont="1" applyFill="1" applyBorder="1" applyAlignment="1">
      <alignment horizontal="center" vertical="center" wrapText="1"/>
    </xf>
    <xf numFmtId="0" fontId="2" fillId="0" borderId="66" xfId="0" applyFont="1" applyFill="1" applyBorder="1" applyAlignment="1">
      <alignment horizontal="left" vertical="center" wrapText="1"/>
    </xf>
    <xf numFmtId="0" fontId="6" fillId="11" borderId="6" xfId="0" applyFont="1" applyFill="1" applyBorder="1" applyAlignment="1">
      <alignment horizontal="center" vertical="center" wrapText="1"/>
    </xf>
    <xf numFmtId="0" fontId="6" fillId="11" borderId="14" xfId="4" applyFont="1" applyFill="1" applyBorder="1" applyAlignment="1">
      <alignment horizontal="center" vertical="center" wrapText="1"/>
    </xf>
    <xf numFmtId="166" fontId="29" fillId="6" borderId="67" xfId="0" applyNumberFormat="1" applyFont="1" applyFill="1" applyBorder="1" applyAlignment="1">
      <alignment horizontal="center" vertical="center" wrapText="1"/>
    </xf>
    <xf numFmtId="166" fontId="29" fillId="6" borderId="68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vertical="center" wrapText="1"/>
    </xf>
    <xf numFmtId="0" fontId="15" fillId="0" borderId="9" xfId="0" applyFont="1" applyFill="1" applyBorder="1" applyAlignment="1">
      <alignment horizontal="center" vertical="center" wrapText="1"/>
    </xf>
    <xf numFmtId="1" fontId="25" fillId="0" borderId="9" xfId="0" applyNumberFormat="1" applyFont="1" applyFill="1" applyBorder="1" applyAlignment="1">
      <alignment horizontal="center" vertical="center" wrapText="1"/>
    </xf>
    <xf numFmtId="0" fontId="20" fillId="14" borderId="10" xfId="0" applyFont="1" applyFill="1" applyBorder="1" applyAlignment="1">
      <alignment horizontal="center" vertical="center"/>
    </xf>
    <xf numFmtId="0" fontId="20" fillId="14" borderId="8" xfId="0" applyFont="1" applyFill="1" applyBorder="1" applyAlignment="1">
      <alignment horizontal="center" vertical="center" wrapText="1"/>
    </xf>
    <xf numFmtId="0" fontId="20" fillId="14" borderId="8" xfId="0" applyFont="1" applyFill="1" applyBorder="1" applyAlignment="1">
      <alignment horizontal="center" vertical="center"/>
    </xf>
    <xf numFmtId="0" fontId="20" fillId="14" borderId="13" xfId="0" applyFont="1" applyFill="1" applyBorder="1" applyAlignment="1">
      <alignment horizontal="center" vertical="center"/>
    </xf>
    <xf numFmtId="0" fontId="20" fillId="14" borderId="59" xfId="0" applyFont="1" applyFill="1" applyBorder="1" applyAlignment="1">
      <alignment horizontal="center" vertical="center"/>
    </xf>
    <xf numFmtId="0" fontId="20" fillId="14" borderId="15" xfId="0" applyFont="1" applyFill="1" applyBorder="1" applyAlignment="1">
      <alignment horizontal="center" vertical="center"/>
    </xf>
    <xf numFmtId="0" fontId="20" fillId="14" borderId="38" xfId="0" applyFont="1" applyFill="1" applyBorder="1" applyAlignment="1">
      <alignment horizontal="center" vertical="center"/>
    </xf>
    <xf numFmtId="0" fontId="20" fillId="14" borderId="2" xfId="0" applyFont="1" applyFill="1" applyBorder="1" applyAlignment="1">
      <alignment horizontal="center" vertical="center"/>
    </xf>
    <xf numFmtId="0" fontId="20" fillId="14" borderId="14" xfId="0" applyFont="1" applyFill="1" applyBorder="1" applyAlignment="1">
      <alignment horizontal="center" vertical="center"/>
    </xf>
    <xf numFmtId="0" fontId="20" fillId="14" borderId="9" xfId="0" applyFont="1" applyFill="1" applyBorder="1" applyAlignment="1">
      <alignment horizontal="center" vertical="center"/>
    </xf>
    <xf numFmtId="0" fontId="20" fillId="14" borderId="1" xfId="0" applyFont="1" applyFill="1" applyBorder="1" applyAlignment="1">
      <alignment horizontal="center" vertical="center"/>
    </xf>
    <xf numFmtId="0" fontId="20" fillId="14" borderId="20" xfId="0" applyFont="1" applyFill="1" applyBorder="1" applyAlignment="1">
      <alignment horizontal="center" vertical="center"/>
    </xf>
    <xf numFmtId="0" fontId="20" fillId="14" borderId="3" xfId="0" applyFont="1" applyFill="1" applyBorder="1" applyAlignment="1">
      <alignment horizontal="center" vertical="center"/>
    </xf>
    <xf numFmtId="0" fontId="20" fillId="14" borderId="43" xfId="0" applyFont="1" applyFill="1" applyBorder="1" applyAlignment="1">
      <alignment horizontal="center" vertical="center"/>
    </xf>
    <xf numFmtId="0" fontId="20" fillId="14" borderId="53" xfId="0" applyFont="1" applyFill="1" applyBorder="1" applyAlignment="1">
      <alignment horizontal="center" vertical="center"/>
    </xf>
    <xf numFmtId="0" fontId="20" fillId="14" borderId="16" xfId="0" applyFont="1" applyFill="1" applyBorder="1" applyAlignment="1">
      <alignment horizontal="center" vertical="center" wrapText="1"/>
    </xf>
    <xf numFmtId="0" fontId="20" fillId="14" borderId="7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62" xfId="0" applyFont="1" applyFill="1" applyBorder="1" applyAlignment="1">
      <alignment horizontal="center" vertical="center" wrapText="1"/>
    </xf>
    <xf numFmtId="0" fontId="15" fillId="0" borderId="38" xfId="0" applyFont="1" applyFill="1" applyBorder="1" applyAlignment="1">
      <alignment horizontal="center" vertical="center" wrapText="1"/>
    </xf>
    <xf numFmtId="1" fontId="25" fillId="0" borderId="59" xfId="0" applyNumberFormat="1" applyFont="1" applyFill="1" applyBorder="1" applyAlignment="1">
      <alignment horizontal="center" vertical="center" wrapText="1"/>
    </xf>
    <xf numFmtId="1" fontId="25" fillId="0" borderId="13" xfId="0" applyNumberFormat="1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left" vertical="center" wrapText="1"/>
    </xf>
    <xf numFmtId="0" fontId="2" fillId="12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center" vertical="center" wrapText="1"/>
    </xf>
    <xf numFmtId="1" fontId="25" fillId="0" borderId="2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20" fillId="11" borderId="2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vertical="center" wrapText="1"/>
    </xf>
    <xf numFmtId="1" fontId="25" fillId="0" borderId="10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vertical="center" wrapText="1"/>
    </xf>
    <xf numFmtId="0" fontId="2" fillId="0" borderId="6" xfId="2" applyFont="1" applyFill="1" applyBorder="1" applyAlignment="1">
      <alignment vertical="center"/>
    </xf>
    <xf numFmtId="0" fontId="2" fillId="0" borderId="1" xfId="2" applyFont="1" applyFill="1" applyBorder="1" applyAlignment="1">
      <alignment horizontal="center" vertical="center"/>
    </xf>
    <xf numFmtId="0" fontId="2" fillId="0" borderId="4" xfId="2" applyFont="1" applyFill="1" applyBorder="1" applyAlignment="1">
      <alignment vertical="center"/>
    </xf>
    <xf numFmtId="0" fontId="2" fillId="0" borderId="2" xfId="2" applyFont="1" applyFill="1" applyBorder="1" applyAlignment="1">
      <alignment horizontal="center" vertical="center"/>
    </xf>
    <xf numFmtId="166" fontId="20" fillId="0" borderId="2" xfId="0" applyNumberFormat="1" applyFont="1" applyFill="1" applyBorder="1" applyAlignment="1">
      <alignment horizontal="center" vertical="center" wrapText="1"/>
    </xf>
    <xf numFmtId="0" fontId="29" fillId="0" borderId="38" xfId="0" applyFont="1" applyFill="1" applyBorder="1" applyAlignment="1">
      <alignment horizontal="center" vertical="center" wrapText="1"/>
    </xf>
    <xf numFmtId="169" fontId="29" fillId="0" borderId="38" xfId="0" applyNumberFormat="1" applyFont="1" applyBorder="1" applyAlignment="1">
      <alignment horizontal="center" vertical="center" wrapText="1"/>
    </xf>
    <xf numFmtId="169" fontId="29" fillId="0" borderId="2" xfId="0" applyNumberFormat="1" applyFont="1" applyBorder="1" applyAlignment="1">
      <alignment horizontal="center" vertical="center" wrapText="1"/>
    </xf>
    <xf numFmtId="166" fontId="29" fillId="0" borderId="28" xfId="0" applyNumberFormat="1" applyFont="1" applyBorder="1" applyAlignment="1">
      <alignment horizontal="center" vertical="center" wrapText="1"/>
    </xf>
    <xf numFmtId="166" fontId="29" fillId="0" borderId="41" xfId="0" applyNumberFormat="1" applyFont="1" applyBorder="1" applyAlignment="1">
      <alignment horizontal="center" vertical="center" wrapText="1"/>
    </xf>
    <xf numFmtId="166" fontId="29" fillId="0" borderId="18" xfId="0" applyNumberFormat="1" applyFont="1" applyBorder="1" applyAlignment="1">
      <alignment horizontal="center" vertical="center" wrapText="1"/>
    </xf>
    <xf numFmtId="166" fontId="29" fillId="6" borderId="48" xfId="0" applyNumberFormat="1" applyFont="1" applyFill="1" applyBorder="1" applyAlignment="1">
      <alignment horizontal="center" vertical="center" wrapText="1"/>
    </xf>
    <xf numFmtId="166" fontId="29" fillId="0" borderId="30" xfId="0" applyNumberFormat="1" applyFont="1" applyBorder="1" applyAlignment="1">
      <alignment horizontal="center" vertical="center" wrapText="1"/>
    </xf>
    <xf numFmtId="2" fontId="29" fillId="0" borderId="2" xfId="0" applyNumberFormat="1" applyFont="1" applyBorder="1" applyAlignment="1">
      <alignment horizontal="center" vertical="center" wrapText="1"/>
    </xf>
    <xf numFmtId="169" fontId="29" fillId="0" borderId="30" xfId="0" applyNumberFormat="1" applyFont="1" applyBorder="1" applyAlignment="1">
      <alignment horizontal="center" vertical="center" wrapText="1"/>
    </xf>
    <xf numFmtId="169" fontId="29" fillId="0" borderId="53" xfId="0" applyNumberFormat="1" applyFont="1" applyBorder="1" applyAlignment="1">
      <alignment horizontal="center" vertical="center" wrapText="1"/>
    </xf>
    <xf numFmtId="171" fontId="29" fillId="0" borderId="53" xfId="0" applyNumberFormat="1" applyFont="1" applyBorder="1" applyAlignment="1">
      <alignment horizontal="center" vertical="center"/>
    </xf>
    <xf numFmtId="0" fontId="2" fillId="0" borderId="6" xfId="2" applyFont="1" applyFill="1" applyBorder="1" applyAlignment="1">
      <alignment vertical="center" wrapText="1"/>
    </xf>
    <xf numFmtId="0" fontId="6" fillId="0" borderId="38" xfId="2" applyFont="1" applyFill="1" applyBorder="1" applyAlignment="1">
      <alignment horizontal="center" vertical="center" wrapText="1"/>
    </xf>
    <xf numFmtId="0" fontId="2" fillId="0" borderId="4" xfId="2" applyFont="1" applyFill="1" applyBorder="1" applyAlignment="1">
      <alignment vertical="center" wrapText="1"/>
    </xf>
    <xf numFmtId="0" fontId="20" fillId="0" borderId="6" xfId="0" applyFont="1" applyFill="1" applyBorder="1" applyAlignment="1">
      <alignment horizontal="center" vertical="center" wrapText="1"/>
    </xf>
    <xf numFmtId="1" fontId="25" fillId="0" borderId="4" xfId="0" applyNumberFormat="1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17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20" fillId="14" borderId="38" xfId="0" applyFont="1" applyFill="1" applyBorder="1" applyAlignment="1">
      <alignment horizontal="center" vertical="center" wrapText="1"/>
    </xf>
    <xf numFmtId="0" fontId="2" fillId="12" borderId="22" xfId="0" applyFont="1" applyFill="1" applyBorder="1" applyAlignment="1">
      <alignment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 wrapText="1"/>
    </xf>
    <xf numFmtId="166" fontId="20" fillId="0" borderId="14" xfId="0" applyNumberFormat="1" applyFont="1" applyFill="1" applyBorder="1" applyAlignment="1">
      <alignment horizontal="center" vertical="center" wrapText="1"/>
    </xf>
    <xf numFmtId="0" fontId="2" fillId="11" borderId="39" xfId="0" applyFont="1" applyFill="1" applyBorder="1" applyAlignment="1">
      <alignment horizontal="center" vertical="center"/>
    </xf>
    <xf numFmtId="167" fontId="20" fillId="11" borderId="7" xfId="0" applyNumberFormat="1" applyFont="1" applyFill="1" applyBorder="1" applyAlignment="1">
      <alignment horizontal="center" vertical="center"/>
    </xf>
    <xf numFmtId="167" fontId="20" fillId="11" borderId="38" xfId="0" applyNumberFormat="1" applyFont="1" applyFill="1" applyBorder="1" applyAlignment="1">
      <alignment horizontal="center" vertical="center"/>
    </xf>
    <xf numFmtId="167" fontId="20" fillId="11" borderId="2" xfId="0" applyNumberFormat="1" applyFont="1" applyFill="1" applyBorder="1" applyAlignment="1">
      <alignment horizontal="center" vertical="center"/>
    </xf>
    <xf numFmtId="167" fontId="20" fillId="11" borderId="14" xfId="0" applyNumberFormat="1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left" vertical="center" wrapText="1"/>
    </xf>
    <xf numFmtId="164" fontId="20" fillId="0" borderId="20" xfId="0" applyNumberFormat="1" applyFont="1" applyFill="1" applyBorder="1" applyAlignment="1">
      <alignment horizontal="center" vertical="center" wrapText="1"/>
    </xf>
    <xf numFmtId="169" fontId="29" fillId="6" borderId="65" xfId="0" applyNumberFormat="1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0" fillId="0" borderId="1" xfId="0" applyBorder="1"/>
    <xf numFmtId="2" fontId="29" fillId="6" borderId="7" xfId="0" applyNumberFormat="1" applyFont="1" applyFill="1" applyBorder="1" applyAlignment="1">
      <alignment horizontal="center" vertical="center" wrapText="1"/>
    </xf>
    <xf numFmtId="169" fontId="29" fillId="6" borderId="7" xfId="0" applyNumberFormat="1" applyFont="1" applyFill="1" applyBorder="1" applyAlignment="1">
      <alignment horizontal="center" vertical="center" wrapText="1"/>
    </xf>
    <xf numFmtId="0" fontId="20" fillId="11" borderId="4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26" fillId="11" borderId="2" xfId="0" applyFont="1" applyFill="1" applyBorder="1" applyAlignment="1">
      <alignment horizontal="center" vertical="center" wrapText="1"/>
    </xf>
    <xf numFmtId="0" fontId="20" fillId="11" borderId="8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left" vertical="center" wrapText="1"/>
    </xf>
    <xf numFmtId="0" fontId="20" fillId="14" borderId="14" xfId="0" applyFont="1" applyFill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 vertical="center" wrapText="1"/>
    </xf>
    <xf numFmtId="0" fontId="39" fillId="0" borderId="22" xfId="0" applyFont="1" applyFill="1" applyBorder="1" applyAlignment="1">
      <alignment horizontal="left" vertical="center" wrapText="1"/>
    </xf>
    <xf numFmtId="0" fontId="20" fillId="0" borderId="22" xfId="0" applyFont="1" applyFill="1" applyBorder="1" applyAlignment="1">
      <alignment horizontal="center" vertical="center" wrapText="1"/>
    </xf>
    <xf numFmtId="164" fontId="20" fillId="0" borderId="69" xfId="0" applyNumberFormat="1" applyFont="1" applyFill="1" applyBorder="1" applyAlignment="1">
      <alignment horizontal="center" vertical="center" wrapText="1"/>
    </xf>
    <xf numFmtId="166" fontId="20" fillId="0" borderId="22" xfId="0" applyNumberFormat="1" applyFont="1" applyFill="1" applyBorder="1" applyAlignment="1">
      <alignment horizontal="center" vertical="center" wrapText="1"/>
    </xf>
    <xf numFmtId="164" fontId="20" fillId="0" borderId="22" xfId="0" applyNumberFormat="1" applyFont="1" applyFill="1" applyBorder="1" applyAlignment="1">
      <alignment horizontal="center" vertical="center" wrapText="1"/>
    </xf>
    <xf numFmtId="165" fontId="20" fillId="8" borderId="61" xfId="0" applyNumberFormat="1" applyFont="1" applyFill="1" applyBorder="1" applyAlignment="1">
      <alignment horizontal="center" vertical="center" wrapText="1"/>
    </xf>
    <xf numFmtId="1" fontId="24" fillId="3" borderId="22" xfId="0" applyNumberFormat="1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vertical="center" wrapText="1"/>
    </xf>
    <xf numFmtId="0" fontId="2" fillId="11" borderId="14" xfId="0" applyFont="1" applyFill="1" applyBorder="1" applyAlignment="1">
      <alignment vertical="center" wrapText="1"/>
    </xf>
    <xf numFmtId="0" fontId="15" fillId="11" borderId="2" xfId="0" applyFont="1" applyFill="1" applyBorder="1" applyAlignment="1">
      <alignment horizontal="center" vertical="center" wrapText="1"/>
    </xf>
    <xf numFmtId="1" fontId="25" fillId="11" borderId="2" xfId="0" applyNumberFormat="1" applyFont="1" applyFill="1" applyBorder="1" applyAlignment="1">
      <alignment horizontal="center" vertical="center" wrapText="1"/>
    </xf>
    <xf numFmtId="0" fontId="15" fillId="11" borderId="9" xfId="0" applyFont="1" applyFill="1" applyBorder="1" applyAlignment="1">
      <alignment horizontal="center" vertical="center" wrapText="1"/>
    </xf>
    <xf numFmtId="1" fontId="25" fillId="11" borderId="9" xfId="0" applyNumberFormat="1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6" fillId="0" borderId="43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/>
    </xf>
    <xf numFmtId="0" fontId="20" fillId="14" borderId="43" xfId="0" applyFont="1" applyFill="1" applyBorder="1" applyAlignment="1">
      <alignment horizontal="center" vertical="center" wrapText="1"/>
    </xf>
    <xf numFmtId="166" fontId="29" fillId="6" borderId="70" xfId="0" applyNumberFormat="1" applyFont="1" applyFill="1" applyBorder="1" applyAlignment="1">
      <alignment horizontal="center" vertical="center" wrapText="1"/>
    </xf>
    <xf numFmtId="166" fontId="29" fillId="0" borderId="70" xfId="0" applyNumberFormat="1" applyFont="1" applyBorder="1" applyAlignment="1">
      <alignment horizontal="center" vertical="center" wrapText="1"/>
    </xf>
    <xf numFmtId="166" fontId="29" fillId="0" borderId="67" xfId="0" applyNumberFormat="1" applyFont="1" applyBorder="1" applyAlignment="1">
      <alignment horizontal="center" vertical="center" wrapText="1"/>
    </xf>
    <xf numFmtId="166" fontId="29" fillId="0" borderId="71" xfId="0" applyNumberFormat="1" applyFont="1" applyBorder="1" applyAlignment="1">
      <alignment horizontal="center" vertical="center" wrapText="1"/>
    </xf>
    <xf numFmtId="2" fontId="29" fillId="0" borderId="43" xfId="0" applyNumberFormat="1" applyFont="1" applyBorder="1" applyAlignment="1">
      <alignment horizontal="center" vertical="center" wrapText="1"/>
    </xf>
    <xf numFmtId="169" fontId="29" fillId="0" borderId="60" xfId="0" applyNumberFormat="1" applyFont="1" applyBorder="1" applyAlignment="1">
      <alignment horizontal="center" vertical="center"/>
    </xf>
    <xf numFmtId="169" fontId="29" fillId="0" borderId="13" xfId="0" applyNumberFormat="1" applyFont="1" applyBorder="1" applyAlignment="1">
      <alignment horizontal="center" vertical="center" wrapText="1"/>
    </xf>
    <xf numFmtId="0" fontId="2" fillId="11" borderId="21" xfId="0" applyFont="1" applyFill="1" applyBorder="1" applyAlignment="1">
      <alignment horizontal="left" vertical="center" wrapText="1"/>
    </xf>
    <xf numFmtId="0" fontId="2" fillId="11" borderId="14" xfId="0" applyFont="1" applyFill="1" applyBorder="1" applyAlignment="1">
      <alignment horizontal="center" vertical="center"/>
    </xf>
    <xf numFmtId="0" fontId="20" fillId="11" borderId="14" xfId="0" applyFont="1" applyFill="1" applyBorder="1" applyAlignment="1">
      <alignment horizontal="center" vertical="center" wrapText="1"/>
    </xf>
    <xf numFmtId="0" fontId="6" fillId="11" borderId="4" xfId="0" applyFont="1" applyFill="1" applyBorder="1" applyAlignment="1">
      <alignment horizontal="center" vertical="center" wrapText="1"/>
    </xf>
    <xf numFmtId="1" fontId="25" fillId="11" borderId="8" xfId="0" applyNumberFormat="1" applyFon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center" wrapText="1"/>
    </xf>
    <xf numFmtId="1" fontId="25" fillId="11" borderId="13" xfId="0" applyNumberFormat="1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left" vertical="center" wrapText="1"/>
    </xf>
    <xf numFmtId="164" fontId="2" fillId="0" borderId="43" xfId="0" applyNumberFormat="1" applyFont="1" applyFill="1" applyBorder="1" applyAlignment="1">
      <alignment horizontal="center" vertical="center" wrapText="1"/>
    </xf>
    <xf numFmtId="165" fontId="2" fillId="8" borderId="43" xfId="0" applyNumberFormat="1" applyFont="1" applyFill="1" applyBorder="1" applyAlignment="1">
      <alignment horizontal="center" vertical="center" wrapText="1"/>
    </xf>
    <xf numFmtId="0" fontId="13" fillId="7" borderId="43" xfId="0" applyFont="1" applyFill="1" applyBorder="1" applyAlignment="1">
      <alignment horizontal="center" vertical="center" wrapText="1"/>
    </xf>
    <xf numFmtId="0" fontId="24" fillId="7" borderId="43" xfId="0" applyFont="1" applyFill="1" applyBorder="1" applyAlignment="1">
      <alignment horizontal="center" vertical="center" wrapText="1"/>
    </xf>
    <xf numFmtId="0" fontId="4" fillId="11" borderId="21" xfId="0" applyFont="1" applyFill="1" applyBorder="1" applyAlignment="1">
      <alignment horizontal="left" vertical="center" wrapText="1"/>
    </xf>
    <xf numFmtId="164" fontId="20" fillId="11" borderId="4" xfId="0" applyNumberFormat="1" applyFont="1" applyFill="1" applyBorder="1" applyAlignment="1">
      <alignment horizontal="center" vertical="center" wrapText="1"/>
    </xf>
    <xf numFmtId="165" fontId="20" fillId="8" borderId="7" xfId="0" applyNumberFormat="1" applyFont="1" applyFill="1" applyBorder="1" applyAlignment="1">
      <alignment horizontal="center" vertical="center" wrapText="1"/>
    </xf>
    <xf numFmtId="0" fontId="2" fillId="0" borderId="9" xfId="4" applyFont="1" applyFill="1" applyBorder="1" applyAlignment="1">
      <alignment horizontal="center" vertical="center" wrapText="1"/>
    </xf>
    <xf numFmtId="0" fontId="24" fillId="3" borderId="64" xfId="0" applyNumberFormat="1" applyFont="1" applyFill="1" applyBorder="1" applyAlignment="1">
      <alignment horizontal="center" vertical="center" wrapText="1"/>
    </xf>
    <xf numFmtId="0" fontId="24" fillId="3" borderId="7" xfId="0" applyNumberFormat="1" applyFont="1" applyFill="1" applyBorder="1" applyAlignment="1">
      <alignment horizontal="center" vertical="center" wrapText="1"/>
    </xf>
    <xf numFmtId="0" fontId="24" fillId="3" borderId="65" xfId="0" applyNumberFormat="1" applyFont="1" applyFill="1" applyBorder="1" applyAlignment="1">
      <alignment horizontal="center" vertical="center" wrapText="1"/>
    </xf>
    <xf numFmtId="0" fontId="6" fillId="5" borderId="72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>
      <alignment horizontal="center" vertical="center" wrapText="1"/>
    </xf>
    <xf numFmtId="0" fontId="6" fillId="5" borderId="69" xfId="0" applyFont="1" applyFill="1" applyBorder="1" applyAlignment="1">
      <alignment horizontal="center" vertical="center" wrapText="1"/>
    </xf>
    <xf numFmtId="0" fontId="6" fillId="9" borderId="72" xfId="4" applyFont="1" applyFill="1" applyBorder="1" applyAlignment="1">
      <alignment horizontal="center" vertical="center" wrapText="1"/>
    </xf>
    <xf numFmtId="0" fontId="6" fillId="9" borderId="61" xfId="4" applyFont="1" applyFill="1" applyBorder="1" applyAlignment="1">
      <alignment horizontal="center" vertical="center" wrapText="1"/>
    </xf>
    <xf numFmtId="0" fontId="6" fillId="9" borderId="69" xfId="4" applyFont="1" applyFill="1" applyBorder="1" applyAlignment="1">
      <alignment horizontal="center" vertical="center" wrapText="1"/>
    </xf>
    <xf numFmtId="0" fontId="24" fillId="3" borderId="44" xfId="0" applyNumberFormat="1" applyFont="1" applyFill="1" applyBorder="1" applyAlignment="1">
      <alignment horizontal="center" vertical="center" wrapText="1"/>
    </xf>
    <xf numFmtId="0" fontId="24" fillId="3" borderId="39" xfId="0" applyNumberFormat="1" applyFont="1" applyFill="1" applyBorder="1" applyAlignment="1">
      <alignment horizontal="center" vertical="center" wrapText="1"/>
    </xf>
    <xf numFmtId="0" fontId="24" fillId="3" borderId="45" xfId="0" applyNumberFormat="1" applyFont="1" applyFill="1" applyBorder="1" applyAlignment="1">
      <alignment horizontal="center" vertical="center" wrapText="1"/>
    </xf>
    <xf numFmtId="0" fontId="24" fillId="7" borderId="64" xfId="0" applyNumberFormat="1" applyFont="1" applyFill="1" applyBorder="1" applyAlignment="1">
      <alignment horizontal="center" vertical="center" wrapText="1"/>
    </xf>
    <xf numFmtId="0" fontId="24" fillId="7" borderId="7" xfId="0" applyNumberFormat="1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9" xfId="0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/>
    </xf>
    <xf numFmtId="0" fontId="0" fillId="0" borderId="63" xfId="0" applyBorder="1" applyAlignment="1">
      <alignment horizontal="center"/>
    </xf>
    <xf numFmtId="1" fontId="24" fillId="3" borderId="4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0" fontId="6" fillId="9" borderId="72" xfId="0" applyFont="1" applyFill="1" applyBorder="1" applyAlignment="1">
      <alignment horizontal="center" vertical="center" wrapText="1"/>
    </xf>
    <xf numFmtId="0" fontId="6" fillId="9" borderId="61" xfId="0" applyFont="1" applyFill="1" applyBorder="1" applyAlignment="1">
      <alignment horizontal="center" vertical="center" wrapText="1"/>
    </xf>
    <xf numFmtId="0" fontId="6" fillId="9" borderId="69" xfId="0" applyFont="1" applyFill="1" applyBorder="1" applyAlignment="1">
      <alignment horizontal="center" vertical="center" wrapText="1"/>
    </xf>
    <xf numFmtId="0" fontId="19" fillId="9" borderId="72" xfId="0" applyFont="1" applyFill="1" applyBorder="1" applyAlignment="1">
      <alignment horizontal="center" vertical="center" wrapText="1"/>
    </xf>
    <xf numFmtId="0" fontId="19" fillId="9" borderId="61" xfId="0" applyFont="1" applyFill="1" applyBorder="1" applyAlignment="1">
      <alignment horizontal="center" vertical="center" wrapText="1"/>
    </xf>
    <xf numFmtId="0" fontId="19" fillId="9" borderId="69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53" xfId="0" applyBorder="1" applyAlignment="1">
      <alignment horizontal="center"/>
    </xf>
    <xf numFmtId="1" fontId="24" fillId="3" borderId="53" xfId="0" applyNumberFormat="1" applyFont="1" applyFill="1" applyBorder="1" applyAlignment="1">
      <alignment horizontal="center" vertical="center" wrapText="1"/>
    </xf>
    <xf numFmtId="49" fontId="6" fillId="4" borderId="72" xfId="0" applyNumberFormat="1" applyFont="1" applyFill="1" applyBorder="1" applyAlignment="1">
      <alignment horizontal="center" vertical="center" wrapText="1"/>
    </xf>
    <xf numFmtId="49" fontId="6" fillId="4" borderId="23" xfId="0" applyNumberFormat="1" applyFont="1" applyFill="1" applyBorder="1" applyAlignment="1">
      <alignment horizontal="center" vertical="center" wrapText="1"/>
    </xf>
    <xf numFmtId="49" fontId="6" fillId="4" borderId="61" xfId="0" applyNumberFormat="1" applyFont="1" applyFill="1" applyBorder="1" applyAlignment="1">
      <alignment horizontal="center" vertical="center" wrapText="1"/>
    </xf>
    <xf numFmtId="49" fontId="6" fillId="4" borderId="69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60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49" fontId="6" fillId="4" borderId="73" xfId="0" applyNumberFormat="1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6" fillId="9" borderId="23" xfId="0" applyFont="1" applyFill="1" applyBorder="1" applyAlignment="1">
      <alignment horizontal="center" vertical="center" wrapText="1"/>
    </xf>
    <xf numFmtId="49" fontId="6" fillId="4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9" fontId="6" fillId="15" borderId="72" xfId="0" applyNumberFormat="1" applyFont="1" applyFill="1" applyBorder="1" applyAlignment="1">
      <alignment horizontal="center" vertical="center" wrapText="1"/>
    </xf>
    <xf numFmtId="49" fontId="6" fillId="15" borderId="61" xfId="0" applyNumberFormat="1" applyFont="1" applyFill="1" applyBorder="1" applyAlignment="1">
      <alignment horizontal="center" vertical="center" wrapText="1"/>
    </xf>
    <xf numFmtId="49" fontId="6" fillId="15" borderId="69" xfId="0" applyNumberFormat="1" applyFont="1" applyFill="1" applyBorder="1" applyAlignment="1">
      <alignment horizontal="center" vertical="center" wrapText="1"/>
    </xf>
    <xf numFmtId="1" fontId="24" fillId="3" borderId="19" xfId="0" applyNumberFormat="1" applyFont="1" applyFill="1" applyBorder="1" applyAlignment="1">
      <alignment horizontal="center" vertical="center" wrapText="1"/>
    </xf>
    <xf numFmtId="1" fontId="24" fillId="3" borderId="66" xfId="0" applyNumberFormat="1" applyFont="1" applyFill="1" applyBorder="1" applyAlignment="1">
      <alignment horizontal="center" vertical="center" wrapText="1"/>
    </xf>
    <xf numFmtId="0" fontId="2" fillId="0" borderId="4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6" fillId="9" borderId="73" xfId="0" applyFont="1" applyFill="1" applyBorder="1" applyAlignment="1">
      <alignment horizontal="center" vertical="center" wrapText="1"/>
    </xf>
    <xf numFmtId="1" fontId="24" fillId="3" borderId="73" xfId="0" applyNumberFormat="1" applyFont="1" applyFill="1" applyBorder="1" applyAlignment="1">
      <alignment horizontal="center" vertical="center" wrapText="1"/>
    </xf>
    <xf numFmtId="1" fontId="24" fillId="3" borderId="0" xfId="0" applyNumberFormat="1" applyFont="1" applyFill="1" applyBorder="1" applyAlignment="1">
      <alignment horizontal="center" vertical="center" wrapText="1"/>
    </xf>
    <xf numFmtId="1" fontId="24" fillId="3" borderId="23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left" vertical="center"/>
    </xf>
    <xf numFmtId="0" fontId="16" fillId="12" borderId="20" xfId="0" applyFont="1" applyFill="1" applyBorder="1" applyAlignment="1">
      <alignment horizontal="center" vertical="center" wrapText="1"/>
    </xf>
    <xf numFmtId="0" fontId="16" fillId="12" borderId="19" xfId="0" applyFont="1" applyFill="1" applyBorder="1" applyAlignment="1">
      <alignment horizontal="center" vertical="center" wrapText="1"/>
    </xf>
    <xf numFmtId="0" fontId="16" fillId="12" borderId="63" xfId="0" applyFont="1" applyFill="1" applyBorder="1" applyAlignment="1">
      <alignment horizontal="center" vertical="center" wrapText="1"/>
    </xf>
    <xf numFmtId="0" fontId="16" fillId="12" borderId="66" xfId="0" applyFont="1" applyFill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left" vertical="center" wrapText="1"/>
    </xf>
    <xf numFmtId="0" fontId="16" fillId="12" borderId="49" xfId="0" applyFont="1" applyFill="1" applyBorder="1" applyAlignment="1">
      <alignment horizontal="center" vertical="center" wrapText="1"/>
    </xf>
    <xf numFmtId="0" fontId="16" fillId="12" borderId="73" xfId="0" applyFont="1" applyFill="1" applyBorder="1" applyAlignment="1">
      <alignment horizontal="center" vertical="center" wrapText="1"/>
    </xf>
    <xf numFmtId="0" fontId="16" fillId="12" borderId="60" xfId="0" applyFont="1" applyFill="1" applyBorder="1" applyAlignment="1">
      <alignment horizontal="center" vertical="center" wrapText="1"/>
    </xf>
    <xf numFmtId="0" fontId="43" fillId="12" borderId="43" xfId="0" applyFont="1" applyFill="1" applyBorder="1" applyAlignment="1">
      <alignment horizontal="center" vertical="center" wrapText="1"/>
    </xf>
    <xf numFmtId="0" fontId="43" fillId="12" borderId="3" xfId="0" applyFont="1" applyFill="1" applyBorder="1" applyAlignment="1">
      <alignment horizontal="center" vertical="center" wrapText="1"/>
    </xf>
    <xf numFmtId="0" fontId="6" fillId="9" borderId="20" xfId="0" applyFont="1" applyFill="1" applyBorder="1" applyAlignment="1">
      <alignment horizontal="center" vertical="center" wrapText="1"/>
    </xf>
    <xf numFmtId="0" fontId="6" fillId="9" borderId="0" xfId="0" applyFont="1" applyFill="1" applyBorder="1" applyAlignment="1">
      <alignment horizontal="center" vertical="center" wrapText="1"/>
    </xf>
    <xf numFmtId="0" fontId="6" fillId="9" borderId="19" xfId="0" applyFont="1" applyFill="1" applyBorder="1" applyAlignment="1">
      <alignment horizontal="center" vertical="center" wrapText="1"/>
    </xf>
    <xf numFmtId="0" fontId="43" fillId="12" borderId="49" xfId="0" applyFont="1" applyFill="1" applyBorder="1" applyAlignment="1">
      <alignment horizontal="center" vertical="center" wrapText="1"/>
    </xf>
    <xf numFmtId="0" fontId="43" fillId="12" borderId="20" xfId="0" applyFont="1" applyFill="1" applyBorder="1" applyAlignment="1">
      <alignment horizontal="center" vertical="center" wrapText="1"/>
    </xf>
    <xf numFmtId="0" fontId="16" fillId="11" borderId="49" xfId="0" applyFont="1" applyFill="1" applyBorder="1" applyAlignment="1">
      <alignment horizontal="center" vertical="center" wrapText="1"/>
    </xf>
    <xf numFmtId="0" fontId="16" fillId="11" borderId="73" xfId="0" applyFont="1" applyFill="1" applyBorder="1" applyAlignment="1">
      <alignment horizontal="center" vertical="center" wrapText="1"/>
    </xf>
    <xf numFmtId="0" fontId="16" fillId="11" borderId="60" xfId="0" applyFont="1" applyFill="1" applyBorder="1" applyAlignment="1">
      <alignment horizontal="center" vertical="center" wrapText="1"/>
    </xf>
    <xf numFmtId="0" fontId="16" fillId="11" borderId="63" xfId="0" applyFont="1" applyFill="1" applyBorder="1" applyAlignment="1">
      <alignment horizontal="center" vertical="center" wrapText="1"/>
    </xf>
    <xf numFmtId="0" fontId="16" fillId="11" borderId="23" xfId="0" applyFont="1" applyFill="1" applyBorder="1" applyAlignment="1">
      <alignment horizontal="center" vertical="center" wrapText="1"/>
    </xf>
    <xf numFmtId="0" fontId="16" fillId="11" borderId="66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12" borderId="43" xfId="0" applyFont="1" applyFill="1" applyBorder="1" applyAlignment="1">
      <alignment horizontal="center" vertical="center" wrapText="1"/>
    </xf>
    <xf numFmtId="0" fontId="2" fillId="12" borderId="3" xfId="0" applyFont="1" applyFill="1" applyBorder="1" applyAlignment="1">
      <alignment horizontal="center" vertical="center" wrapText="1"/>
    </xf>
    <xf numFmtId="0" fontId="4" fillId="12" borderId="43" xfId="0" applyFont="1" applyFill="1" applyBorder="1" applyAlignment="1">
      <alignment horizontal="center" vertical="center" wrapText="1"/>
    </xf>
    <xf numFmtId="0" fontId="21" fillId="12" borderId="3" xfId="0" applyFont="1" applyFill="1" applyBorder="1"/>
    <xf numFmtId="0" fontId="12" fillId="12" borderId="38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horizontal="center" vertical="center" wrapText="1"/>
    </xf>
    <xf numFmtId="0" fontId="2" fillId="12" borderId="38" xfId="0" applyFont="1" applyFill="1" applyBorder="1" applyAlignment="1">
      <alignment horizontal="center" vertical="center" wrapText="1"/>
    </xf>
    <xf numFmtId="0" fontId="2" fillId="12" borderId="2" xfId="0" applyFont="1" applyFill="1" applyBorder="1" applyAlignment="1">
      <alignment horizontal="center" vertical="center" wrapText="1"/>
    </xf>
    <xf numFmtId="0" fontId="2" fillId="12" borderId="9" xfId="0" applyFont="1" applyFill="1" applyBorder="1" applyAlignment="1">
      <alignment horizontal="center" vertical="center" wrapText="1"/>
    </xf>
    <xf numFmtId="0" fontId="6" fillId="9" borderId="72" xfId="0" applyFont="1" applyFill="1" applyBorder="1" applyAlignment="1">
      <alignment horizontal="center" vertical="center"/>
    </xf>
    <xf numFmtId="0" fontId="6" fillId="9" borderId="61" xfId="0" applyFont="1" applyFill="1" applyBorder="1" applyAlignment="1">
      <alignment horizontal="center" vertical="center"/>
    </xf>
    <xf numFmtId="0" fontId="6" fillId="9" borderId="69" xfId="0" applyFont="1" applyFill="1" applyBorder="1" applyAlignment="1">
      <alignment horizontal="center" vertical="center"/>
    </xf>
    <xf numFmtId="49" fontId="6" fillId="9" borderId="72" xfId="0" applyNumberFormat="1" applyFont="1" applyFill="1" applyBorder="1" applyAlignment="1">
      <alignment horizontal="center" vertical="center" wrapText="1"/>
    </xf>
    <xf numFmtId="49" fontId="6" fillId="9" borderId="23" xfId="0" applyNumberFormat="1" applyFont="1" applyFill="1" applyBorder="1" applyAlignment="1">
      <alignment horizontal="center" vertical="center" wrapText="1"/>
    </xf>
    <xf numFmtId="49" fontId="6" fillId="9" borderId="61" xfId="0" applyNumberFormat="1" applyFont="1" applyFill="1" applyBorder="1" applyAlignment="1">
      <alignment horizontal="center" vertical="center" wrapText="1"/>
    </xf>
    <xf numFmtId="49" fontId="6" fillId="9" borderId="69" xfId="0" applyNumberFormat="1" applyFont="1" applyFill="1" applyBorder="1" applyAlignment="1">
      <alignment horizontal="center" vertical="center" wrapText="1"/>
    </xf>
    <xf numFmtId="1" fontId="24" fillId="3" borderId="70" xfId="0" applyNumberFormat="1" applyFont="1" applyFill="1" applyBorder="1" applyAlignment="1">
      <alignment horizontal="center" vertical="center" wrapText="1"/>
    </xf>
    <xf numFmtId="1" fontId="24" fillId="3" borderId="57" xfId="0" applyNumberFormat="1" applyFont="1" applyFill="1" applyBorder="1" applyAlignment="1">
      <alignment horizontal="center" vertical="center" wrapText="1"/>
    </xf>
    <xf numFmtId="1" fontId="24" fillId="3" borderId="54" xfId="0" applyNumberFormat="1" applyFont="1" applyFill="1" applyBorder="1" applyAlignment="1">
      <alignment horizontal="center" vertical="center" wrapText="1"/>
    </xf>
    <xf numFmtId="0" fontId="31" fillId="16" borderId="72" xfId="1" applyFont="1" applyFill="1" applyBorder="1" applyAlignment="1" applyProtection="1">
      <alignment horizontal="center" vertical="center"/>
    </xf>
    <xf numFmtId="0" fontId="31" fillId="16" borderId="61" xfId="1" applyFont="1" applyFill="1" applyBorder="1" applyAlignment="1" applyProtection="1">
      <alignment horizontal="center" vertical="center"/>
    </xf>
    <xf numFmtId="0" fontId="31" fillId="16" borderId="73" xfId="1" applyFont="1" applyFill="1" applyBorder="1" applyAlignment="1" applyProtection="1">
      <alignment horizontal="center" vertical="center"/>
    </xf>
    <xf numFmtId="0" fontId="31" fillId="16" borderId="60" xfId="1" applyFont="1" applyFill="1" applyBorder="1" applyAlignment="1" applyProtection="1">
      <alignment horizontal="center" vertical="center"/>
    </xf>
    <xf numFmtId="49" fontId="2" fillId="0" borderId="43" xfId="0" applyNumberFormat="1" applyFont="1" applyFill="1" applyBorder="1" applyAlignment="1">
      <alignment horizontal="center" vertical="center" wrapText="1"/>
    </xf>
    <xf numFmtId="49" fontId="2" fillId="0" borderId="53" xfId="0" applyNumberFormat="1" applyFont="1" applyFill="1" applyBorder="1" applyAlignment="1">
      <alignment horizontal="center" vertical="center" wrapText="1"/>
    </xf>
    <xf numFmtId="0" fontId="6" fillId="6" borderId="72" xfId="0" applyFont="1" applyFill="1" applyBorder="1" applyAlignment="1">
      <alignment horizontal="left" vertical="center" wrapText="1"/>
    </xf>
    <xf numFmtId="0" fontId="6" fillId="6" borderId="69" xfId="0" applyFont="1" applyFill="1" applyBorder="1" applyAlignment="1">
      <alignment horizontal="left" vertical="center" wrapText="1"/>
    </xf>
    <xf numFmtId="0" fontId="2" fillId="9" borderId="52" xfId="0" applyFont="1" applyFill="1" applyBorder="1" applyAlignment="1">
      <alignment horizontal="center" vertical="center" wrapText="1"/>
    </xf>
    <xf numFmtId="0" fontId="2" fillId="9" borderId="67" xfId="0" applyFont="1" applyFill="1" applyBorder="1" applyAlignment="1">
      <alignment horizontal="center" vertical="center" wrapText="1"/>
    </xf>
    <xf numFmtId="0" fontId="2" fillId="9" borderId="74" xfId="0" applyFont="1" applyFill="1" applyBorder="1" applyAlignment="1">
      <alignment horizontal="center" vertical="center" wrapText="1"/>
    </xf>
    <xf numFmtId="0" fontId="2" fillId="9" borderId="68" xfId="0" applyFont="1" applyFill="1" applyBorder="1" applyAlignment="1">
      <alignment horizontal="center" vertical="center" wrapText="1"/>
    </xf>
    <xf numFmtId="0" fontId="2" fillId="9" borderId="38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0" fillId="14" borderId="38" xfId="0" applyFont="1" applyFill="1" applyBorder="1" applyAlignment="1">
      <alignment horizontal="center" vertical="center" wrapText="1"/>
    </xf>
    <xf numFmtId="0" fontId="20" fillId="14" borderId="14" xfId="0" applyFont="1" applyFill="1" applyBorder="1" applyAlignment="1">
      <alignment horizontal="center" vertical="center" wrapText="1"/>
    </xf>
    <xf numFmtId="0" fontId="6" fillId="0" borderId="72" xfId="0" applyFont="1" applyBorder="1" applyAlignment="1">
      <alignment horizontal="left" vertical="center" wrapText="1"/>
    </xf>
    <xf numFmtId="0" fontId="6" fillId="0" borderId="61" xfId="0" applyFont="1" applyBorder="1" applyAlignment="1">
      <alignment horizontal="left" vertical="center" wrapText="1"/>
    </xf>
    <xf numFmtId="0" fontId="6" fillId="0" borderId="69" xfId="0" applyFont="1" applyBorder="1" applyAlignment="1">
      <alignment horizontal="left" vertical="center" wrapText="1"/>
    </xf>
    <xf numFmtId="0" fontId="6" fillId="6" borderId="72" xfId="0" applyFont="1" applyFill="1" applyBorder="1" applyAlignment="1">
      <alignment horizontal="left" vertical="center"/>
    </xf>
    <xf numFmtId="0" fontId="6" fillId="6" borderId="61" xfId="0" applyFont="1" applyFill="1" applyBorder="1" applyAlignment="1">
      <alignment horizontal="left" vertical="center"/>
    </xf>
    <xf numFmtId="0" fontId="6" fillId="6" borderId="69" xfId="0" applyFont="1" applyFill="1" applyBorder="1" applyAlignment="1">
      <alignment horizontal="left" vertical="center"/>
    </xf>
    <xf numFmtId="0" fontId="6" fillId="0" borderId="72" xfId="1" applyFont="1" applyBorder="1" applyAlignment="1" applyProtection="1">
      <alignment horizontal="left" vertical="center" wrapText="1"/>
    </xf>
    <xf numFmtId="0" fontId="6" fillId="0" borderId="69" xfId="1" applyFont="1" applyBorder="1" applyAlignment="1" applyProtection="1">
      <alignment horizontal="left" vertical="center" wrapText="1"/>
    </xf>
    <xf numFmtId="2" fontId="2" fillId="9" borderId="38" xfId="0" applyNumberFormat="1" applyFont="1" applyFill="1" applyBorder="1" applyAlignment="1">
      <alignment horizontal="center" vertical="center" wrapText="1"/>
    </xf>
    <xf numFmtId="2" fontId="2" fillId="9" borderId="14" xfId="0" applyNumberFormat="1" applyFont="1" applyFill="1" applyBorder="1" applyAlignment="1">
      <alignment horizontal="center" vertical="center" wrapText="1"/>
    </xf>
    <xf numFmtId="2" fontId="2" fillId="9" borderId="1" xfId="0" applyNumberFormat="1" applyFont="1" applyFill="1" applyBorder="1" applyAlignment="1">
      <alignment horizontal="center" vertical="center" wrapText="1"/>
    </xf>
    <xf numFmtId="0" fontId="33" fillId="14" borderId="72" xfId="0" applyFont="1" applyFill="1" applyBorder="1" applyAlignment="1">
      <alignment horizontal="left" vertical="center" wrapText="1"/>
    </xf>
    <xf numFmtId="0" fontId="33" fillId="14" borderId="61" xfId="0" applyFont="1" applyFill="1" applyBorder="1" applyAlignment="1">
      <alignment horizontal="left" vertical="center" wrapText="1"/>
    </xf>
    <xf numFmtId="0" fontId="33" fillId="14" borderId="69" xfId="0" applyFont="1" applyFill="1" applyBorder="1" applyAlignment="1">
      <alignment horizontal="left" vertical="center" wrapText="1"/>
    </xf>
    <xf numFmtId="0" fontId="2" fillId="9" borderId="43" xfId="0" applyFont="1" applyFill="1" applyBorder="1" applyAlignment="1">
      <alignment horizontal="center" vertical="center" wrapText="1"/>
    </xf>
    <xf numFmtId="0" fontId="2" fillId="9" borderId="53" xfId="0" applyFont="1" applyFill="1" applyBorder="1" applyAlignment="1">
      <alignment horizontal="center" vertical="center" wrapText="1"/>
    </xf>
    <xf numFmtId="0" fontId="2" fillId="6" borderId="4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53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9" borderId="49" xfId="0" applyFont="1" applyFill="1" applyBorder="1" applyAlignment="1">
      <alignment horizontal="center" vertical="center" wrapText="1"/>
    </xf>
    <xf numFmtId="0" fontId="2" fillId="9" borderId="60" xfId="0" applyFont="1" applyFill="1" applyBorder="1" applyAlignment="1">
      <alignment horizontal="center" vertical="center" wrapText="1"/>
    </xf>
    <xf numFmtId="0" fontId="2" fillId="9" borderId="63" xfId="0" applyFont="1" applyFill="1" applyBorder="1" applyAlignment="1">
      <alignment horizontal="center" vertical="center" wrapText="1"/>
    </xf>
    <xf numFmtId="0" fontId="2" fillId="9" borderId="66" xfId="0" applyFont="1" applyFill="1" applyBorder="1" applyAlignment="1">
      <alignment horizontal="center" vertical="center" wrapText="1"/>
    </xf>
    <xf numFmtId="0" fontId="6" fillId="9" borderId="66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 vertical="center" wrapText="1"/>
    </xf>
    <xf numFmtId="0" fontId="4" fillId="9" borderId="61" xfId="0" applyFont="1" applyFill="1" applyBorder="1" applyAlignment="1">
      <alignment horizontal="center" vertical="center" wrapText="1"/>
    </xf>
    <xf numFmtId="0" fontId="4" fillId="9" borderId="23" xfId="0" applyFont="1" applyFill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 wrapText="1"/>
    </xf>
    <xf numFmtId="0" fontId="4" fillId="9" borderId="69" xfId="0" applyFont="1" applyFill="1" applyBorder="1" applyAlignment="1">
      <alignment horizontal="center" vertical="center" wrapText="1"/>
    </xf>
    <xf numFmtId="168" fontId="26" fillId="9" borderId="38" xfId="0" applyNumberFormat="1" applyFont="1" applyFill="1" applyBorder="1" applyAlignment="1">
      <alignment horizontal="center" vertical="center" wrapText="1"/>
    </xf>
    <xf numFmtId="168" fontId="26" fillId="9" borderId="14" xfId="0" applyNumberFormat="1" applyFont="1" applyFill="1" applyBorder="1" applyAlignment="1">
      <alignment horizontal="center" vertical="center" wrapText="1"/>
    </xf>
    <xf numFmtId="0" fontId="26" fillId="9" borderId="50" xfId="0" applyFont="1" applyFill="1" applyBorder="1" applyAlignment="1">
      <alignment horizontal="center" vertical="center" wrapText="1"/>
    </xf>
    <xf numFmtId="0" fontId="26" fillId="9" borderId="34" xfId="0" applyFont="1" applyFill="1" applyBorder="1" applyAlignment="1">
      <alignment horizontal="center" vertical="center" wrapText="1"/>
    </xf>
    <xf numFmtId="2" fontId="26" fillId="9" borderId="62" xfId="0" applyNumberFormat="1" applyFont="1" applyFill="1" applyBorder="1" applyAlignment="1">
      <alignment horizontal="center" vertical="center" wrapText="1"/>
    </xf>
    <xf numFmtId="2" fontId="26" fillId="9" borderId="21" xfId="0" applyNumberFormat="1" applyFont="1" applyFill="1" applyBorder="1" applyAlignment="1">
      <alignment horizontal="center" vertical="center" wrapText="1"/>
    </xf>
    <xf numFmtId="0" fontId="2" fillId="9" borderId="75" xfId="0" applyFont="1" applyFill="1" applyBorder="1" applyAlignment="1">
      <alignment horizontal="center" vertical="center" wrapText="1"/>
    </xf>
    <xf numFmtId="0" fontId="2" fillId="9" borderId="76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left" vertical="center" wrapText="1"/>
    </xf>
    <xf numFmtId="0" fontId="2" fillId="0" borderId="53" xfId="0" applyFont="1" applyFill="1" applyBorder="1" applyAlignment="1">
      <alignment horizontal="left" vertical="center" wrapText="1"/>
    </xf>
    <xf numFmtId="0" fontId="6" fillId="9" borderId="63" xfId="0" applyFont="1" applyFill="1" applyBorder="1" applyAlignment="1">
      <alignment horizontal="center" vertical="center" wrapText="1"/>
    </xf>
    <xf numFmtId="0" fontId="6" fillId="9" borderId="49" xfId="0" applyFont="1" applyFill="1" applyBorder="1" applyAlignment="1">
      <alignment horizontal="center" vertical="center"/>
    </xf>
    <xf numFmtId="0" fontId="2" fillId="11" borderId="43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11" borderId="53" xfId="0" applyFont="1" applyFill="1" applyBorder="1" applyAlignment="1">
      <alignment horizontal="center" vertical="center"/>
    </xf>
    <xf numFmtId="0" fontId="6" fillId="17" borderId="72" xfId="0" applyFont="1" applyFill="1" applyBorder="1" applyAlignment="1">
      <alignment horizontal="center" vertical="center"/>
    </xf>
    <xf numFmtId="0" fontId="6" fillId="17" borderId="61" xfId="0" applyFont="1" applyFill="1" applyBorder="1" applyAlignment="1">
      <alignment horizontal="center" vertical="center"/>
    </xf>
    <xf numFmtId="0" fontId="6" fillId="17" borderId="6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43" xfId="2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38" xfId="4" applyFont="1" applyFill="1" applyBorder="1" applyAlignment="1">
      <alignment horizontal="center" vertical="center" wrapText="1"/>
    </xf>
    <xf numFmtId="0" fontId="2" fillId="0" borderId="2" xfId="4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" fillId="0" borderId="59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</cellXfs>
  <cellStyles count="5">
    <cellStyle name="Гиперссылка" xfId="1" builtinId="8"/>
    <cellStyle name="Обычный" xfId="0" builtinId="0"/>
    <cellStyle name="Обычный 5" xfId="2"/>
    <cellStyle name="Обычный 8" xfId="3"/>
    <cellStyle name="Обычный_Прайс Косметика опт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5.jpeg"/><Relationship Id="rId1" Type="http://schemas.openxmlformats.org/officeDocument/2006/relationships/image" Target="../media/image7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7</xdr:row>
      <xdr:rowOff>47625</xdr:rowOff>
    </xdr:from>
    <xdr:to>
      <xdr:col>1</xdr:col>
      <xdr:colOff>457200</xdr:colOff>
      <xdr:row>7</xdr:row>
      <xdr:rowOff>333375</xdr:rowOff>
    </xdr:to>
    <xdr:pic macro="[0]!ZoomImage">
      <xdr:nvPicPr>
        <xdr:cNvPr id="104627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3333750"/>
          <a:ext cx="2190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9</xdr:row>
      <xdr:rowOff>28575</xdr:rowOff>
    </xdr:from>
    <xdr:to>
      <xdr:col>1</xdr:col>
      <xdr:colOff>542925</xdr:colOff>
      <xdr:row>9</xdr:row>
      <xdr:rowOff>542925</xdr:rowOff>
    </xdr:to>
    <xdr:pic macro="[0]!ZoomImage">
      <xdr:nvPicPr>
        <xdr:cNvPr id="104628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4010025"/>
          <a:ext cx="3810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</xdr:row>
      <xdr:rowOff>38100</xdr:rowOff>
    </xdr:from>
    <xdr:to>
      <xdr:col>1</xdr:col>
      <xdr:colOff>533400</xdr:colOff>
      <xdr:row>10</xdr:row>
      <xdr:rowOff>666750</xdr:rowOff>
    </xdr:to>
    <xdr:pic macro="[0]!ZoomImage">
      <xdr:nvPicPr>
        <xdr:cNvPr id="104629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0" y="4581525"/>
          <a:ext cx="4476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17</xdr:row>
      <xdr:rowOff>38100</xdr:rowOff>
    </xdr:from>
    <xdr:to>
      <xdr:col>1</xdr:col>
      <xdr:colOff>714375</xdr:colOff>
      <xdr:row>20</xdr:row>
      <xdr:rowOff>114300</xdr:rowOff>
    </xdr:to>
    <xdr:pic macro="[0]!ZoomImage">
      <xdr:nvPicPr>
        <xdr:cNvPr id="104630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9100" y="6534150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28</xdr:row>
      <xdr:rowOff>38100</xdr:rowOff>
    </xdr:from>
    <xdr:to>
      <xdr:col>1</xdr:col>
      <xdr:colOff>647700</xdr:colOff>
      <xdr:row>32</xdr:row>
      <xdr:rowOff>0</xdr:rowOff>
    </xdr:to>
    <xdr:pic macro="[0]!ZoomImage">
      <xdr:nvPicPr>
        <xdr:cNvPr id="104631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5300" y="8705850"/>
          <a:ext cx="542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35</xdr:row>
      <xdr:rowOff>66675</xdr:rowOff>
    </xdr:from>
    <xdr:to>
      <xdr:col>1</xdr:col>
      <xdr:colOff>561975</xdr:colOff>
      <xdr:row>36</xdr:row>
      <xdr:rowOff>257175</xdr:rowOff>
    </xdr:to>
    <xdr:pic macro="[0]!ZoomImage">
      <xdr:nvPicPr>
        <xdr:cNvPr id="104632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" y="10067925"/>
          <a:ext cx="381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38</xdr:row>
      <xdr:rowOff>66675</xdr:rowOff>
    </xdr:from>
    <xdr:to>
      <xdr:col>1</xdr:col>
      <xdr:colOff>600075</xdr:colOff>
      <xdr:row>38</xdr:row>
      <xdr:rowOff>581025</xdr:rowOff>
    </xdr:to>
    <xdr:pic macro="[0]!ZoomImage">
      <xdr:nvPicPr>
        <xdr:cNvPr id="104633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" y="10848975"/>
          <a:ext cx="523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39</xdr:row>
      <xdr:rowOff>85725</xdr:rowOff>
    </xdr:from>
    <xdr:to>
      <xdr:col>1</xdr:col>
      <xdr:colOff>619125</xdr:colOff>
      <xdr:row>40</xdr:row>
      <xdr:rowOff>295275</xdr:rowOff>
    </xdr:to>
    <xdr:pic macro="[0]!ZoomImage">
      <xdr:nvPicPr>
        <xdr:cNvPr id="104634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4825" y="11487150"/>
          <a:ext cx="504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41</xdr:row>
      <xdr:rowOff>85725</xdr:rowOff>
    </xdr:from>
    <xdr:to>
      <xdr:col>1</xdr:col>
      <xdr:colOff>609600</xdr:colOff>
      <xdr:row>42</xdr:row>
      <xdr:rowOff>295275</xdr:rowOff>
    </xdr:to>
    <xdr:pic macro="[0]!ZoomImage">
      <xdr:nvPicPr>
        <xdr:cNvPr id="104635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6725" y="12125325"/>
          <a:ext cx="533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104775</xdr:rowOff>
    </xdr:from>
    <xdr:to>
      <xdr:col>1</xdr:col>
      <xdr:colOff>752475</xdr:colOff>
      <xdr:row>50</xdr:row>
      <xdr:rowOff>142875</xdr:rowOff>
    </xdr:to>
    <xdr:pic macro="[0]!ZoomImage">
      <xdr:nvPicPr>
        <xdr:cNvPr id="104636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8625" y="13658850"/>
          <a:ext cx="7143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55</xdr:row>
      <xdr:rowOff>66675</xdr:rowOff>
    </xdr:from>
    <xdr:to>
      <xdr:col>1</xdr:col>
      <xdr:colOff>609600</xdr:colOff>
      <xdr:row>55</xdr:row>
      <xdr:rowOff>542925</xdr:rowOff>
    </xdr:to>
    <xdr:pic macro="[0]!ZoomImage">
      <xdr:nvPicPr>
        <xdr:cNvPr id="104637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14350" y="15430500"/>
          <a:ext cx="4857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56</xdr:row>
      <xdr:rowOff>38100</xdr:rowOff>
    </xdr:from>
    <xdr:to>
      <xdr:col>1</xdr:col>
      <xdr:colOff>581025</xdr:colOff>
      <xdr:row>57</xdr:row>
      <xdr:rowOff>257175</xdr:rowOff>
    </xdr:to>
    <xdr:pic macro="[0]!ZoomImage">
      <xdr:nvPicPr>
        <xdr:cNvPr id="104638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66725" y="15954375"/>
          <a:ext cx="504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59</xdr:row>
      <xdr:rowOff>304800</xdr:rowOff>
    </xdr:from>
    <xdr:to>
      <xdr:col>1</xdr:col>
      <xdr:colOff>714375</xdr:colOff>
      <xdr:row>63</xdr:row>
      <xdr:rowOff>76200</xdr:rowOff>
    </xdr:to>
    <xdr:pic macro="[0]!ZoomImage">
      <xdr:nvPicPr>
        <xdr:cNvPr id="104639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7200" y="17068800"/>
          <a:ext cx="647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66</xdr:row>
      <xdr:rowOff>66675</xdr:rowOff>
    </xdr:from>
    <xdr:to>
      <xdr:col>1</xdr:col>
      <xdr:colOff>600075</xdr:colOff>
      <xdr:row>69</xdr:row>
      <xdr:rowOff>200025</xdr:rowOff>
    </xdr:to>
    <xdr:pic macro="[0]!ZoomImage">
      <xdr:nvPicPr>
        <xdr:cNvPr id="104640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3400" y="18688050"/>
          <a:ext cx="457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72</xdr:row>
      <xdr:rowOff>0</xdr:rowOff>
    </xdr:from>
    <xdr:to>
      <xdr:col>1</xdr:col>
      <xdr:colOff>638175</xdr:colOff>
      <xdr:row>75</xdr:row>
      <xdr:rowOff>76200</xdr:rowOff>
    </xdr:to>
    <xdr:pic macro="[0]!ZoomImage">
      <xdr:nvPicPr>
        <xdr:cNvPr id="104641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2925" y="20088225"/>
          <a:ext cx="485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80</xdr:row>
      <xdr:rowOff>180975</xdr:rowOff>
    </xdr:from>
    <xdr:to>
      <xdr:col>1</xdr:col>
      <xdr:colOff>723900</xdr:colOff>
      <xdr:row>85</xdr:row>
      <xdr:rowOff>114300</xdr:rowOff>
    </xdr:to>
    <xdr:pic macro="[0]!ZoomImage">
      <xdr:nvPicPr>
        <xdr:cNvPr id="104642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0050" y="22145625"/>
          <a:ext cx="7143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91</xdr:row>
      <xdr:rowOff>114300</xdr:rowOff>
    </xdr:from>
    <xdr:to>
      <xdr:col>1</xdr:col>
      <xdr:colOff>619125</xdr:colOff>
      <xdr:row>95</xdr:row>
      <xdr:rowOff>28575</xdr:rowOff>
    </xdr:to>
    <xdr:pic macro="[0]!ZoomImage">
      <xdr:nvPicPr>
        <xdr:cNvPr id="104643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04825" y="24355425"/>
          <a:ext cx="5048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97</xdr:row>
      <xdr:rowOff>142875</xdr:rowOff>
    </xdr:from>
    <xdr:to>
      <xdr:col>1</xdr:col>
      <xdr:colOff>657225</xdr:colOff>
      <xdr:row>101</xdr:row>
      <xdr:rowOff>114300</xdr:rowOff>
    </xdr:to>
    <xdr:pic macro="[0]!ZoomImage">
      <xdr:nvPicPr>
        <xdr:cNvPr id="104644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7200" y="25622250"/>
          <a:ext cx="590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103</xdr:row>
      <xdr:rowOff>142875</xdr:rowOff>
    </xdr:from>
    <xdr:to>
      <xdr:col>1</xdr:col>
      <xdr:colOff>628650</xdr:colOff>
      <xdr:row>105</xdr:row>
      <xdr:rowOff>295275</xdr:rowOff>
    </xdr:to>
    <xdr:pic macro="[0]!ZoomImage">
      <xdr:nvPicPr>
        <xdr:cNvPr id="104645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0" y="26803350"/>
          <a:ext cx="542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107</xdr:row>
      <xdr:rowOff>38100</xdr:rowOff>
    </xdr:from>
    <xdr:to>
      <xdr:col>1</xdr:col>
      <xdr:colOff>619125</xdr:colOff>
      <xdr:row>107</xdr:row>
      <xdr:rowOff>476250</xdr:rowOff>
    </xdr:to>
    <xdr:pic macro="[0]!ZoomImage">
      <xdr:nvPicPr>
        <xdr:cNvPr id="104646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33400" y="27955875"/>
          <a:ext cx="476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108</xdr:row>
      <xdr:rowOff>28575</xdr:rowOff>
    </xdr:from>
    <xdr:to>
      <xdr:col>1</xdr:col>
      <xdr:colOff>600075</xdr:colOff>
      <xdr:row>108</xdr:row>
      <xdr:rowOff>419100</xdr:rowOff>
    </xdr:to>
    <xdr:pic macro="[0]!ZoomImage">
      <xdr:nvPicPr>
        <xdr:cNvPr id="104647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2450" y="28451175"/>
          <a:ext cx="4381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110</xdr:row>
      <xdr:rowOff>66675</xdr:rowOff>
    </xdr:from>
    <xdr:to>
      <xdr:col>1</xdr:col>
      <xdr:colOff>533400</xdr:colOff>
      <xdr:row>111</xdr:row>
      <xdr:rowOff>295275</xdr:rowOff>
    </xdr:to>
    <xdr:pic macro="[0]!ZoomImage">
      <xdr:nvPicPr>
        <xdr:cNvPr id="104648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2450" y="29146500"/>
          <a:ext cx="371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116</xdr:row>
      <xdr:rowOff>85725</xdr:rowOff>
    </xdr:from>
    <xdr:to>
      <xdr:col>1</xdr:col>
      <xdr:colOff>676275</xdr:colOff>
      <xdr:row>119</xdr:row>
      <xdr:rowOff>123825</xdr:rowOff>
    </xdr:to>
    <xdr:pic macro="[0]!ZoomImage">
      <xdr:nvPicPr>
        <xdr:cNvPr id="104649" name="Рисунок 2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9100" y="30660975"/>
          <a:ext cx="647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128</xdr:row>
      <xdr:rowOff>28575</xdr:rowOff>
    </xdr:from>
    <xdr:to>
      <xdr:col>1</xdr:col>
      <xdr:colOff>666750</xdr:colOff>
      <xdr:row>129</xdr:row>
      <xdr:rowOff>85725</xdr:rowOff>
    </xdr:to>
    <xdr:pic macro="[0]!ZoomImage">
      <xdr:nvPicPr>
        <xdr:cNvPr id="104650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0" y="33004125"/>
          <a:ext cx="5810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124</xdr:row>
      <xdr:rowOff>38100</xdr:rowOff>
    </xdr:from>
    <xdr:to>
      <xdr:col>1</xdr:col>
      <xdr:colOff>571500</xdr:colOff>
      <xdr:row>127</xdr:row>
      <xdr:rowOff>180975</xdr:rowOff>
    </xdr:to>
    <xdr:pic macro="[0]!ZoomImage">
      <xdr:nvPicPr>
        <xdr:cNvPr id="104651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0550" y="32232600"/>
          <a:ext cx="371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131</xdr:row>
      <xdr:rowOff>38100</xdr:rowOff>
    </xdr:from>
    <xdr:to>
      <xdr:col>1</xdr:col>
      <xdr:colOff>714375</xdr:colOff>
      <xdr:row>131</xdr:row>
      <xdr:rowOff>476250</xdr:rowOff>
    </xdr:to>
    <xdr:pic macro="[0]!ZoomImage">
      <xdr:nvPicPr>
        <xdr:cNvPr id="104652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8150" y="33661350"/>
          <a:ext cx="6667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132</xdr:row>
      <xdr:rowOff>47625</xdr:rowOff>
    </xdr:from>
    <xdr:to>
      <xdr:col>1</xdr:col>
      <xdr:colOff>514350</xdr:colOff>
      <xdr:row>132</xdr:row>
      <xdr:rowOff>533400</xdr:rowOff>
    </xdr:to>
    <xdr:pic macro="[0]!ZoomImage">
      <xdr:nvPicPr>
        <xdr:cNvPr id="104653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19125" y="34185225"/>
          <a:ext cx="2857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134</xdr:row>
      <xdr:rowOff>66675</xdr:rowOff>
    </xdr:from>
    <xdr:to>
      <xdr:col>1</xdr:col>
      <xdr:colOff>714375</xdr:colOff>
      <xdr:row>135</xdr:row>
      <xdr:rowOff>200025</xdr:rowOff>
    </xdr:to>
    <xdr:pic macro="[0]!ZoomImage">
      <xdr:nvPicPr>
        <xdr:cNvPr id="104654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8150" y="35023425"/>
          <a:ext cx="6667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137</xdr:row>
      <xdr:rowOff>85725</xdr:rowOff>
    </xdr:from>
    <xdr:to>
      <xdr:col>1</xdr:col>
      <xdr:colOff>666750</xdr:colOff>
      <xdr:row>137</xdr:row>
      <xdr:rowOff>619125</xdr:rowOff>
    </xdr:to>
    <xdr:pic macro="[0]!ZoomImage">
      <xdr:nvPicPr>
        <xdr:cNvPr id="104655" name="Рисунок 63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04825" y="35890200"/>
          <a:ext cx="552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138</xdr:row>
      <xdr:rowOff>114300</xdr:rowOff>
    </xdr:from>
    <xdr:to>
      <xdr:col>1</xdr:col>
      <xdr:colOff>600075</xdr:colOff>
      <xdr:row>140</xdr:row>
      <xdr:rowOff>123825</xdr:rowOff>
    </xdr:to>
    <xdr:pic macro="[0]!ZoomImage">
      <xdr:nvPicPr>
        <xdr:cNvPr id="104656" name="Рисунок 6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33400" y="36556950"/>
          <a:ext cx="4572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141</xdr:row>
      <xdr:rowOff>38100</xdr:rowOff>
    </xdr:from>
    <xdr:to>
      <xdr:col>1</xdr:col>
      <xdr:colOff>533400</xdr:colOff>
      <xdr:row>141</xdr:row>
      <xdr:rowOff>447675</xdr:rowOff>
    </xdr:to>
    <xdr:pic macro="[0]!ZoomImage">
      <xdr:nvPicPr>
        <xdr:cNvPr id="104657" name="Рисунок 65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90550" y="37328475"/>
          <a:ext cx="3333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143</xdr:row>
      <xdr:rowOff>9525</xdr:rowOff>
    </xdr:from>
    <xdr:to>
      <xdr:col>1</xdr:col>
      <xdr:colOff>485775</xdr:colOff>
      <xdr:row>143</xdr:row>
      <xdr:rowOff>485775</xdr:rowOff>
    </xdr:to>
    <xdr:pic macro="[0]!ZoomImage">
      <xdr:nvPicPr>
        <xdr:cNvPr id="104658" name="Рисунок 6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81025" y="38023800"/>
          <a:ext cx="2952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145</xdr:row>
      <xdr:rowOff>66675</xdr:rowOff>
    </xdr:from>
    <xdr:to>
      <xdr:col>1</xdr:col>
      <xdr:colOff>485775</xdr:colOff>
      <xdr:row>145</xdr:row>
      <xdr:rowOff>504825</xdr:rowOff>
    </xdr:to>
    <xdr:pic macro="[0]!ZoomImage">
      <xdr:nvPicPr>
        <xdr:cNvPr id="104659" name="Рисунок 6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81025" y="38833425"/>
          <a:ext cx="2952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147</xdr:row>
      <xdr:rowOff>161925</xdr:rowOff>
    </xdr:from>
    <xdr:to>
      <xdr:col>1</xdr:col>
      <xdr:colOff>590550</xdr:colOff>
      <xdr:row>150</xdr:row>
      <xdr:rowOff>228600</xdr:rowOff>
    </xdr:to>
    <xdr:pic macro="[0]!ZoomImage">
      <xdr:nvPicPr>
        <xdr:cNvPr id="104660" name="Рисунок 6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33400" y="39700200"/>
          <a:ext cx="447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154</xdr:row>
      <xdr:rowOff>38100</xdr:rowOff>
    </xdr:from>
    <xdr:to>
      <xdr:col>1</xdr:col>
      <xdr:colOff>742950</xdr:colOff>
      <xdr:row>155</xdr:row>
      <xdr:rowOff>123825</xdr:rowOff>
    </xdr:to>
    <xdr:pic macro="[0]!ZoomImage">
      <xdr:nvPicPr>
        <xdr:cNvPr id="104661" name="Рисунок 69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9100" y="41462325"/>
          <a:ext cx="7143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158</xdr:row>
      <xdr:rowOff>38100</xdr:rowOff>
    </xdr:from>
    <xdr:to>
      <xdr:col>1</xdr:col>
      <xdr:colOff>638175</xdr:colOff>
      <xdr:row>158</xdr:row>
      <xdr:rowOff>381000</xdr:rowOff>
    </xdr:to>
    <xdr:pic macro="[0]!ZoomImage">
      <xdr:nvPicPr>
        <xdr:cNvPr id="104662" name="Рисунок 70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14350" y="42738675"/>
          <a:ext cx="514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160</xdr:row>
      <xdr:rowOff>9525</xdr:rowOff>
    </xdr:from>
    <xdr:to>
      <xdr:col>1</xdr:col>
      <xdr:colOff>533400</xdr:colOff>
      <xdr:row>160</xdr:row>
      <xdr:rowOff>571500</xdr:rowOff>
    </xdr:to>
    <xdr:pic macro="[0]!ZoomImage">
      <xdr:nvPicPr>
        <xdr:cNvPr id="104663" name="Рисунок 71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09600" y="43376850"/>
          <a:ext cx="3143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162</xdr:row>
      <xdr:rowOff>114300</xdr:rowOff>
    </xdr:from>
    <xdr:to>
      <xdr:col>1</xdr:col>
      <xdr:colOff>695325</xdr:colOff>
      <xdr:row>163</xdr:row>
      <xdr:rowOff>238125</xdr:rowOff>
    </xdr:to>
    <xdr:pic macro="[0]!ZoomImage">
      <xdr:nvPicPr>
        <xdr:cNvPr id="104664" name="Рисунок 7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04825" y="44300775"/>
          <a:ext cx="5810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165</xdr:row>
      <xdr:rowOff>9525</xdr:rowOff>
    </xdr:from>
    <xdr:to>
      <xdr:col>1</xdr:col>
      <xdr:colOff>600075</xdr:colOff>
      <xdr:row>166</xdr:row>
      <xdr:rowOff>200025</xdr:rowOff>
    </xdr:to>
    <xdr:pic macro="[0]!ZoomImage">
      <xdr:nvPicPr>
        <xdr:cNvPr id="104665" name="Рисунок 73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14350" y="45148500"/>
          <a:ext cx="476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167</xdr:row>
      <xdr:rowOff>28575</xdr:rowOff>
    </xdr:from>
    <xdr:to>
      <xdr:col>1</xdr:col>
      <xdr:colOff>485775</xdr:colOff>
      <xdr:row>167</xdr:row>
      <xdr:rowOff>542925</xdr:rowOff>
    </xdr:to>
    <xdr:pic macro="[0]!ZoomImage">
      <xdr:nvPicPr>
        <xdr:cNvPr id="104666" name="Рисунок 74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66750" y="45720000"/>
          <a:ext cx="209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168</xdr:row>
      <xdr:rowOff>104775</xdr:rowOff>
    </xdr:from>
    <xdr:to>
      <xdr:col>1</xdr:col>
      <xdr:colOff>676275</xdr:colOff>
      <xdr:row>169</xdr:row>
      <xdr:rowOff>228600</xdr:rowOff>
    </xdr:to>
    <xdr:pic macro="[0]!ZoomImage">
      <xdr:nvPicPr>
        <xdr:cNvPr id="104667" name="Рисунок 75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57200" y="46377225"/>
          <a:ext cx="609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171</xdr:row>
      <xdr:rowOff>47625</xdr:rowOff>
    </xdr:from>
    <xdr:to>
      <xdr:col>1</xdr:col>
      <xdr:colOff>685800</xdr:colOff>
      <xdr:row>174</xdr:row>
      <xdr:rowOff>123825</xdr:rowOff>
    </xdr:to>
    <xdr:pic macro="[0]!ZoomImage">
      <xdr:nvPicPr>
        <xdr:cNvPr id="104668" name="Рисунок 7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66725" y="47244000"/>
          <a:ext cx="609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175</xdr:row>
      <xdr:rowOff>9525</xdr:rowOff>
    </xdr:from>
    <xdr:to>
      <xdr:col>1</xdr:col>
      <xdr:colOff>676275</xdr:colOff>
      <xdr:row>175</xdr:row>
      <xdr:rowOff>381000</xdr:rowOff>
    </xdr:to>
    <xdr:pic macro="[0]!ZoomImage">
      <xdr:nvPicPr>
        <xdr:cNvPr id="104669" name="Рисунок 77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14350" y="47929800"/>
          <a:ext cx="552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175</xdr:row>
      <xdr:rowOff>333375</xdr:rowOff>
    </xdr:from>
    <xdr:to>
      <xdr:col>1</xdr:col>
      <xdr:colOff>571500</xdr:colOff>
      <xdr:row>177</xdr:row>
      <xdr:rowOff>76200</xdr:rowOff>
    </xdr:to>
    <xdr:pic macro="[0]!ZoomImage">
      <xdr:nvPicPr>
        <xdr:cNvPr id="104670" name="Рисунок 7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33400" y="48253650"/>
          <a:ext cx="4286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177</xdr:row>
      <xdr:rowOff>57150</xdr:rowOff>
    </xdr:from>
    <xdr:to>
      <xdr:col>1</xdr:col>
      <xdr:colOff>714375</xdr:colOff>
      <xdr:row>177</xdr:row>
      <xdr:rowOff>428625</xdr:rowOff>
    </xdr:to>
    <xdr:pic macro="[0]!ZoomImage">
      <xdr:nvPicPr>
        <xdr:cNvPr id="104671" name="Рисунок 8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8625" y="48910875"/>
          <a:ext cx="6762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178</xdr:row>
      <xdr:rowOff>85725</xdr:rowOff>
    </xdr:from>
    <xdr:to>
      <xdr:col>1</xdr:col>
      <xdr:colOff>685800</xdr:colOff>
      <xdr:row>179</xdr:row>
      <xdr:rowOff>238125</xdr:rowOff>
    </xdr:to>
    <xdr:pic macro="[0]!ZoomImage">
      <xdr:nvPicPr>
        <xdr:cNvPr id="104672" name="Рисунок 81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33400" y="4939665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180</xdr:row>
      <xdr:rowOff>28575</xdr:rowOff>
    </xdr:from>
    <xdr:to>
      <xdr:col>1</xdr:col>
      <xdr:colOff>609600</xdr:colOff>
      <xdr:row>180</xdr:row>
      <xdr:rowOff>285750</xdr:rowOff>
    </xdr:to>
    <xdr:pic macro="[0]!ZoomImage">
      <xdr:nvPicPr>
        <xdr:cNvPr id="104673" name="Рисунок 8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14350" y="50025300"/>
          <a:ext cx="4857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181</xdr:row>
      <xdr:rowOff>104775</xdr:rowOff>
    </xdr:from>
    <xdr:to>
      <xdr:col>1</xdr:col>
      <xdr:colOff>561975</xdr:colOff>
      <xdr:row>182</xdr:row>
      <xdr:rowOff>180975</xdr:rowOff>
    </xdr:to>
    <xdr:pic macro="[0]!ZoomImage">
      <xdr:nvPicPr>
        <xdr:cNvPr id="104674" name="Рисунок 83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14350" y="50406300"/>
          <a:ext cx="438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183</xdr:row>
      <xdr:rowOff>161925</xdr:rowOff>
    </xdr:from>
    <xdr:to>
      <xdr:col>1</xdr:col>
      <xdr:colOff>695325</xdr:colOff>
      <xdr:row>183</xdr:row>
      <xdr:rowOff>828675</xdr:rowOff>
    </xdr:to>
    <xdr:pic macro="[0]!ZoomImage">
      <xdr:nvPicPr>
        <xdr:cNvPr id="104675" name="Рисунок 8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8625" y="5103495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185</xdr:row>
      <xdr:rowOff>219075</xdr:rowOff>
    </xdr:from>
    <xdr:to>
      <xdr:col>1</xdr:col>
      <xdr:colOff>666750</xdr:colOff>
      <xdr:row>189</xdr:row>
      <xdr:rowOff>47625</xdr:rowOff>
    </xdr:to>
    <xdr:pic macro="[0]!ZoomImage">
      <xdr:nvPicPr>
        <xdr:cNvPr id="104676" name="Рисунок 85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66725" y="52501800"/>
          <a:ext cx="590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191</xdr:row>
      <xdr:rowOff>47625</xdr:rowOff>
    </xdr:from>
    <xdr:to>
      <xdr:col>1</xdr:col>
      <xdr:colOff>533400</xdr:colOff>
      <xdr:row>192</xdr:row>
      <xdr:rowOff>228600</xdr:rowOff>
    </xdr:to>
    <xdr:pic macro="[0]!ZoomImage">
      <xdr:nvPicPr>
        <xdr:cNvPr id="104677" name="Рисунок 8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09600" y="53930550"/>
          <a:ext cx="3143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194</xdr:row>
      <xdr:rowOff>47625</xdr:rowOff>
    </xdr:from>
    <xdr:to>
      <xdr:col>1</xdr:col>
      <xdr:colOff>504825</xdr:colOff>
      <xdr:row>195</xdr:row>
      <xdr:rowOff>247650</xdr:rowOff>
    </xdr:to>
    <xdr:pic macro="[0]!ZoomImage">
      <xdr:nvPicPr>
        <xdr:cNvPr id="104678" name="Рисунок 8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19125" y="54721125"/>
          <a:ext cx="2762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196</xdr:row>
      <xdr:rowOff>9525</xdr:rowOff>
    </xdr:from>
    <xdr:to>
      <xdr:col>1</xdr:col>
      <xdr:colOff>495300</xdr:colOff>
      <xdr:row>197</xdr:row>
      <xdr:rowOff>200025</xdr:rowOff>
    </xdr:to>
    <xdr:pic macro="[0]!ZoomImage">
      <xdr:nvPicPr>
        <xdr:cNvPr id="104679" name="Рисунок 8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19125" y="55216425"/>
          <a:ext cx="2667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199</xdr:row>
      <xdr:rowOff>28575</xdr:rowOff>
    </xdr:from>
    <xdr:to>
      <xdr:col>1</xdr:col>
      <xdr:colOff>438150</xdr:colOff>
      <xdr:row>199</xdr:row>
      <xdr:rowOff>495300</xdr:rowOff>
    </xdr:to>
    <xdr:pic macro="[0]!ZoomImage">
      <xdr:nvPicPr>
        <xdr:cNvPr id="104680" name="Рисунок 89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57225" y="56007000"/>
          <a:ext cx="171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200</xdr:row>
      <xdr:rowOff>38100</xdr:rowOff>
    </xdr:from>
    <xdr:to>
      <xdr:col>1</xdr:col>
      <xdr:colOff>447675</xdr:colOff>
      <xdr:row>200</xdr:row>
      <xdr:rowOff>504825</xdr:rowOff>
    </xdr:to>
    <xdr:pic macro="[0]!ZoomImage">
      <xdr:nvPicPr>
        <xdr:cNvPr id="104681" name="Рисунок 9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09600" y="56540400"/>
          <a:ext cx="228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201</xdr:row>
      <xdr:rowOff>76200</xdr:rowOff>
    </xdr:from>
    <xdr:to>
      <xdr:col>1</xdr:col>
      <xdr:colOff>409575</xdr:colOff>
      <xdr:row>201</xdr:row>
      <xdr:rowOff>523875</xdr:rowOff>
    </xdr:to>
    <xdr:pic macro="[0]!ZoomImage">
      <xdr:nvPicPr>
        <xdr:cNvPr id="104682" name="Рисунок 91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28650" y="57102375"/>
          <a:ext cx="1714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202</xdr:row>
      <xdr:rowOff>28575</xdr:rowOff>
    </xdr:from>
    <xdr:to>
      <xdr:col>1</xdr:col>
      <xdr:colOff>428625</xdr:colOff>
      <xdr:row>202</xdr:row>
      <xdr:rowOff>447675</xdr:rowOff>
    </xdr:to>
    <xdr:pic macro="[0]!ZoomImage">
      <xdr:nvPicPr>
        <xdr:cNvPr id="104683" name="Рисунок 92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57225" y="57588150"/>
          <a:ext cx="1619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203</xdr:row>
      <xdr:rowOff>9525</xdr:rowOff>
    </xdr:from>
    <xdr:to>
      <xdr:col>1</xdr:col>
      <xdr:colOff>447675</xdr:colOff>
      <xdr:row>203</xdr:row>
      <xdr:rowOff>533400</xdr:rowOff>
    </xdr:to>
    <xdr:pic macro="[0]!ZoomImage">
      <xdr:nvPicPr>
        <xdr:cNvPr id="104684" name="Рисунок 93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47700" y="58092975"/>
          <a:ext cx="190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204</xdr:row>
      <xdr:rowOff>38100</xdr:rowOff>
    </xdr:from>
    <xdr:to>
      <xdr:col>1</xdr:col>
      <xdr:colOff>447675</xdr:colOff>
      <xdr:row>204</xdr:row>
      <xdr:rowOff>523875</xdr:rowOff>
    </xdr:to>
    <xdr:pic macro="[0]!ZoomImage">
      <xdr:nvPicPr>
        <xdr:cNvPr id="104685" name="Рисунок 94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57225" y="58674000"/>
          <a:ext cx="1809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207</xdr:row>
      <xdr:rowOff>76200</xdr:rowOff>
    </xdr:from>
    <xdr:to>
      <xdr:col>1</xdr:col>
      <xdr:colOff>457200</xdr:colOff>
      <xdr:row>207</xdr:row>
      <xdr:rowOff>419100</xdr:rowOff>
    </xdr:to>
    <xdr:pic macro="[0]!ZoomImage">
      <xdr:nvPicPr>
        <xdr:cNvPr id="104691" name="Рисунок 10317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33400" y="62874525"/>
          <a:ext cx="314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209</xdr:row>
      <xdr:rowOff>142875</xdr:rowOff>
    </xdr:from>
    <xdr:to>
      <xdr:col>1</xdr:col>
      <xdr:colOff>504825</xdr:colOff>
      <xdr:row>211</xdr:row>
      <xdr:rowOff>180975</xdr:rowOff>
    </xdr:to>
    <xdr:pic macro="[0]!ZoomImage">
      <xdr:nvPicPr>
        <xdr:cNvPr id="104692" name="Рисунок 10325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81025" y="63674625"/>
          <a:ext cx="314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212</xdr:row>
      <xdr:rowOff>47625</xdr:rowOff>
    </xdr:from>
    <xdr:to>
      <xdr:col>1</xdr:col>
      <xdr:colOff>447675</xdr:colOff>
      <xdr:row>214</xdr:row>
      <xdr:rowOff>76200</xdr:rowOff>
    </xdr:to>
    <xdr:pic macro="[0]!ZoomImage">
      <xdr:nvPicPr>
        <xdr:cNvPr id="104693" name="Рисунок 10325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71500" y="64627125"/>
          <a:ext cx="266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215</xdr:row>
      <xdr:rowOff>38100</xdr:rowOff>
    </xdr:from>
    <xdr:to>
      <xdr:col>1</xdr:col>
      <xdr:colOff>457200</xdr:colOff>
      <xdr:row>216</xdr:row>
      <xdr:rowOff>314325</xdr:rowOff>
    </xdr:to>
    <xdr:pic macro="[0]!ZoomImage">
      <xdr:nvPicPr>
        <xdr:cNvPr id="104694" name="Рисунок 10325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2450" y="65589150"/>
          <a:ext cx="295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217</xdr:row>
      <xdr:rowOff>28575</xdr:rowOff>
    </xdr:from>
    <xdr:to>
      <xdr:col>1</xdr:col>
      <xdr:colOff>457200</xdr:colOff>
      <xdr:row>217</xdr:row>
      <xdr:rowOff>533400</xdr:rowOff>
    </xdr:to>
    <xdr:pic macro="[0]!ZoomImage">
      <xdr:nvPicPr>
        <xdr:cNvPr id="104695" name="Рисунок 10325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47700" y="66903600"/>
          <a:ext cx="2000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223</xdr:row>
      <xdr:rowOff>9525</xdr:rowOff>
    </xdr:from>
    <xdr:to>
      <xdr:col>1</xdr:col>
      <xdr:colOff>447675</xdr:colOff>
      <xdr:row>223</xdr:row>
      <xdr:rowOff>504825</xdr:rowOff>
    </xdr:to>
    <xdr:pic macro="[0]!ZoomImage">
      <xdr:nvPicPr>
        <xdr:cNvPr id="104696" name="Рисунок 10325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47700" y="68732400"/>
          <a:ext cx="1905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224</xdr:row>
      <xdr:rowOff>28575</xdr:rowOff>
    </xdr:from>
    <xdr:to>
      <xdr:col>1</xdr:col>
      <xdr:colOff>447675</xdr:colOff>
      <xdr:row>224</xdr:row>
      <xdr:rowOff>495300</xdr:rowOff>
    </xdr:to>
    <xdr:pic macro="[0]!ZoomImage">
      <xdr:nvPicPr>
        <xdr:cNvPr id="104697" name="Рисунок 10325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66750" y="69322950"/>
          <a:ext cx="171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225</xdr:row>
      <xdr:rowOff>38100</xdr:rowOff>
    </xdr:from>
    <xdr:to>
      <xdr:col>1</xdr:col>
      <xdr:colOff>542925</xdr:colOff>
      <xdr:row>225</xdr:row>
      <xdr:rowOff>295275</xdr:rowOff>
    </xdr:to>
    <xdr:pic macro="[0]!ZoomImage">
      <xdr:nvPicPr>
        <xdr:cNvPr id="104698" name="Рисунок 10325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71500" y="69884925"/>
          <a:ext cx="3619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226</xdr:row>
      <xdr:rowOff>38100</xdr:rowOff>
    </xdr:from>
    <xdr:to>
      <xdr:col>1</xdr:col>
      <xdr:colOff>476250</xdr:colOff>
      <xdr:row>226</xdr:row>
      <xdr:rowOff>419100</xdr:rowOff>
    </xdr:to>
    <xdr:pic macro="[0]!ZoomImage">
      <xdr:nvPicPr>
        <xdr:cNvPr id="104699" name="Рисунок 10325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57225" y="70218300"/>
          <a:ext cx="2095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227</xdr:row>
      <xdr:rowOff>28575</xdr:rowOff>
    </xdr:from>
    <xdr:to>
      <xdr:col>1</xdr:col>
      <xdr:colOff>381000</xdr:colOff>
      <xdr:row>227</xdr:row>
      <xdr:rowOff>352425</xdr:rowOff>
    </xdr:to>
    <xdr:pic macro="[0]!ZoomImage">
      <xdr:nvPicPr>
        <xdr:cNvPr id="104700" name="Рисунок 10325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28650" y="70637400"/>
          <a:ext cx="1428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229</xdr:row>
      <xdr:rowOff>28575</xdr:rowOff>
    </xdr:from>
    <xdr:to>
      <xdr:col>1</xdr:col>
      <xdr:colOff>657225</xdr:colOff>
      <xdr:row>229</xdr:row>
      <xdr:rowOff>228600</xdr:rowOff>
    </xdr:to>
    <xdr:pic macro="[0]!ZoomImage">
      <xdr:nvPicPr>
        <xdr:cNvPr id="104701" name="Рисунок 10326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0" y="71285100"/>
          <a:ext cx="5715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230</xdr:row>
      <xdr:rowOff>38100</xdr:rowOff>
    </xdr:from>
    <xdr:to>
      <xdr:col>1</xdr:col>
      <xdr:colOff>619125</xdr:colOff>
      <xdr:row>230</xdr:row>
      <xdr:rowOff>209550</xdr:rowOff>
    </xdr:to>
    <xdr:pic macro="[0]!ZoomImage">
      <xdr:nvPicPr>
        <xdr:cNvPr id="104702" name="Рисунок 10326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33400" y="71542275"/>
          <a:ext cx="4762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231</xdr:row>
      <xdr:rowOff>28575</xdr:rowOff>
    </xdr:from>
    <xdr:to>
      <xdr:col>1</xdr:col>
      <xdr:colOff>609600</xdr:colOff>
      <xdr:row>231</xdr:row>
      <xdr:rowOff>238125</xdr:rowOff>
    </xdr:to>
    <xdr:pic macro="[0]!ZoomImage">
      <xdr:nvPicPr>
        <xdr:cNvPr id="104703" name="Рисунок 10326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71500" y="71761350"/>
          <a:ext cx="4286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647700</xdr:colOff>
      <xdr:row>3</xdr:row>
      <xdr:rowOff>38100</xdr:rowOff>
    </xdr:to>
    <xdr:pic>
      <xdr:nvPicPr>
        <xdr:cNvPr id="104704" name="Рисунок 2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0"/>
          <a:ext cx="94297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179</xdr:row>
      <xdr:rowOff>0</xdr:rowOff>
    </xdr:from>
    <xdr:to>
      <xdr:col>1</xdr:col>
      <xdr:colOff>28575</xdr:colOff>
      <xdr:row>179</xdr:row>
      <xdr:rowOff>0</xdr:rowOff>
    </xdr:to>
    <xdr:sp macro="" textlink="">
      <xdr:nvSpPr>
        <xdr:cNvPr id="20241" name="Текст 2"/>
        <xdr:cNvSpPr txBox="1">
          <a:spLocks noChangeArrowheads="1"/>
        </xdr:cNvSpPr>
      </xdr:nvSpPr>
      <xdr:spPr bwMode="auto">
        <a:xfrm>
          <a:off x="419100" y="506539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2</xdr:row>
      <xdr:rowOff>276225</xdr:rowOff>
    </xdr:from>
    <xdr:to>
      <xdr:col>1</xdr:col>
      <xdr:colOff>1619250</xdr:colOff>
      <xdr:row>2</xdr:row>
      <xdr:rowOff>1323975</xdr:rowOff>
    </xdr:to>
    <xdr:pic>
      <xdr:nvPicPr>
        <xdr:cNvPr id="10344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5" y="981075"/>
          <a:ext cx="1057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3</xdr:row>
      <xdr:rowOff>28575</xdr:rowOff>
    </xdr:from>
    <xdr:to>
      <xdr:col>1</xdr:col>
      <xdr:colOff>1733550</xdr:colOff>
      <xdr:row>4</xdr:row>
      <xdr:rowOff>0</xdr:rowOff>
    </xdr:to>
    <xdr:pic>
      <xdr:nvPicPr>
        <xdr:cNvPr id="103450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7800" y="2362200"/>
          <a:ext cx="11239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7" tint="0.39997558519241921"/>
    <pageSetUpPr fitToPage="1"/>
  </sheetPr>
  <dimension ref="A1:N234"/>
  <sheetViews>
    <sheetView zoomScaleNormal="100" workbookViewId="0">
      <pane xSplit="3" ySplit="3" topLeftCell="F4" activePane="bottomRight" state="frozen"/>
      <selection pane="topRight" activeCell="D1" sqref="D1"/>
      <selection pane="bottomLeft" activeCell="A6" sqref="A6"/>
      <selection pane="bottomRight" activeCell="M1" sqref="M1"/>
    </sheetView>
  </sheetViews>
  <sheetFormatPr defaultRowHeight="15" x14ac:dyDescent="0.2"/>
  <cols>
    <col min="1" max="1" width="5.85546875" style="14" customWidth="1"/>
    <col min="2" max="2" width="11.42578125" style="14" customWidth="1"/>
    <col min="3" max="3" width="87.28515625" style="14" customWidth="1"/>
    <col min="4" max="4" width="27.140625" style="14" customWidth="1"/>
    <col min="5" max="5" width="10.140625" style="14" customWidth="1"/>
    <col min="6" max="6" width="13.7109375" style="8" customWidth="1"/>
    <col min="7" max="7" width="12.42578125" style="8" customWidth="1"/>
    <col min="8" max="8" width="12.140625" style="8" customWidth="1"/>
    <col min="9" max="9" width="12.5703125" style="8" customWidth="1"/>
    <col min="10" max="10" width="14" style="8" customWidth="1"/>
    <col min="11" max="11" width="18.42578125" style="28" customWidth="1"/>
    <col min="12" max="12" width="15" style="28" customWidth="1"/>
    <col min="13" max="16384" width="9.140625" style="1"/>
  </cols>
  <sheetData>
    <row r="1" spans="1:12" s="3" customFormat="1" ht="57" customHeight="1" thickBot="1" x14ac:dyDescent="0.25">
      <c r="A1" s="769"/>
      <c r="B1" s="769"/>
      <c r="C1" s="769"/>
      <c r="D1" s="769"/>
      <c r="E1" s="7"/>
      <c r="F1" s="775" t="s">
        <v>444</v>
      </c>
      <c r="G1" s="776"/>
      <c r="H1" s="776"/>
      <c r="I1" s="776"/>
      <c r="J1" s="776"/>
      <c r="K1" s="776"/>
      <c r="L1" s="777"/>
    </row>
    <row r="2" spans="1:12" s="3" customFormat="1" ht="15" customHeight="1" x14ac:dyDescent="0.2">
      <c r="A2" s="774"/>
      <c r="B2" s="774"/>
      <c r="C2" s="774"/>
      <c r="D2" s="774"/>
      <c r="E2" s="9"/>
      <c r="F2" s="785" t="s">
        <v>39</v>
      </c>
      <c r="G2" s="786"/>
      <c r="H2" s="786"/>
      <c r="I2" s="786"/>
      <c r="J2" s="786"/>
      <c r="K2" s="786"/>
      <c r="L2" s="787"/>
    </row>
    <row r="3" spans="1:12" s="3" customFormat="1" ht="61.5" customHeight="1" thickBot="1" x14ac:dyDescent="0.25">
      <c r="A3" s="774"/>
      <c r="B3" s="774"/>
      <c r="C3" s="774"/>
      <c r="D3" s="774"/>
      <c r="E3" s="10"/>
      <c r="F3" s="788"/>
      <c r="G3" s="789"/>
      <c r="H3" s="789"/>
      <c r="I3" s="789"/>
      <c r="J3" s="789"/>
      <c r="K3" s="789"/>
      <c r="L3" s="790"/>
    </row>
    <row r="4" spans="1:12" s="2" customFormat="1" ht="42" customHeight="1" thickBot="1" x14ac:dyDescent="0.25">
      <c r="A4" s="792" t="s">
        <v>20</v>
      </c>
      <c r="B4" s="313"/>
      <c r="C4" s="796" t="s">
        <v>0</v>
      </c>
      <c r="D4" s="794" t="s">
        <v>1</v>
      </c>
      <c r="E4" s="800" t="s">
        <v>22</v>
      </c>
      <c r="F4" s="490" t="s">
        <v>276</v>
      </c>
      <c r="G4" s="490" t="s">
        <v>277</v>
      </c>
      <c r="H4" s="490" t="s">
        <v>278</v>
      </c>
      <c r="I4" s="491" t="s">
        <v>281</v>
      </c>
      <c r="J4" s="793" t="s">
        <v>135</v>
      </c>
      <c r="K4" s="770" t="s">
        <v>42</v>
      </c>
      <c r="L4" s="771"/>
    </row>
    <row r="5" spans="1:12" s="2" customFormat="1" ht="10.5" customHeight="1" thickBot="1" x14ac:dyDescent="0.25">
      <c r="A5" s="793"/>
      <c r="B5" s="314"/>
      <c r="C5" s="797"/>
      <c r="D5" s="795"/>
      <c r="E5" s="801"/>
      <c r="F5" s="783" t="s">
        <v>428</v>
      </c>
      <c r="G5" s="778" t="s">
        <v>429</v>
      </c>
      <c r="H5" s="778" t="s">
        <v>430</v>
      </c>
      <c r="I5" s="778" t="s">
        <v>431</v>
      </c>
      <c r="J5" s="793"/>
      <c r="K5" s="772"/>
      <c r="L5" s="773"/>
    </row>
    <row r="6" spans="1:12" s="2" customFormat="1" ht="57" customHeight="1" thickBot="1" x14ac:dyDescent="0.25">
      <c r="A6" s="793"/>
      <c r="B6" s="314"/>
      <c r="C6" s="798"/>
      <c r="D6" s="795"/>
      <c r="E6" s="802"/>
      <c r="F6" s="784"/>
      <c r="G6" s="779"/>
      <c r="H6" s="779"/>
      <c r="I6" s="779"/>
      <c r="J6" s="793"/>
      <c r="K6" s="333" t="s">
        <v>136</v>
      </c>
      <c r="L6" s="334" t="s">
        <v>43</v>
      </c>
    </row>
    <row r="7" spans="1:12" s="2" customFormat="1" ht="15.75" customHeight="1" thickBot="1" x14ac:dyDescent="0.25">
      <c r="A7" s="708" t="s">
        <v>360</v>
      </c>
      <c r="B7" s="799"/>
      <c r="C7" s="709"/>
      <c r="D7" s="709"/>
      <c r="E7" s="709"/>
      <c r="F7" s="709"/>
      <c r="G7" s="709"/>
      <c r="H7" s="709"/>
      <c r="I7" s="709"/>
      <c r="J7" s="709"/>
      <c r="K7" s="709"/>
      <c r="L7" s="710"/>
    </row>
    <row r="8" spans="1:12" s="2" customFormat="1" ht="28.5" customHeight="1" thickBot="1" x14ac:dyDescent="0.25">
      <c r="A8" s="325">
        <v>1</v>
      </c>
      <c r="B8" s="628"/>
      <c r="C8" s="665" t="s">
        <v>361</v>
      </c>
      <c r="D8" s="664" t="s">
        <v>362</v>
      </c>
      <c r="E8" s="666">
        <v>250</v>
      </c>
      <c r="F8" s="667">
        <v>4</v>
      </c>
      <c r="G8" s="668">
        <v>4</v>
      </c>
      <c r="H8" s="669">
        <v>4</v>
      </c>
      <c r="I8" s="669">
        <v>4</v>
      </c>
      <c r="J8" s="670">
        <v>4</v>
      </c>
      <c r="K8" s="367" t="s">
        <v>360</v>
      </c>
      <c r="L8" s="671" t="s">
        <v>362</v>
      </c>
    </row>
    <row r="9" spans="1:12" s="2" customFormat="1" ht="26.25" customHeight="1" thickBot="1" x14ac:dyDescent="0.25">
      <c r="A9" s="780" t="s">
        <v>252</v>
      </c>
      <c r="B9" s="781"/>
      <c r="C9" s="781"/>
      <c r="D9" s="781"/>
      <c r="E9" s="781"/>
      <c r="F9" s="781"/>
      <c r="G9" s="781"/>
      <c r="H9" s="781"/>
      <c r="I9" s="781"/>
      <c r="J9" s="781"/>
      <c r="K9" s="781"/>
      <c r="L9" s="782"/>
    </row>
    <row r="10" spans="1:12" s="2" customFormat="1" ht="44.25" customHeight="1" thickBot="1" x14ac:dyDescent="0.25">
      <c r="A10" s="661">
        <f>A8+1</f>
        <v>2</v>
      </c>
      <c r="B10" s="661"/>
      <c r="C10" s="696" t="s">
        <v>364</v>
      </c>
      <c r="D10" s="680" t="s">
        <v>347</v>
      </c>
      <c r="E10" s="661">
        <v>20</v>
      </c>
      <c r="F10" s="697">
        <v>165.792</v>
      </c>
      <c r="G10" s="697">
        <v>169.56</v>
      </c>
      <c r="H10" s="697">
        <v>178.98</v>
      </c>
      <c r="I10" s="697">
        <v>188.4</v>
      </c>
      <c r="J10" s="698">
        <v>254.34000000000003</v>
      </c>
      <c r="K10" s="699" t="s">
        <v>137</v>
      </c>
      <c r="L10" s="700" t="s">
        <v>44</v>
      </c>
    </row>
    <row r="11" spans="1:12" s="2" customFormat="1" ht="60" customHeight="1" thickBot="1" x14ac:dyDescent="0.25">
      <c r="A11" s="12">
        <f>A10+1</f>
        <v>3</v>
      </c>
      <c r="B11" s="593"/>
      <c r="C11" s="701" t="s">
        <v>423</v>
      </c>
      <c r="D11" s="597" t="s">
        <v>15</v>
      </c>
      <c r="E11" s="598">
        <v>20</v>
      </c>
      <c r="F11" s="702">
        <v>162.80000000000001</v>
      </c>
      <c r="G11" s="307">
        <v>166.5</v>
      </c>
      <c r="H11" s="306">
        <v>175.75</v>
      </c>
      <c r="I11" s="306">
        <v>185</v>
      </c>
      <c r="J11" s="703">
        <v>250</v>
      </c>
      <c r="K11" s="699" t="s">
        <v>137</v>
      </c>
      <c r="L11" s="34" t="s">
        <v>44</v>
      </c>
    </row>
    <row r="12" spans="1:12" s="2" customFormat="1" ht="15.75" customHeight="1" thickBot="1" x14ac:dyDescent="0.25">
      <c r="A12" s="708" t="s">
        <v>374</v>
      </c>
      <c r="B12" s="799"/>
      <c r="C12" s="709"/>
      <c r="D12" s="709"/>
      <c r="E12" s="709"/>
      <c r="F12" s="709"/>
      <c r="G12" s="709"/>
      <c r="H12" s="709"/>
      <c r="I12" s="709"/>
      <c r="J12" s="709"/>
      <c r="K12" s="709"/>
      <c r="L12" s="710"/>
    </row>
    <row r="13" spans="1:12" s="2" customFormat="1" ht="15" customHeight="1" x14ac:dyDescent="0.2">
      <c r="A13" s="11">
        <f>A11+1</f>
        <v>4</v>
      </c>
      <c r="B13" s="719"/>
      <c r="C13" s="23" t="s">
        <v>375</v>
      </c>
      <c r="D13" s="629" t="s">
        <v>16</v>
      </c>
      <c r="E13" s="630">
        <v>20</v>
      </c>
      <c r="F13" s="398">
        <v>179.05536000000001</v>
      </c>
      <c r="G13" s="380">
        <v>183.12480000000002</v>
      </c>
      <c r="H13" s="364">
        <v>193.29839999999999</v>
      </c>
      <c r="I13" s="364">
        <v>203.47200000000001</v>
      </c>
      <c r="J13" s="477">
        <v>274.68720000000002</v>
      </c>
      <c r="K13" s="727" t="s">
        <v>137</v>
      </c>
      <c r="L13" s="40" t="s">
        <v>45</v>
      </c>
    </row>
    <row r="14" spans="1:12" s="2" customFormat="1" ht="15.75" customHeight="1" x14ac:dyDescent="0.2">
      <c r="A14" s="12">
        <f>A13+1</f>
        <v>5</v>
      </c>
      <c r="B14" s="720"/>
      <c r="C14" s="15" t="s">
        <v>376</v>
      </c>
      <c r="D14" s="399" t="s">
        <v>16</v>
      </c>
      <c r="E14" s="400">
        <v>20</v>
      </c>
      <c r="F14" s="398">
        <v>179.05536000000001</v>
      </c>
      <c r="G14" s="380">
        <v>183.12480000000002</v>
      </c>
      <c r="H14" s="364">
        <v>193.29839999999999</v>
      </c>
      <c r="I14" s="364">
        <v>203.47200000000001</v>
      </c>
      <c r="J14" s="477">
        <v>274.68720000000002</v>
      </c>
      <c r="K14" s="728"/>
      <c r="L14" s="34" t="s">
        <v>45</v>
      </c>
    </row>
    <row r="15" spans="1:12" s="2" customFormat="1" ht="15.75" customHeight="1" x14ac:dyDescent="0.2">
      <c r="A15" s="12">
        <f t="shared" ref="A15:A34" si="0">A14+1</f>
        <v>6</v>
      </c>
      <c r="B15" s="720"/>
      <c r="C15" s="15" t="s">
        <v>377</v>
      </c>
      <c r="D15" s="399" t="s">
        <v>16</v>
      </c>
      <c r="E15" s="400">
        <v>20</v>
      </c>
      <c r="F15" s="398">
        <v>179.05536000000001</v>
      </c>
      <c r="G15" s="380">
        <v>183.12480000000002</v>
      </c>
      <c r="H15" s="364">
        <v>193.29839999999999</v>
      </c>
      <c r="I15" s="364">
        <v>203.47200000000001</v>
      </c>
      <c r="J15" s="477">
        <v>274.68720000000002</v>
      </c>
      <c r="K15" s="728"/>
      <c r="L15" s="34" t="s">
        <v>45</v>
      </c>
    </row>
    <row r="16" spans="1:12" s="2" customFormat="1" ht="15.75" customHeight="1" x14ac:dyDescent="0.2">
      <c r="A16" s="12">
        <f t="shared" si="0"/>
        <v>7</v>
      </c>
      <c r="B16" s="720"/>
      <c r="C16" s="15" t="s">
        <v>378</v>
      </c>
      <c r="D16" s="399" t="s">
        <v>16</v>
      </c>
      <c r="E16" s="400">
        <v>20</v>
      </c>
      <c r="F16" s="398">
        <v>179.05536000000001</v>
      </c>
      <c r="G16" s="380">
        <v>183.12480000000002</v>
      </c>
      <c r="H16" s="364">
        <v>193.29839999999999</v>
      </c>
      <c r="I16" s="364">
        <v>203.47200000000001</v>
      </c>
      <c r="J16" s="477">
        <v>274.68720000000002</v>
      </c>
      <c r="K16" s="728"/>
      <c r="L16" s="34" t="s">
        <v>45</v>
      </c>
    </row>
    <row r="17" spans="1:12" s="2" customFormat="1" ht="15.75" customHeight="1" x14ac:dyDescent="0.2">
      <c r="A17" s="12">
        <f t="shared" si="0"/>
        <v>8</v>
      </c>
      <c r="B17" s="720"/>
      <c r="C17" s="15" t="s">
        <v>379</v>
      </c>
      <c r="D17" s="401" t="s">
        <v>16</v>
      </c>
      <c r="E17" s="400">
        <v>20</v>
      </c>
      <c r="F17" s="398">
        <v>179.05536000000001</v>
      </c>
      <c r="G17" s="380">
        <v>183.12480000000002</v>
      </c>
      <c r="H17" s="364">
        <v>193.29839999999999</v>
      </c>
      <c r="I17" s="364">
        <v>203.47200000000001</v>
      </c>
      <c r="J17" s="477">
        <v>274.68720000000002</v>
      </c>
      <c r="K17" s="728"/>
      <c r="L17" s="34" t="s">
        <v>45</v>
      </c>
    </row>
    <row r="18" spans="1:12" s="2" customFormat="1" ht="15.75" customHeight="1" x14ac:dyDescent="0.2">
      <c r="A18" s="12">
        <f>A17+1</f>
        <v>9</v>
      </c>
      <c r="B18" s="720"/>
      <c r="C18" s="15" t="s">
        <v>380</v>
      </c>
      <c r="D18" s="399" t="s">
        <v>16</v>
      </c>
      <c r="E18" s="400">
        <v>20</v>
      </c>
      <c r="F18" s="398">
        <v>179.05536000000001</v>
      </c>
      <c r="G18" s="380">
        <v>183.12480000000002</v>
      </c>
      <c r="H18" s="364">
        <v>193.29839999999999</v>
      </c>
      <c r="I18" s="364">
        <v>203.47200000000001</v>
      </c>
      <c r="J18" s="477">
        <v>274.68720000000002</v>
      </c>
      <c r="K18" s="728"/>
      <c r="L18" s="34" t="s">
        <v>45</v>
      </c>
    </row>
    <row r="19" spans="1:12" s="2" customFormat="1" ht="15.75" customHeight="1" x14ac:dyDescent="0.2">
      <c r="A19" s="30">
        <f>A18+1</f>
        <v>10</v>
      </c>
      <c r="B19" s="720"/>
      <c r="C19" s="24" t="s">
        <v>381</v>
      </c>
      <c r="D19" s="401" t="s">
        <v>16</v>
      </c>
      <c r="E19" s="644">
        <v>20</v>
      </c>
      <c r="F19" s="398">
        <v>179.05536000000001</v>
      </c>
      <c r="G19" s="380">
        <v>183.12480000000002</v>
      </c>
      <c r="H19" s="364">
        <v>193.29839999999999</v>
      </c>
      <c r="I19" s="364">
        <v>203.47200000000001</v>
      </c>
      <c r="J19" s="477">
        <v>274.68720000000002</v>
      </c>
      <c r="K19" s="728"/>
      <c r="L19" s="63" t="s">
        <v>45</v>
      </c>
    </row>
    <row r="20" spans="1:12" s="2" customFormat="1" ht="15" customHeight="1" x14ac:dyDescent="0.2">
      <c r="A20" s="12">
        <f>A19+1</f>
        <v>11</v>
      </c>
      <c r="B20" s="720"/>
      <c r="C20" s="27" t="s">
        <v>354</v>
      </c>
      <c r="D20" s="399" t="s">
        <v>16</v>
      </c>
      <c r="E20" s="400">
        <v>16</v>
      </c>
      <c r="F20" s="398">
        <v>192.3</v>
      </c>
      <c r="G20" s="380">
        <v>196.7</v>
      </c>
      <c r="H20" s="364">
        <v>207.6</v>
      </c>
      <c r="I20" s="364">
        <v>218.5</v>
      </c>
      <c r="J20" s="477">
        <v>295</v>
      </c>
      <c r="K20" s="728"/>
      <c r="L20" s="34" t="s">
        <v>45</v>
      </c>
    </row>
    <row r="21" spans="1:12" s="2" customFormat="1" ht="15.75" customHeight="1" x14ac:dyDescent="0.2">
      <c r="A21" s="12">
        <f>A20+1</f>
        <v>12</v>
      </c>
      <c r="B21" s="720"/>
      <c r="C21" s="15" t="s">
        <v>353</v>
      </c>
      <c r="D21" s="399" t="s">
        <v>16</v>
      </c>
      <c r="E21" s="400">
        <v>16</v>
      </c>
      <c r="F21" s="398">
        <v>192.3</v>
      </c>
      <c r="G21" s="380">
        <v>196.7</v>
      </c>
      <c r="H21" s="364">
        <v>207.6</v>
      </c>
      <c r="I21" s="364">
        <v>218.5</v>
      </c>
      <c r="J21" s="477">
        <v>295</v>
      </c>
      <c r="K21" s="728"/>
      <c r="L21" s="34" t="s">
        <v>45</v>
      </c>
    </row>
    <row r="22" spans="1:12" s="2" customFormat="1" ht="15.75" customHeight="1" x14ac:dyDescent="0.2">
      <c r="A22" s="12">
        <f t="shared" si="0"/>
        <v>13</v>
      </c>
      <c r="B22" s="720"/>
      <c r="C22" s="15" t="s">
        <v>352</v>
      </c>
      <c r="D22" s="399" t="s">
        <v>16</v>
      </c>
      <c r="E22" s="400">
        <v>16</v>
      </c>
      <c r="F22" s="398">
        <v>192.3</v>
      </c>
      <c r="G22" s="380">
        <v>196.7</v>
      </c>
      <c r="H22" s="364">
        <v>207.6</v>
      </c>
      <c r="I22" s="364">
        <v>218.5</v>
      </c>
      <c r="J22" s="477">
        <v>295</v>
      </c>
      <c r="K22" s="728"/>
      <c r="L22" s="34" t="s">
        <v>45</v>
      </c>
    </row>
    <row r="23" spans="1:12" s="2" customFormat="1" ht="15.75" customHeight="1" x14ac:dyDescent="0.2">
      <c r="A23" s="12">
        <f t="shared" si="0"/>
        <v>14</v>
      </c>
      <c r="B23" s="720"/>
      <c r="C23" s="15" t="s">
        <v>351</v>
      </c>
      <c r="D23" s="399" t="s">
        <v>16</v>
      </c>
      <c r="E23" s="400">
        <v>16</v>
      </c>
      <c r="F23" s="398">
        <v>192.3</v>
      </c>
      <c r="G23" s="380">
        <v>196.7</v>
      </c>
      <c r="H23" s="364">
        <v>207.6</v>
      </c>
      <c r="I23" s="364">
        <v>218.5</v>
      </c>
      <c r="J23" s="477">
        <v>295</v>
      </c>
      <c r="K23" s="728"/>
      <c r="L23" s="34" t="s">
        <v>45</v>
      </c>
    </row>
    <row r="24" spans="1:12" s="2" customFormat="1" ht="15.75" customHeight="1" x14ac:dyDescent="0.2">
      <c r="A24" s="12">
        <f t="shared" si="0"/>
        <v>15</v>
      </c>
      <c r="B24" s="720"/>
      <c r="C24" s="15" t="s">
        <v>350</v>
      </c>
      <c r="D24" s="401" t="s">
        <v>16</v>
      </c>
      <c r="E24" s="400">
        <v>16</v>
      </c>
      <c r="F24" s="398">
        <v>192.3</v>
      </c>
      <c r="G24" s="380">
        <v>196.7</v>
      </c>
      <c r="H24" s="364">
        <v>207.6</v>
      </c>
      <c r="I24" s="364">
        <v>218.5</v>
      </c>
      <c r="J24" s="477">
        <v>295</v>
      </c>
      <c r="K24" s="728"/>
      <c r="L24" s="34" t="s">
        <v>45</v>
      </c>
    </row>
    <row r="25" spans="1:12" s="2" customFormat="1" ht="15.75" customHeight="1" x14ac:dyDescent="0.2">
      <c r="A25" s="12">
        <f>A24+1</f>
        <v>16</v>
      </c>
      <c r="B25" s="720"/>
      <c r="C25" s="15" t="s">
        <v>349</v>
      </c>
      <c r="D25" s="399" t="s">
        <v>16</v>
      </c>
      <c r="E25" s="400">
        <v>16</v>
      </c>
      <c r="F25" s="398">
        <v>192.3</v>
      </c>
      <c r="G25" s="380">
        <v>196.7</v>
      </c>
      <c r="H25" s="364">
        <v>207.6</v>
      </c>
      <c r="I25" s="364">
        <v>218.5</v>
      </c>
      <c r="J25" s="477">
        <v>295</v>
      </c>
      <c r="K25" s="728"/>
      <c r="L25" s="34" t="s">
        <v>45</v>
      </c>
    </row>
    <row r="26" spans="1:12" s="2" customFormat="1" ht="15.75" customHeight="1" thickBot="1" x14ac:dyDescent="0.25">
      <c r="A26" s="30">
        <f>A25+1</f>
        <v>17</v>
      </c>
      <c r="B26" s="753"/>
      <c r="C26" s="24" t="s">
        <v>348</v>
      </c>
      <c r="D26" s="401" t="s">
        <v>16</v>
      </c>
      <c r="E26" s="400">
        <v>16</v>
      </c>
      <c r="F26" s="398">
        <v>192.28</v>
      </c>
      <c r="G26" s="380">
        <v>196.65</v>
      </c>
      <c r="H26" s="364">
        <v>207.57499999999999</v>
      </c>
      <c r="I26" s="364">
        <v>218.5</v>
      </c>
      <c r="J26" s="477">
        <v>294.97500000000002</v>
      </c>
      <c r="K26" s="741"/>
      <c r="L26" s="63" t="s">
        <v>45</v>
      </c>
    </row>
    <row r="27" spans="1:12" s="4" customFormat="1" ht="15" customHeight="1" thickBot="1" x14ac:dyDescent="0.25">
      <c r="A27" s="708" t="s">
        <v>50</v>
      </c>
      <c r="B27" s="709"/>
      <c r="C27" s="709"/>
      <c r="D27" s="709"/>
      <c r="E27" s="709"/>
      <c r="F27" s="709"/>
      <c r="G27" s="709"/>
      <c r="H27" s="709"/>
      <c r="I27" s="709"/>
      <c r="J27" s="709"/>
      <c r="K27" s="709"/>
      <c r="L27" s="710"/>
    </row>
    <row r="28" spans="1:12" s="2" customFormat="1" ht="15" customHeight="1" x14ac:dyDescent="0.2">
      <c r="A28" s="321">
        <f>A26+1</f>
        <v>18</v>
      </c>
      <c r="B28" s="722"/>
      <c r="C28" s="649" t="s">
        <v>393</v>
      </c>
      <c r="D28" s="316" t="s">
        <v>16</v>
      </c>
      <c r="E28" s="38">
        <v>21</v>
      </c>
      <c r="F28" s="364">
        <v>144.79168000000001</v>
      </c>
      <c r="G28" s="364">
        <v>148.08240000000001</v>
      </c>
      <c r="H28" s="364">
        <v>156.3092</v>
      </c>
      <c r="I28" s="376">
        <v>164.536</v>
      </c>
      <c r="J28" s="478">
        <v>222.12360000000001</v>
      </c>
      <c r="K28" s="728" t="s">
        <v>138</v>
      </c>
      <c r="L28" s="40" t="s">
        <v>44</v>
      </c>
    </row>
    <row r="29" spans="1:12" s="2" customFormat="1" ht="15" customHeight="1" x14ac:dyDescent="0.2">
      <c r="A29" s="239">
        <f t="shared" si="0"/>
        <v>19</v>
      </c>
      <c r="B29" s="723"/>
      <c r="C29" s="650" t="s">
        <v>394</v>
      </c>
      <c r="D29" s="26" t="s">
        <v>16</v>
      </c>
      <c r="E29" s="35">
        <v>21</v>
      </c>
      <c r="F29" s="364">
        <v>144.79168000000001</v>
      </c>
      <c r="G29" s="364">
        <v>148.08240000000001</v>
      </c>
      <c r="H29" s="364">
        <v>156.3092</v>
      </c>
      <c r="I29" s="376">
        <v>164.536</v>
      </c>
      <c r="J29" s="478">
        <v>222.12360000000001</v>
      </c>
      <c r="K29" s="728"/>
      <c r="L29" s="34" t="s">
        <v>44</v>
      </c>
    </row>
    <row r="30" spans="1:12" s="2" customFormat="1" ht="15" customHeight="1" x14ac:dyDescent="0.2">
      <c r="A30" s="239">
        <f t="shared" si="0"/>
        <v>20</v>
      </c>
      <c r="B30" s="723"/>
      <c r="C30" s="650" t="s">
        <v>395</v>
      </c>
      <c r="D30" s="26" t="s">
        <v>16</v>
      </c>
      <c r="E30" s="35">
        <v>21</v>
      </c>
      <c r="F30" s="364">
        <v>144.79168000000001</v>
      </c>
      <c r="G30" s="364">
        <v>148.08240000000001</v>
      </c>
      <c r="H30" s="364">
        <v>156.3092</v>
      </c>
      <c r="I30" s="376">
        <v>164.536</v>
      </c>
      <c r="J30" s="478">
        <v>222.12360000000001</v>
      </c>
      <c r="K30" s="728"/>
      <c r="L30" s="34" t="s">
        <v>44</v>
      </c>
    </row>
    <row r="31" spans="1:12" s="2" customFormat="1" ht="15" customHeight="1" x14ac:dyDescent="0.2">
      <c r="A31" s="239">
        <f t="shared" si="0"/>
        <v>21</v>
      </c>
      <c r="B31" s="723"/>
      <c r="C31" s="650" t="s">
        <v>397</v>
      </c>
      <c r="D31" s="26" t="s">
        <v>16</v>
      </c>
      <c r="E31" s="35">
        <v>21</v>
      </c>
      <c r="F31" s="364">
        <v>144.79168000000001</v>
      </c>
      <c r="G31" s="364">
        <v>148.08240000000001</v>
      </c>
      <c r="H31" s="364">
        <v>156.3092</v>
      </c>
      <c r="I31" s="376">
        <v>164.536</v>
      </c>
      <c r="J31" s="478">
        <v>222.12360000000001</v>
      </c>
      <c r="K31" s="728"/>
      <c r="L31" s="34" t="s">
        <v>44</v>
      </c>
    </row>
    <row r="32" spans="1:12" s="2" customFormat="1" ht="15" customHeight="1" x14ac:dyDescent="0.2">
      <c r="A32" s="239">
        <f t="shared" si="0"/>
        <v>22</v>
      </c>
      <c r="B32" s="723"/>
      <c r="C32" s="15" t="s">
        <v>396</v>
      </c>
      <c r="D32" s="26" t="s">
        <v>16</v>
      </c>
      <c r="E32" s="35">
        <v>21</v>
      </c>
      <c r="F32" s="364">
        <v>144.79168000000001</v>
      </c>
      <c r="G32" s="364">
        <v>148.08240000000001</v>
      </c>
      <c r="H32" s="364">
        <v>156.3092</v>
      </c>
      <c r="I32" s="376">
        <v>164.536</v>
      </c>
      <c r="J32" s="478">
        <v>222.12360000000001</v>
      </c>
      <c r="K32" s="728"/>
      <c r="L32" s="34" t="s">
        <v>44</v>
      </c>
    </row>
    <row r="33" spans="1:12" s="2" customFormat="1" ht="15" customHeight="1" x14ac:dyDescent="0.2">
      <c r="A33" s="239">
        <f t="shared" si="0"/>
        <v>23</v>
      </c>
      <c r="B33" s="723"/>
      <c r="C33" s="651" t="s">
        <v>398</v>
      </c>
      <c r="D33" s="26" t="s">
        <v>16</v>
      </c>
      <c r="E33" s="35">
        <v>21</v>
      </c>
      <c r="F33" s="364">
        <v>144.79168000000001</v>
      </c>
      <c r="G33" s="364">
        <v>148.08240000000001</v>
      </c>
      <c r="H33" s="364">
        <v>156.3092</v>
      </c>
      <c r="I33" s="376">
        <v>164.536</v>
      </c>
      <c r="J33" s="478">
        <v>222.12360000000001</v>
      </c>
      <c r="K33" s="728"/>
      <c r="L33" s="34" t="s">
        <v>44</v>
      </c>
    </row>
    <row r="34" spans="1:12" s="2" customFormat="1" ht="15" customHeight="1" thickBot="1" x14ac:dyDescent="0.25">
      <c r="A34" s="318">
        <f t="shared" si="0"/>
        <v>24</v>
      </c>
      <c r="B34" s="740"/>
      <c r="C34" s="24" t="s">
        <v>399</v>
      </c>
      <c r="D34" s="317" t="s">
        <v>16</v>
      </c>
      <c r="E34" s="67">
        <v>21</v>
      </c>
      <c r="F34" s="364">
        <v>144.79168000000001</v>
      </c>
      <c r="G34" s="364">
        <v>148.08240000000001</v>
      </c>
      <c r="H34" s="364">
        <v>156.3092</v>
      </c>
      <c r="I34" s="376">
        <v>164.536</v>
      </c>
      <c r="J34" s="478">
        <v>222.12360000000001</v>
      </c>
      <c r="K34" s="728"/>
      <c r="L34" s="92" t="s">
        <v>45</v>
      </c>
    </row>
    <row r="35" spans="1:12" s="2" customFormat="1" ht="15" customHeight="1" thickBot="1" x14ac:dyDescent="0.25">
      <c r="A35" s="742" t="s">
        <v>48</v>
      </c>
      <c r="B35" s="744"/>
      <c r="C35" s="744"/>
      <c r="D35" s="744"/>
      <c r="E35" s="744"/>
      <c r="F35" s="744"/>
      <c r="G35" s="744"/>
      <c r="H35" s="744"/>
      <c r="I35" s="744"/>
      <c r="J35" s="744"/>
      <c r="K35" s="744"/>
      <c r="L35" s="745"/>
    </row>
    <row r="36" spans="1:12" s="2" customFormat="1" ht="22.5" customHeight="1" x14ac:dyDescent="0.2">
      <c r="A36" s="11">
        <f>A34+1</f>
        <v>25</v>
      </c>
      <c r="B36" s="722"/>
      <c r="C36" s="402" t="s">
        <v>143</v>
      </c>
      <c r="D36" s="11" t="s">
        <v>21</v>
      </c>
      <c r="E36" s="38">
        <v>35</v>
      </c>
      <c r="F36" s="364">
        <v>98.369920000000008</v>
      </c>
      <c r="G36" s="376">
        <v>100.60560000000001</v>
      </c>
      <c r="H36" s="364">
        <v>106.1948</v>
      </c>
      <c r="I36" s="376">
        <v>111.78400000000001</v>
      </c>
      <c r="J36" s="478">
        <v>150.90840000000003</v>
      </c>
      <c r="K36" s="728" t="s">
        <v>137</v>
      </c>
      <c r="L36" s="70" t="s">
        <v>44</v>
      </c>
    </row>
    <row r="37" spans="1:12" s="2" customFormat="1" ht="22.5" customHeight="1" thickBot="1" x14ac:dyDescent="0.25">
      <c r="A37" s="30">
        <f>A36+1</f>
        <v>26</v>
      </c>
      <c r="B37" s="740"/>
      <c r="C37" s="16" t="s">
        <v>143</v>
      </c>
      <c r="D37" s="30" t="s">
        <v>16</v>
      </c>
      <c r="E37" s="67">
        <v>24</v>
      </c>
      <c r="F37" s="366">
        <v>168.00256000000002</v>
      </c>
      <c r="G37" s="379">
        <v>171.82080000000002</v>
      </c>
      <c r="H37" s="373">
        <v>181.3664</v>
      </c>
      <c r="I37" s="379">
        <v>190.91200000000001</v>
      </c>
      <c r="J37" s="479">
        <v>257.7312</v>
      </c>
      <c r="K37" s="728"/>
      <c r="L37" s="48" t="s">
        <v>44</v>
      </c>
    </row>
    <row r="38" spans="1:12" s="2" customFormat="1" ht="16.5" customHeight="1" thickBot="1" x14ac:dyDescent="0.25">
      <c r="A38" s="742" t="s">
        <v>37</v>
      </c>
      <c r="B38" s="752"/>
      <c r="C38" s="744"/>
      <c r="D38" s="744"/>
      <c r="E38" s="744"/>
      <c r="F38" s="744"/>
      <c r="G38" s="744"/>
      <c r="H38" s="744"/>
      <c r="I38" s="744"/>
      <c r="J38" s="744"/>
      <c r="K38" s="744"/>
      <c r="L38" s="745"/>
    </row>
    <row r="39" spans="1:12" s="2" customFormat="1" ht="48.75" customHeight="1" thickBot="1" x14ac:dyDescent="0.25">
      <c r="A39" s="316">
        <f>A37+1</f>
        <v>27</v>
      </c>
      <c r="B39" s="453"/>
      <c r="C39" s="492" t="s">
        <v>294</v>
      </c>
      <c r="D39" s="12" t="s">
        <v>97</v>
      </c>
      <c r="E39" s="51">
        <v>40</v>
      </c>
      <c r="F39" s="364">
        <v>123.79136</v>
      </c>
      <c r="G39" s="364">
        <v>126.6048</v>
      </c>
      <c r="H39" s="364">
        <v>133.63839999999999</v>
      </c>
      <c r="I39" s="376">
        <v>140.672</v>
      </c>
      <c r="J39" s="478">
        <v>189.90720000000002</v>
      </c>
      <c r="K39" s="760" t="s">
        <v>137</v>
      </c>
      <c r="L39" s="70" t="s">
        <v>45</v>
      </c>
    </row>
    <row r="40" spans="1:12" s="2" customFormat="1" ht="24" customHeight="1" thickBot="1" x14ac:dyDescent="0.25">
      <c r="A40" s="26">
        <f>A39+1</f>
        <v>28</v>
      </c>
      <c r="B40" s="791"/>
      <c r="C40" s="21" t="s">
        <v>295</v>
      </c>
      <c r="D40" s="12" t="s">
        <v>292</v>
      </c>
      <c r="E40" s="54">
        <v>40</v>
      </c>
      <c r="F40" s="364">
        <v>123.79136</v>
      </c>
      <c r="G40" s="364">
        <v>126.6048</v>
      </c>
      <c r="H40" s="364">
        <v>133.63839999999999</v>
      </c>
      <c r="I40" s="376">
        <v>140.672</v>
      </c>
      <c r="J40" s="478">
        <v>189.90720000000002</v>
      </c>
      <c r="K40" s="760"/>
      <c r="L40" s="43" t="s">
        <v>45</v>
      </c>
    </row>
    <row r="41" spans="1:12" s="2" customFormat="1" ht="26.25" customHeight="1" thickBot="1" x14ac:dyDescent="0.25">
      <c r="A41" s="26">
        <f>A40+1</f>
        <v>29</v>
      </c>
      <c r="B41" s="791"/>
      <c r="C41" s="21" t="s">
        <v>296</v>
      </c>
      <c r="D41" s="12" t="s">
        <v>293</v>
      </c>
      <c r="E41" s="54">
        <v>40</v>
      </c>
      <c r="F41" s="364">
        <v>123.79136</v>
      </c>
      <c r="G41" s="364">
        <v>126.6048</v>
      </c>
      <c r="H41" s="364">
        <v>133.63839999999999</v>
      </c>
      <c r="I41" s="376">
        <v>140.672</v>
      </c>
      <c r="J41" s="478">
        <v>189.90720000000002</v>
      </c>
      <c r="K41" s="760"/>
      <c r="L41" s="43" t="s">
        <v>45</v>
      </c>
    </row>
    <row r="42" spans="1:12" s="2" customFormat="1" ht="26.25" customHeight="1" x14ac:dyDescent="0.2">
      <c r="A42" s="26">
        <f>A41+1</f>
        <v>30</v>
      </c>
      <c r="B42" s="756"/>
      <c r="C42" s="16" t="s">
        <v>2</v>
      </c>
      <c r="D42" s="12" t="s">
        <v>97</v>
      </c>
      <c r="E42" s="44">
        <v>40</v>
      </c>
      <c r="F42" s="45">
        <v>120.364992</v>
      </c>
      <c r="G42" s="46">
        <v>123.10056</v>
      </c>
      <c r="H42" s="46">
        <v>129.93948</v>
      </c>
      <c r="I42" s="47">
        <v>136.7784</v>
      </c>
      <c r="J42" s="480">
        <v>184.65084000000002</v>
      </c>
      <c r="K42" s="760"/>
      <c r="L42" s="48" t="s">
        <v>45</v>
      </c>
    </row>
    <row r="43" spans="1:12" s="2" customFormat="1" ht="26.25" customHeight="1" thickBot="1" x14ac:dyDescent="0.25">
      <c r="A43" s="332">
        <f>A42+1</f>
        <v>31</v>
      </c>
      <c r="B43" s="751"/>
      <c r="C43" s="340" t="s">
        <v>227</v>
      </c>
      <c r="D43" s="335" t="s">
        <v>96</v>
      </c>
      <c r="E43" s="336">
        <v>20</v>
      </c>
      <c r="F43" s="49">
        <v>212.7664</v>
      </c>
      <c r="G43" s="49">
        <v>217.602</v>
      </c>
      <c r="H43" s="49">
        <v>229.691</v>
      </c>
      <c r="I43" s="50">
        <v>241.78</v>
      </c>
      <c r="J43" s="481">
        <v>326.40300000000002</v>
      </c>
      <c r="K43" s="761"/>
      <c r="L43" s="337" t="s">
        <v>45</v>
      </c>
    </row>
    <row r="44" spans="1:12" s="2" customFormat="1" ht="19.5" customHeight="1" thickBot="1" x14ac:dyDescent="0.25">
      <c r="A44" s="806" t="s">
        <v>112</v>
      </c>
      <c r="B44" s="807"/>
      <c r="C44" s="808"/>
      <c r="D44" s="808"/>
      <c r="E44" s="808"/>
      <c r="F44" s="808"/>
      <c r="G44" s="808"/>
      <c r="H44" s="808"/>
      <c r="I44" s="808"/>
      <c r="J44" s="808"/>
      <c r="K44" s="808"/>
      <c r="L44" s="809"/>
    </row>
    <row r="45" spans="1:12" s="2" customFormat="1" ht="15.75" customHeight="1" x14ac:dyDescent="0.2">
      <c r="A45" s="316">
        <f>A43+1</f>
        <v>32</v>
      </c>
      <c r="B45" s="719"/>
      <c r="C45" s="403" t="s">
        <v>123</v>
      </c>
      <c r="D45" s="11" t="s">
        <v>15</v>
      </c>
      <c r="E45" s="51">
        <v>20</v>
      </c>
      <c r="F45" s="364">
        <v>102.79104000000001</v>
      </c>
      <c r="G45" s="370">
        <v>105.1272</v>
      </c>
      <c r="H45" s="364">
        <v>110.9676</v>
      </c>
      <c r="I45" s="364">
        <v>116.80800000000001</v>
      </c>
      <c r="J45" s="477">
        <v>157.69080000000002</v>
      </c>
      <c r="K45" s="728" t="s">
        <v>140</v>
      </c>
      <c r="L45" s="53" t="s">
        <v>44</v>
      </c>
    </row>
    <row r="46" spans="1:12" s="2" customFormat="1" ht="15.75" customHeight="1" x14ac:dyDescent="0.2">
      <c r="A46" s="26">
        <f t="shared" ref="A46:A54" si="1">A45+1</f>
        <v>33</v>
      </c>
      <c r="B46" s="720"/>
      <c r="C46" s="404" t="s">
        <v>124</v>
      </c>
      <c r="D46" s="12" t="s">
        <v>15</v>
      </c>
      <c r="E46" s="54">
        <v>20</v>
      </c>
      <c r="F46" s="364">
        <v>102.79104000000001</v>
      </c>
      <c r="G46" s="370">
        <v>105.1272</v>
      </c>
      <c r="H46" s="364">
        <v>110.9676</v>
      </c>
      <c r="I46" s="364">
        <v>116.80800000000001</v>
      </c>
      <c r="J46" s="477">
        <v>157.69080000000002</v>
      </c>
      <c r="K46" s="728"/>
      <c r="L46" s="56" t="s">
        <v>44</v>
      </c>
    </row>
    <row r="47" spans="1:12" s="2" customFormat="1" ht="15.75" customHeight="1" x14ac:dyDescent="0.2">
      <c r="A47" s="26">
        <f t="shared" si="1"/>
        <v>34</v>
      </c>
      <c r="B47" s="720"/>
      <c r="C47" s="404" t="s">
        <v>125</v>
      </c>
      <c r="D47" s="12" t="s">
        <v>15</v>
      </c>
      <c r="E47" s="54">
        <v>20</v>
      </c>
      <c r="F47" s="364">
        <v>102.79104000000001</v>
      </c>
      <c r="G47" s="370">
        <v>105.1272</v>
      </c>
      <c r="H47" s="364">
        <v>110.9676</v>
      </c>
      <c r="I47" s="364">
        <v>116.80800000000001</v>
      </c>
      <c r="J47" s="477">
        <v>157.69080000000002</v>
      </c>
      <c r="K47" s="728"/>
      <c r="L47" s="56" t="s">
        <v>44</v>
      </c>
    </row>
    <row r="48" spans="1:12" s="2" customFormat="1" ht="15.75" customHeight="1" x14ac:dyDescent="0.2">
      <c r="A48" s="26">
        <f t="shared" si="1"/>
        <v>35</v>
      </c>
      <c r="B48" s="720"/>
      <c r="C48" s="27" t="s">
        <v>126</v>
      </c>
      <c r="D48" s="12" t="s">
        <v>15</v>
      </c>
      <c r="E48" s="54">
        <v>20</v>
      </c>
      <c r="F48" s="364">
        <v>102.79104000000001</v>
      </c>
      <c r="G48" s="370">
        <v>105.1272</v>
      </c>
      <c r="H48" s="364">
        <v>110.9676</v>
      </c>
      <c r="I48" s="364">
        <v>116.80800000000001</v>
      </c>
      <c r="J48" s="477">
        <v>157.69080000000002</v>
      </c>
      <c r="K48" s="728"/>
      <c r="L48" s="56" t="s">
        <v>44</v>
      </c>
    </row>
    <row r="49" spans="1:12" s="2" customFormat="1" ht="16.5" customHeight="1" x14ac:dyDescent="0.2">
      <c r="A49" s="26">
        <f t="shared" si="1"/>
        <v>36</v>
      </c>
      <c r="B49" s="720"/>
      <c r="C49" s="27" t="s">
        <v>127</v>
      </c>
      <c r="D49" s="12" t="s">
        <v>15</v>
      </c>
      <c r="E49" s="54">
        <v>20</v>
      </c>
      <c r="F49" s="364">
        <v>102.79104000000001</v>
      </c>
      <c r="G49" s="370">
        <v>105.1272</v>
      </c>
      <c r="H49" s="364">
        <v>110.9676</v>
      </c>
      <c r="I49" s="364">
        <v>116.80800000000001</v>
      </c>
      <c r="J49" s="477">
        <v>157.69080000000002</v>
      </c>
      <c r="K49" s="728"/>
      <c r="L49" s="56" t="s">
        <v>44</v>
      </c>
    </row>
    <row r="50" spans="1:12" s="2" customFormat="1" ht="19.5" customHeight="1" x14ac:dyDescent="0.2">
      <c r="A50" s="26">
        <f t="shared" si="1"/>
        <v>37</v>
      </c>
      <c r="B50" s="720"/>
      <c r="C50" s="27" t="s">
        <v>128</v>
      </c>
      <c r="D50" s="30" t="s">
        <v>15</v>
      </c>
      <c r="E50" s="57">
        <v>20</v>
      </c>
      <c r="F50" s="364">
        <v>102.79104000000001</v>
      </c>
      <c r="G50" s="370">
        <v>105.1272</v>
      </c>
      <c r="H50" s="364">
        <v>110.9676</v>
      </c>
      <c r="I50" s="364">
        <v>116.80800000000001</v>
      </c>
      <c r="J50" s="477">
        <v>157.69080000000002</v>
      </c>
      <c r="K50" s="728"/>
      <c r="L50" s="56" t="s">
        <v>44</v>
      </c>
    </row>
    <row r="51" spans="1:12" s="2" customFormat="1" ht="18" customHeight="1" x14ac:dyDescent="0.2">
      <c r="A51" s="26">
        <f t="shared" si="1"/>
        <v>38</v>
      </c>
      <c r="B51" s="720"/>
      <c r="C51" s="405" t="s">
        <v>129</v>
      </c>
      <c r="D51" s="12" t="s">
        <v>15</v>
      </c>
      <c r="E51" s="54">
        <v>20</v>
      </c>
      <c r="F51" s="364">
        <v>102.79104000000001</v>
      </c>
      <c r="G51" s="370">
        <v>105.1272</v>
      </c>
      <c r="H51" s="364">
        <v>110.9676</v>
      </c>
      <c r="I51" s="364">
        <v>116.80800000000001</v>
      </c>
      <c r="J51" s="477">
        <v>157.69080000000002</v>
      </c>
      <c r="K51" s="728"/>
      <c r="L51" s="58" t="s">
        <v>44</v>
      </c>
    </row>
    <row r="52" spans="1:12" s="2" customFormat="1" ht="18" customHeight="1" x14ac:dyDescent="0.2">
      <c r="A52" s="26">
        <f t="shared" si="1"/>
        <v>39</v>
      </c>
      <c r="B52" s="720"/>
      <c r="C52" s="406" t="s">
        <v>130</v>
      </c>
      <c r="D52" s="12" t="s">
        <v>15</v>
      </c>
      <c r="E52" s="54">
        <v>20</v>
      </c>
      <c r="F52" s="364">
        <v>102.79104000000001</v>
      </c>
      <c r="G52" s="370">
        <v>105.1272</v>
      </c>
      <c r="H52" s="364">
        <v>110.9676</v>
      </c>
      <c r="I52" s="364">
        <v>116.80800000000001</v>
      </c>
      <c r="J52" s="477">
        <v>157.69080000000002</v>
      </c>
      <c r="K52" s="728"/>
      <c r="L52" s="58" t="s">
        <v>44</v>
      </c>
    </row>
    <row r="53" spans="1:12" s="2" customFormat="1" ht="17.25" customHeight="1" x14ac:dyDescent="0.2">
      <c r="A53" s="26">
        <f t="shared" si="1"/>
        <v>40</v>
      </c>
      <c r="B53" s="720"/>
      <c r="C53" s="406" t="s">
        <v>131</v>
      </c>
      <c r="D53" s="12" t="s">
        <v>15</v>
      </c>
      <c r="E53" s="54">
        <v>20</v>
      </c>
      <c r="F53" s="364">
        <v>102.79104000000001</v>
      </c>
      <c r="G53" s="370">
        <v>105.1272</v>
      </c>
      <c r="H53" s="364">
        <v>110.9676</v>
      </c>
      <c r="I53" s="364">
        <v>116.80800000000001</v>
      </c>
      <c r="J53" s="477">
        <v>157.69080000000002</v>
      </c>
      <c r="K53" s="728"/>
      <c r="L53" s="58" t="s">
        <v>44</v>
      </c>
    </row>
    <row r="54" spans="1:12" s="2" customFormat="1" ht="18" customHeight="1" thickBot="1" x14ac:dyDescent="0.25">
      <c r="A54" s="317">
        <f t="shared" si="1"/>
        <v>41</v>
      </c>
      <c r="B54" s="753"/>
      <c r="C54" s="407" t="s">
        <v>132</v>
      </c>
      <c r="D54" s="30" t="s">
        <v>15</v>
      </c>
      <c r="E54" s="57">
        <v>20</v>
      </c>
      <c r="F54" s="364">
        <v>102.79104000000001</v>
      </c>
      <c r="G54" s="370">
        <v>105.1272</v>
      </c>
      <c r="H54" s="364">
        <v>110.9676</v>
      </c>
      <c r="I54" s="364">
        <v>116.80800000000001</v>
      </c>
      <c r="J54" s="477">
        <v>157.69080000000002</v>
      </c>
      <c r="K54" s="728"/>
      <c r="L54" s="60" t="s">
        <v>44</v>
      </c>
    </row>
    <row r="55" spans="1:12" s="2" customFormat="1" ht="19.5" customHeight="1" thickBot="1" x14ac:dyDescent="0.25">
      <c r="A55" s="733" t="s">
        <v>77</v>
      </c>
      <c r="B55" s="734"/>
      <c r="C55" s="734"/>
      <c r="D55" s="734"/>
      <c r="E55" s="734"/>
      <c r="F55" s="734"/>
      <c r="G55" s="734"/>
      <c r="H55" s="734"/>
      <c r="I55" s="734"/>
      <c r="J55" s="734"/>
      <c r="K55" s="734"/>
      <c r="L55" s="735"/>
    </row>
    <row r="56" spans="1:12" s="2" customFormat="1" ht="43.5" customHeight="1" x14ac:dyDescent="0.2">
      <c r="A56" s="12">
        <f>A54+1</f>
        <v>42</v>
      </c>
      <c r="B56" s="537"/>
      <c r="C56" s="27" t="s">
        <v>74</v>
      </c>
      <c r="D56" s="12" t="s">
        <v>71</v>
      </c>
      <c r="E56" s="61">
        <v>9</v>
      </c>
      <c r="F56" s="364">
        <v>273.00416000000001</v>
      </c>
      <c r="G56" s="370">
        <v>279.20880000000005</v>
      </c>
      <c r="H56" s="364">
        <v>294.72040000000004</v>
      </c>
      <c r="I56" s="370">
        <v>310.23200000000003</v>
      </c>
      <c r="J56" s="478">
        <v>418.81320000000005</v>
      </c>
      <c r="K56" s="596" t="s">
        <v>138</v>
      </c>
      <c r="L56" s="58" t="s">
        <v>44</v>
      </c>
    </row>
    <row r="57" spans="1:12" s="2" customFormat="1" ht="23.25" customHeight="1" x14ac:dyDescent="0.2">
      <c r="A57" s="12">
        <f>A56+1</f>
        <v>43</v>
      </c>
      <c r="B57" s="739"/>
      <c r="C57" s="362" t="s">
        <v>76</v>
      </c>
      <c r="D57" s="30" t="s">
        <v>71</v>
      </c>
      <c r="E57" s="62">
        <v>9</v>
      </c>
      <c r="F57" s="371">
        <v>248.68800000000002</v>
      </c>
      <c r="G57" s="372">
        <v>254.34000000000003</v>
      </c>
      <c r="H57" s="371">
        <v>268.47000000000003</v>
      </c>
      <c r="I57" s="372">
        <v>282.60000000000002</v>
      </c>
      <c r="J57" s="478">
        <v>381.51000000000005</v>
      </c>
      <c r="K57" s="731" t="s">
        <v>137</v>
      </c>
      <c r="L57" s="58" t="s">
        <v>44</v>
      </c>
    </row>
    <row r="58" spans="1:12" s="2" customFormat="1" ht="23.25" customHeight="1" thickBot="1" x14ac:dyDescent="0.25">
      <c r="A58" s="30">
        <f>A57+1</f>
        <v>44</v>
      </c>
      <c r="B58" s="740"/>
      <c r="C58" s="476" t="s">
        <v>273</v>
      </c>
      <c r="D58" s="30" t="s">
        <v>359</v>
      </c>
      <c r="E58" s="57">
        <v>11</v>
      </c>
      <c r="F58" s="373">
        <v>469.74399999999997</v>
      </c>
      <c r="G58" s="374">
        <v>480.41999999999996</v>
      </c>
      <c r="H58" s="373">
        <v>507.10999999999996</v>
      </c>
      <c r="I58" s="374">
        <v>533.79999999999995</v>
      </c>
      <c r="J58" s="479">
        <v>720.63</v>
      </c>
      <c r="K58" s="741"/>
      <c r="L58" s="60" t="s">
        <v>44</v>
      </c>
    </row>
    <row r="59" spans="1:12" s="2" customFormat="1" ht="20.25" customHeight="1" thickBot="1" x14ac:dyDescent="0.25">
      <c r="A59" s="733" t="s">
        <v>411</v>
      </c>
      <c r="B59" s="734"/>
      <c r="C59" s="734"/>
      <c r="D59" s="734"/>
      <c r="E59" s="734"/>
      <c r="F59" s="734"/>
      <c r="G59" s="734"/>
      <c r="H59" s="734"/>
      <c r="I59" s="734"/>
      <c r="J59" s="734"/>
      <c r="K59" s="734"/>
      <c r="L59" s="735"/>
    </row>
    <row r="60" spans="1:12" s="2" customFormat="1" ht="27.75" customHeight="1" x14ac:dyDescent="0.2">
      <c r="A60" s="11">
        <f>A58+1</f>
        <v>45</v>
      </c>
      <c r="B60" s="722"/>
      <c r="C60" s="363" t="s">
        <v>412</v>
      </c>
      <c r="D60" s="316" t="s">
        <v>72</v>
      </c>
      <c r="E60" s="51">
        <v>20</v>
      </c>
      <c r="F60" s="364">
        <v>162.47615999999999</v>
      </c>
      <c r="G60" s="370">
        <v>166.1688</v>
      </c>
      <c r="H60" s="364">
        <v>175.40039999999999</v>
      </c>
      <c r="I60" s="370">
        <v>184.63200000000001</v>
      </c>
      <c r="J60" s="482">
        <v>249.25320000000002</v>
      </c>
      <c r="K60" s="728" t="s">
        <v>137</v>
      </c>
      <c r="L60" s="53" t="s">
        <v>44</v>
      </c>
    </row>
    <row r="61" spans="1:12" s="2" customFormat="1" ht="14.25" customHeight="1" x14ac:dyDescent="0.2">
      <c r="A61" s="12">
        <f>A60+1</f>
        <v>46</v>
      </c>
      <c r="B61" s="723"/>
      <c r="C61" s="27" t="s">
        <v>403</v>
      </c>
      <c r="D61" s="26" t="s">
        <v>73</v>
      </c>
      <c r="E61" s="54">
        <v>28</v>
      </c>
      <c r="F61" s="371">
        <v>82.896000000000001</v>
      </c>
      <c r="G61" s="372">
        <v>84.78</v>
      </c>
      <c r="H61" s="371">
        <v>89.49</v>
      </c>
      <c r="I61" s="372">
        <v>94.2</v>
      </c>
      <c r="J61" s="482">
        <v>127.17000000000002</v>
      </c>
      <c r="K61" s="728"/>
      <c r="L61" s="58" t="s">
        <v>44</v>
      </c>
    </row>
    <row r="62" spans="1:12" s="2" customFormat="1" ht="29.25" customHeight="1" x14ac:dyDescent="0.2">
      <c r="A62" s="12">
        <f>A61+1</f>
        <v>47</v>
      </c>
      <c r="B62" s="723"/>
      <c r="C62" s="27" t="s">
        <v>413</v>
      </c>
      <c r="D62" s="26" t="s">
        <v>72</v>
      </c>
      <c r="E62" s="54">
        <v>20</v>
      </c>
      <c r="F62" s="364">
        <v>162.47615999999999</v>
      </c>
      <c r="G62" s="370">
        <v>166.1688</v>
      </c>
      <c r="H62" s="364">
        <v>175.40039999999999</v>
      </c>
      <c r="I62" s="370">
        <v>184.63200000000001</v>
      </c>
      <c r="J62" s="482">
        <v>249.25320000000002</v>
      </c>
      <c r="K62" s="728"/>
      <c r="L62" s="58" t="s">
        <v>44</v>
      </c>
    </row>
    <row r="63" spans="1:12" s="2" customFormat="1" ht="14.25" customHeight="1" x14ac:dyDescent="0.2">
      <c r="A63" s="12">
        <f>A62+1</f>
        <v>48</v>
      </c>
      <c r="B63" s="723"/>
      <c r="C63" s="27" t="s">
        <v>404</v>
      </c>
      <c r="D63" s="26" t="s">
        <v>73</v>
      </c>
      <c r="E63" s="54">
        <v>28</v>
      </c>
      <c r="F63" s="371">
        <v>82.896000000000001</v>
      </c>
      <c r="G63" s="372">
        <v>84.78</v>
      </c>
      <c r="H63" s="371">
        <v>89.49</v>
      </c>
      <c r="I63" s="372">
        <v>94.2</v>
      </c>
      <c r="J63" s="482">
        <v>127.17000000000002</v>
      </c>
      <c r="K63" s="728"/>
      <c r="L63" s="58" t="s">
        <v>44</v>
      </c>
    </row>
    <row r="64" spans="1:12" s="2" customFormat="1" ht="28.5" customHeight="1" x14ac:dyDescent="0.2">
      <c r="A64" s="12">
        <f>A63+1</f>
        <v>49</v>
      </c>
      <c r="B64" s="723"/>
      <c r="C64" s="27" t="s">
        <v>414</v>
      </c>
      <c r="D64" s="26" t="s">
        <v>72</v>
      </c>
      <c r="E64" s="54">
        <v>20</v>
      </c>
      <c r="F64" s="364">
        <v>162.47615999999999</v>
      </c>
      <c r="G64" s="370">
        <v>166.1688</v>
      </c>
      <c r="H64" s="364">
        <v>175.40039999999999</v>
      </c>
      <c r="I64" s="370">
        <v>184.63200000000001</v>
      </c>
      <c r="J64" s="482">
        <v>249.25320000000002</v>
      </c>
      <c r="K64" s="728"/>
      <c r="L64" s="58" t="s">
        <v>44</v>
      </c>
    </row>
    <row r="65" spans="1:12" s="2" customFormat="1" ht="14.25" customHeight="1" thickBot="1" x14ac:dyDescent="0.25">
      <c r="A65" s="30">
        <f>A64+1</f>
        <v>50</v>
      </c>
      <c r="B65" s="740"/>
      <c r="C65" s="362" t="s">
        <v>405</v>
      </c>
      <c r="D65" s="317" t="s">
        <v>73</v>
      </c>
      <c r="E65" s="57">
        <v>28</v>
      </c>
      <c r="F65" s="373">
        <v>82.896000000000001</v>
      </c>
      <c r="G65" s="374">
        <v>84.78</v>
      </c>
      <c r="H65" s="373">
        <v>89.49</v>
      </c>
      <c r="I65" s="374">
        <v>94.2</v>
      </c>
      <c r="J65" s="483">
        <v>127.17000000000002</v>
      </c>
      <c r="K65" s="728"/>
      <c r="L65" s="60" t="s">
        <v>44</v>
      </c>
    </row>
    <row r="66" spans="1:12" s="8" customFormat="1" ht="18" customHeight="1" thickBot="1" x14ac:dyDescent="0.25">
      <c r="A66" s="733" t="s">
        <v>122</v>
      </c>
      <c r="B66" s="734"/>
      <c r="C66" s="734"/>
      <c r="D66" s="734"/>
      <c r="E66" s="734"/>
      <c r="F66" s="734"/>
      <c r="G66" s="734"/>
      <c r="H66" s="734"/>
      <c r="I66" s="734"/>
      <c r="J66" s="734"/>
      <c r="K66" s="734"/>
      <c r="L66" s="735"/>
    </row>
    <row r="67" spans="1:12" s="8" customFormat="1" ht="17.25" customHeight="1" x14ac:dyDescent="0.2">
      <c r="A67" s="316">
        <f>A65+1</f>
        <v>51</v>
      </c>
      <c r="B67" s="719"/>
      <c r="C67" s="89" t="s">
        <v>223</v>
      </c>
      <c r="D67" s="237" t="s">
        <v>40</v>
      </c>
      <c r="E67" s="75">
        <v>20</v>
      </c>
      <c r="F67" s="33">
        <v>54.711359999999999</v>
      </c>
      <c r="G67" s="33">
        <v>55.954799999999999</v>
      </c>
      <c r="H67" s="33">
        <v>59.063399999999994</v>
      </c>
      <c r="I67" s="32">
        <v>62.171999999999997</v>
      </c>
      <c r="J67" s="477">
        <v>83.932199999999995</v>
      </c>
      <c r="K67" s="728" t="s">
        <v>137</v>
      </c>
      <c r="L67" s="90" t="s">
        <v>44</v>
      </c>
    </row>
    <row r="68" spans="1:12" s="8" customFormat="1" ht="17.25" customHeight="1" x14ac:dyDescent="0.2">
      <c r="A68" s="26">
        <f>A67+1</f>
        <v>52</v>
      </c>
      <c r="B68" s="720"/>
      <c r="C68" s="80" t="s">
        <v>222</v>
      </c>
      <c r="D68" s="31" t="s">
        <v>40</v>
      </c>
      <c r="E68" s="77">
        <v>20</v>
      </c>
      <c r="F68" s="36">
        <v>54.711359999999999</v>
      </c>
      <c r="G68" s="36">
        <v>55.954799999999999</v>
      </c>
      <c r="H68" s="36">
        <v>59.063399999999994</v>
      </c>
      <c r="I68" s="81">
        <v>62.171999999999997</v>
      </c>
      <c r="J68" s="477">
        <v>83.932199999999995</v>
      </c>
      <c r="K68" s="728"/>
      <c r="L68" s="56" t="s">
        <v>44</v>
      </c>
    </row>
    <row r="69" spans="1:12" s="8" customFormat="1" ht="17.25" customHeight="1" x14ac:dyDescent="0.2">
      <c r="A69" s="26">
        <f>A68+1</f>
        <v>53</v>
      </c>
      <c r="B69" s="720"/>
      <c r="C69" s="80" t="s">
        <v>225</v>
      </c>
      <c r="D69" s="31" t="s">
        <v>40</v>
      </c>
      <c r="E69" s="77">
        <v>20</v>
      </c>
      <c r="F69" s="36">
        <v>54.711359999999999</v>
      </c>
      <c r="G69" s="36">
        <v>55.954799999999999</v>
      </c>
      <c r="H69" s="36">
        <v>59.063399999999994</v>
      </c>
      <c r="I69" s="81">
        <v>62.171999999999997</v>
      </c>
      <c r="J69" s="477">
        <v>83.932199999999995</v>
      </c>
      <c r="K69" s="728"/>
      <c r="L69" s="56" t="s">
        <v>44</v>
      </c>
    </row>
    <row r="70" spans="1:12" s="8" customFormat="1" ht="17.25" customHeight="1" thickBot="1" x14ac:dyDescent="0.25">
      <c r="A70" s="317">
        <f>A69+1</f>
        <v>54</v>
      </c>
      <c r="B70" s="753"/>
      <c r="C70" s="82" t="s">
        <v>224</v>
      </c>
      <c r="D70" s="83" t="s">
        <v>40</v>
      </c>
      <c r="E70" s="72">
        <v>20</v>
      </c>
      <c r="F70" s="46">
        <v>54.711359999999999</v>
      </c>
      <c r="G70" s="46">
        <v>55.954799999999999</v>
      </c>
      <c r="H70" s="46">
        <v>59.063399999999994</v>
      </c>
      <c r="I70" s="238">
        <v>62.171999999999997</v>
      </c>
      <c r="J70" s="484">
        <v>83.932199999999995</v>
      </c>
      <c r="K70" s="728"/>
      <c r="L70" s="84" t="s">
        <v>44</v>
      </c>
    </row>
    <row r="71" spans="1:12" s="2" customFormat="1" ht="18" customHeight="1" thickBot="1" x14ac:dyDescent="0.25">
      <c r="A71" s="742" t="s">
        <v>282</v>
      </c>
      <c r="B71" s="744"/>
      <c r="C71" s="744"/>
      <c r="D71" s="744"/>
      <c r="E71" s="744"/>
      <c r="F71" s="744"/>
      <c r="G71" s="744"/>
      <c r="H71" s="744"/>
      <c r="I71" s="744"/>
      <c r="J71" s="744"/>
      <c r="K71" s="744"/>
      <c r="L71" s="745"/>
    </row>
    <row r="72" spans="1:12" s="4" customFormat="1" ht="28.5" customHeight="1" x14ac:dyDescent="0.2">
      <c r="A72" s="11">
        <f>A70+1</f>
        <v>55</v>
      </c>
      <c r="B72" s="762"/>
      <c r="C72" s="464" t="s">
        <v>365</v>
      </c>
      <c r="D72" s="634" t="s">
        <v>97</v>
      </c>
      <c r="E72" s="465">
        <v>35</v>
      </c>
      <c r="F72" s="635">
        <v>130.39840000000001</v>
      </c>
      <c r="G72" s="636">
        <v>133.36200000000002</v>
      </c>
      <c r="H72" s="635">
        <v>140.77099999999999</v>
      </c>
      <c r="I72" s="636">
        <v>148.18</v>
      </c>
      <c r="J72" s="478">
        <v>200</v>
      </c>
      <c r="K72" s="810" t="s">
        <v>140</v>
      </c>
      <c r="L72" s="41" t="s">
        <v>45</v>
      </c>
    </row>
    <row r="73" spans="1:12" s="4" customFormat="1" ht="17.25" customHeight="1" x14ac:dyDescent="0.2">
      <c r="A73" s="12">
        <f>A72+1</f>
        <v>56</v>
      </c>
      <c r="B73" s="763"/>
      <c r="C73" s="305" t="s">
        <v>366</v>
      </c>
      <c r="D73" s="634" t="s">
        <v>97</v>
      </c>
      <c r="E73" s="391">
        <v>35</v>
      </c>
      <c r="F73" s="635">
        <v>130.39840000000001</v>
      </c>
      <c r="G73" s="637">
        <v>133.36200000000002</v>
      </c>
      <c r="H73" s="635">
        <v>140.77099999999999</v>
      </c>
      <c r="I73" s="637">
        <v>148.18</v>
      </c>
      <c r="J73" s="478">
        <v>200</v>
      </c>
      <c r="K73" s="811"/>
      <c r="L73" s="41" t="s">
        <v>45</v>
      </c>
    </row>
    <row r="74" spans="1:12" s="4" customFormat="1" ht="17.25" customHeight="1" x14ac:dyDescent="0.2">
      <c r="A74" s="12">
        <f>A73+1</f>
        <v>57</v>
      </c>
      <c r="B74" s="763"/>
      <c r="C74" s="305" t="s">
        <v>367</v>
      </c>
      <c r="D74" s="634" t="s">
        <v>97</v>
      </c>
      <c r="E74" s="391">
        <v>35</v>
      </c>
      <c r="F74" s="635">
        <v>130.39840000000001</v>
      </c>
      <c r="G74" s="637">
        <v>133.36200000000002</v>
      </c>
      <c r="H74" s="635">
        <v>140.77099999999999</v>
      </c>
      <c r="I74" s="637">
        <v>148.18</v>
      </c>
      <c r="J74" s="478">
        <v>200</v>
      </c>
      <c r="K74" s="811"/>
      <c r="L74" s="41" t="s">
        <v>45</v>
      </c>
    </row>
    <row r="75" spans="1:12" s="4" customFormat="1" ht="17.25" customHeight="1" x14ac:dyDescent="0.2">
      <c r="A75" s="12">
        <f>A74+1</f>
        <v>58</v>
      </c>
      <c r="B75" s="763"/>
      <c r="C75" s="305" t="s">
        <v>368</v>
      </c>
      <c r="D75" s="634" t="s">
        <v>97</v>
      </c>
      <c r="E75" s="391">
        <v>35</v>
      </c>
      <c r="F75" s="635">
        <v>130.39840000000001</v>
      </c>
      <c r="G75" s="637">
        <v>133.36200000000002</v>
      </c>
      <c r="H75" s="635">
        <v>140.77099999999999</v>
      </c>
      <c r="I75" s="637">
        <v>148.18</v>
      </c>
      <c r="J75" s="478">
        <v>200</v>
      </c>
      <c r="K75" s="811"/>
      <c r="L75" s="41" t="s">
        <v>45</v>
      </c>
    </row>
    <row r="76" spans="1:12" s="4" customFormat="1" ht="17.25" customHeight="1" x14ac:dyDescent="0.2">
      <c r="A76" s="12">
        <f>A75+1</f>
        <v>59</v>
      </c>
      <c r="B76" s="763"/>
      <c r="C76" s="305" t="s">
        <v>369</v>
      </c>
      <c r="D76" s="634" t="s">
        <v>97</v>
      </c>
      <c r="E76" s="391">
        <v>35</v>
      </c>
      <c r="F76" s="635">
        <v>130.39840000000001</v>
      </c>
      <c r="G76" s="637">
        <v>133.36200000000002</v>
      </c>
      <c r="H76" s="635">
        <v>140.77099999999999</v>
      </c>
      <c r="I76" s="637">
        <v>148.18</v>
      </c>
      <c r="J76" s="478">
        <v>200</v>
      </c>
      <c r="K76" s="811"/>
      <c r="L76" s="41" t="s">
        <v>45</v>
      </c>
    </row>
    <row r="77" spans="1:12" s="4" customFormat="1" ht="27" customHeight="1" thickBot="1" x14ac:dyDescent="0.25">
      <c r="A77" s="12">
        <f>A76+1</f>
        <v>60</v>
      </c>
      <c r="B77" s="764"/>
      <c r="C77" s="344" t="s">
        <v>370</v>
      </c>
      <c r="D77" s="634" t="s">
        <v>97</v>
      </c>
      <c r="E77" s="345">
        <v>35</v>
      </c>
      <c r="F77" s="635">
        <v>130.39840000000001</v>
      </c>
      <c r="G77" s="638">
        <v>133.36200000000002</v>
      </c>
      <c r="H77" s="635">
        <v>140.77099999999999</v>
      </c>
      <c r="I77" s="638">
        <v>148.18</v>
      </c>
      <c r="J77" s="478">
        <v>200</v>
      </c>
      <c r="K77" s="812"/>
      <c r="L77" s="41" t="s">
        <v>45</v>
      </c>
    </row>
    <row r="78" spans="1:12" s="8" customFormat="1" ht="20.25" customHeight="1" thickBot="1" x14ac:dyDescent="0.25">
      <c r="A78" s="733" t="s">
        <v>244</v>
      </c>
      <c r="B78" s="734"/>
      <c r="C78" s="734"/>
      <c r="D78" s="734"/>
      <c r="E78" s="734"/>
      <c r="F78" s="734"/>
      <c r="G78" s="734"/>
      <c r="H78" s="734"/>
      <c r="I78" s="734"/>
      <c r="J78" s="734"/>
      <c r="K78" s="734"/>
      <c r="L78" s="735"/>
    </row>
    <row r="79" spans="1:12" s="8" customFormat="1" ht="15.75" customHeight="1" x14ac:dyDescent="0.2">
      <c r="A79" s="316">
        <f>A77+1</f>
        <v>61</v>
      </c>
      <c r="B79" s="719"/>
      <c r="C79" s="89" t="s">
        <v>209</v>
      </c>
      <c r="D79" s="361" t="s">
        <v>210</v>
      </c>
      <c r="E79" s="248">
        <v>9</v>
      </c>
      <c r="F79" s="33">
        <v>121.5808</v>
      </c>
      <c r="G79" s="52">
        <v>124.34399999999999</v>
      </c>
      <c r="H79" s="33">
        <v>131.25199999999998</v>
      </c>
      <c r="I79" s="52">
        <v>138.16</v>
      </c>
      <c r="J79" s="478">
        <v>186.51600000000002</v>
      </c>
      <c r="K79" s="727" t="s">
        <v>137</v>
      </c>
      <c r="L79" s="90" t="s">
        <v>44</v>
      </c>
    </row>
    <row r="80" spans="1:12" s="8" customFormat="1" ht="15.75" customHeight="1" x14ac:dyDescent="0.2">
      <c r="A80" s="26">
        <f t="shared" ref="A80:A90" si="2">A79+1</f>
        <v>62</v>
      </c>
      <c r="B80" s="720"/>
      <c r="C80" s="80" t="s">
        <v>211</v>
      </c>
      <c r="D80" s="292" t="s">
        <v>212</v>
      </c>
      <c r="E80" s="249">
        <v>9</v>
      </c>
      <c r="F80" s="36">
        <v>121.5808</v>
      </c>
      <c r="G80" s="55">
        <v>124.34399999999999</v>
      </c>
      <c r="H80" s="36">
        <v>131.25199999999998</v>
      </c>
      <c r="I80" s="55">
        <v>138.16</v>
      </c>
      <c r="J80" s="478">
        <v>186.51600000000002</v>
      </c>
      <c r="K80" s="728"/>
      <c r="L80" s="56" t="s">
        <v>44</v>
      </c>
    </row>
    <row r="81" spans="1:12" s="8" customFormat="1" ht="15.75" customHeight="1" x14ac:dyDescent="0.2">
      <c r="A81" s="26">
        <f t="shared" si="2"/>
        <v>63</v>
      </c>
      <c r="B81" s="720"/>
      <c r="C81" s="80" t="s">
        <v>213</v>
      </c>
      <c r="D81" s="292" t="s">
        <v>214</v>
      </c>
      <c r="E81" s="249">
        <v>9</v>
      </c>
      <c r="F81" s="36">
        <v>121.5808</v>
      </c>
      <c r="G81" s="55">
        <v>124.34399999999999</v>
      </c>
      <c r="H81" s="36">
        <v>131.25199999999998</v>
      </c>
      <c r="I81" s="55">
        <v>138.16</v>
      </c>
      <c r="J81" s="478">
        <v>186.51600000000002</v>
      </c>
      <c r="K81" s="728"/>
      <c r="L81" s="56" t="s">
        <v>44</v>
      </c>
    </row>
    <row r="82" spans="1:12" s="8" customFormat="1" ht="15.75" customHeight="1" x14ac:dyDescent="0.2">
      <c r="A82" s="26">
        <f t="shared" si="2"/>
        <v>64</v>
      </c>
      <c r="B82" s="720"/>
      <c r="C82" s="80" t="s">
        <v>215</v>
      </c>
      <c r="D82" s="292" t="s">
        <v>214</v>
      </c>
      <c r="E82" s="249">
        <v>9</v>
      </c>
      <c r="F82" s="36">
        <v>121.5808</v>
      </c>
      <c r="G82" s="55">
        <v>124.34399999999999</v>
      </c>
      <c r="H82" s="36">
        <v>131.25199999999998</v>
      </c>
      <c r="I82" s="55">
        <v>138.16</v>
      </c>
      <c r="J82" s="478">
        <v>186.51600000000002</v>
      </c>
      <c r="K82" s="728"/>
      <c r="L82" s="56" t="s">
        <v>44</v>
      </c>
    </row>
    <row r="83" spans="1:12" s="8" customFormat="1" ht="15.75" customHeight="1" x14ac:dyDescent="0.2">
      <c r="A83" s="26">
        <f t="shared" si="2"/>
        <v>65</v>
      </c>
      <c r="B83" s="720"/>
      <c r="C83" s="80" t="s">
        <v>216</v>
      </c>
      <c r="D83" s="292" t="s">
        <v>214</v>
      </c>
      <c r="E83" s="249">
        <v>9</v>
      </c>
      <c r="F83" s="36">
        <v>121.5808</v>
      </c>
      <c r="G83" s="55">
        <v>124.34399999999999</v>
      </c>
      <c r="H83" s="36">
        <v>131.25199999999998</v>
      </c>
      <c r="I83" s="55">
        <v>138.16</v>
      </c>
      <c r="J83" s="478">
        <v>186.51600000000002</v>
      </c>
      <c r="K83" s="728"/>
      <c r="L83" s="56" t="s">
        <v>44</v>
      </c>
    </row>
    <row r="84" spans="1:12" s="8" customFormat="1" ht="15.75" customHeight="1" x14ac:dyDescent="0.2">
      <c r="A84" s="317">
        <f t="shared" si="2"/>
        <v>66</v>
      </c>
      <c r="B84" s="720"/>
      <c r="C84" s="82" t="s">
        <v>217</v>
      </c>
      <c r="D84" s="83" t="s">
        <v>214</v>
      </c>
      <c r="E84" s="102">
        <v>9</v>
      </c>
      <c r="F84" s="46">
        <v>121.5808</v>
      </c>
      <c r="G84" s="59">
        <v>124.34399999999999</v>
      </c>
      <c r="H84" s="46">
        <v>131.25199999999998</v>
      </c>
      <c r="I84" s="59">
        <v>138.16</v>
      </c>
      <c r="J84" s="480">
        <v>186.51600000000002</v>
      </c>
      <c r="K84" s="728"/>
      <c r="L84" s="84" t="s">
        <v>44</v>
      </c>
    </row>
    <row r="85" spans="1:12" s="8" customFormat="1" ht="15.75" customHeight="1" x14ac:dyDescent="0.2">
      <c r="A85" s="30">
        <f t="shared" si="2"/>
        <v>67</v>
      </c>
      <c r="B85" s="553"/>
      <c r="C85" s="554" t="s">
        <v>337</v>
      </c>
      <c r="D85" s="555" t="s">
        <v>332</v>
      </c>
      <c r="E85" s="556">
        <v>9</v>
      </c>
      <c r="F85" s="557">
        <v>121.5808</v>
      </c>
      <c r="G85" s="558">
        <v>124.34399999999999</v>
      </c>
      <c r="H85" s="557">
        <v>131.25199999999998</v>
      </c>
      <c r="I85" s="558">
        <v>138.16</v>
      </c>
      <c r="J85" s="480">
        <v>186.51600000000002</v>
      </c>
      <c r="K85" s="728"/>
      <c r="L85" s="84" t="s">
        <v>44</v>
      </c>
    </row>
    <row r="86" spans="1:12" s="8" customFormat="1" ht="15.75" customHeight="1" x14ac:dyDescent="0.2">
      <c r="A86" s="30">
        <f t="shared" si="2"/>
        <v>68</v>
      </c>
      <c r="B86" s="553"/>
      <c r="C86" s="554" t="s">
        <v>338</v>
      </c>
      <c r="D86" s="555" t="s">
        <v>214</v>
      </c>
      <c r="E86" s="556">
        <v>9</v>
      </c>
      <c r="F86" s="557">
        <v>121.5808</v>
      </c>
      <c r="G86" s="558">
        <v>124.34399999999999</v>
      </c>
      <c r="H86" s="557">
        <v>131.25199999999998</v>
      </c>
      <c r="I86" s="558">
        <v>138.16</v>
      </c>
      <c r="J86" s="480">
        <v>186.51600000000002</v>
      </c>
      <c r="K86" s="728"/>
      <c r="L86" s="84" t="s">
        <v>44</v>
      </c>
    </row>
    <row r="87" spans="1:12" s="8" customFormat="1" ht="15.75" customHeight="1" x14ac:dyDescent="0.2">
      <c r="A87" s="30">
        <f t="shared" si="2"/>
        <v>69</v>
      </c>
      <c r="B87" s="553"/>
      <c r="C87" s="554" t="s">
        <v>339</v>
      </c>
      <c r="D87" s="555" t="s">
        <v>332</v>
      </c>
      <c r="E87" s="556">
        <v>9</v>
      </c>
      <c r="F87" s="557">
        <v>121.5808</v>
      </c>
      <c r="G87" s="558">
        <v>124.34399999999999</v>
      </c>
      <c r="H87" s="557">
        <v>131.25199999999998</v>
      </c>
      <c r="I87" s="558">
        <v>138.16</v>
      </c>
      <c r="J87" s="480">
        <v>186.51600000000002</v>
      </c>
      <c r="K87" s="728"/>
      <c r="L87" s="84" t="s">
        <v>44</v>
      </c>
    </row>
    <row r="88" spans="1:12" s="8" customFormat="1" ht="15.75" customHeight="1" x14ac:dyDescent="0.2">
      <c r="A88" s="30">
        <f t="shared" si="2"/>
        <v>70</v>
      </c>
      <c r="B88" s="553"/>
      <c r="C88" s="554" t="s">
        <v>340</v>
      </c>
      <c r="D88" s="555" t="s">
        <v>214</v>
      </c>
      <c r="E88" s="556">
        <v>9</v>
      </c>
      <c r="F88" s="557">
        <v>121.5808</v>
      </c>
      <c r="G88" s="558">
        <v>124.34399999999999</v>
      </c>
      <c r="H88" s="557">
        <v>131.25199999999998</v>
      </c>
      <c r="I88" s="558">
        <v>138.16</v>
      </c>
      <c r="J88" s="480">
        <v>186.51600000000002</v>
      </c>
      <c r="K88" s="728"/>
      <c r="L88" s="84" t="s">
        <v>44</v>
      </c>
    </row>
    <row r="89" spans="1:12" s="8" customFormat="1" ht="15.75" customHeight="1" x14ac:dyDescent="0.2">
      <c r="A89" s="30">
        <f t="shared" si="2"/>
        <v>71</v>
      </c>
      <c r="B89" s="553"/>
      <c r="C89" s="554" t="s">
        <v>341</v>
      </c>
      <c r="D89" s="555" t="s">
        <v>214</v>
      </c>
      <c r="E89" s="556">
        <v>9</v>
      </c>
      <c r="F89" s="557">
        <v>121.5808</v>
      </c>
      <c r="G89" s="558">
        <v>124.34399999999999</v>
      </c>
      <c r="H89" s="557">
        <v>131.25199999999998</v>
      </c>
      <c r="I89" s="558">
        <v>138.16</v>
      </c>
      <c r="J89" s="480">
        <v>186.51600000000002</v>
      </c>
      <c r="K89" s="728"/>
      <c r="L89" s="84" t="s">
        <v>44</v>
      </c>
    </row>
    <row r="90" spans="1:12" s="8" customFormat="1" ht="15.75" customHeight="1" thickBot="1" x14ac:dyDescent="0.25">
      <c r="A90" s="323">
        <f t="shared" si="2"/>
        <v>72</v>
      </c>
      <c r="B90" s="553"/>
      <c r="C90" s="554" t="s">
        <v>342</v>
      </c>
      <c r="D90" s="555" t="s">
        <v>214</v>
      </c>
      <c r="E90" s="556">
        <v>9</v>
      </c>
      <c r="F90" s="557">
        <v>121.5808</v>
      </c>
      <c r="G90" s="558">
        <v>124.34399999999999</v>
      </c>
      <c r="H90" s="557">
        <v>131.25199999999998</v>
      </c>
      <c r="I90" s="558">
        <v>138.16</v>
      </c>
      <c r="J90" s="481">
        <v>186.51600000000002</v>
      </c>
      <c r="K90" s="741"/>
      <c r="L90" s="84" t="s">
        <v>44</v>
      </c>
    </row>
    <row r="91" spans="1:12" s="8" customFormat="1" ht="21.75" customHeight="1" thickBot="1" x14ac:dyDescent="0.25">
      <c r="A91" s="733" t="s">
        <v>283</v>
      </c>
      <c r="B91" s="734"/>
      <c r="C91" s="734"/>
      <c r="D91" s="734"/>
      <c r="E91" s="734"/>
      <c r="F91" s="734"/>
      <c r="G91" s="734"/>
      <c r="H91" s="734"/>
      <c r="I91" s="734"/>
      <c r="J91" s="734"/>
      <c r="K91" s="734"/>
      <c r="L91" s="735"/>
    </row>
    <row r="92" spans="1:12" s="8" customFormat="1" ht="15.75" customHeight="1" x14ac:dyDescent="0.2">
      <c r="A92" s="322">
        <f>A90+1</f>
        <v>73</v>
      </c>
      <c r="B92" s="719"/>
      <c r="C92" s="403" t="s">
        <v>327</v>
      </c>
      <c r="D92" s="322" t="s">
        <v>253</v>
      </c>
      <c r="E92" s="512">
        <v>8</v>
      </c>
      <c r="F92" s="516">
        <v>127.10719999999999</v>
      </c>
      <c r="G92" s="516">
        <v>129.99600000000001</v>
      </c>
      <c r="H92" s="516">
        <v>137.21799999999999</v>
      </c>
      <c r="I92" s="516">
        <v>144.44</v>
      </c>
      <c r="J92" s="485">
        <v>194.994</v>
      </c>
      <c r="K92" s="727" t="s">
        <v>137</v>
      </c>
      <c r="L92" s="56" t="s">
        <v>44</v>
      </c>
    </row>
    <row r="93" spans="1:12" s="8" customFormat="1" ht="15.75" customHeight="1" x14ac:dyDescent="0.2">
      <c r="A93" s="12">
        <f>A92+1</f>
        <v>74</v>
      </c>
      <c r="B93" s="720"/>
      <c r="C93" s="406" t="s">
        <v>328</v>
      </c>
      <c r="D93" s="12" t="s">
        <v>253</v>
      </c>
      <c r="E93" s="35">
        <v>8</v>
      </c>
      <c r="F93" s="371">
        <v>127.10719999999999</v>
      </c>
      <c r="G93" s="371">
        <v>129.99600000000001</v>
      </c>
      <c r="H93" s="371">
        <v>137.21799999999999</v>
      </c>
      <c r="I93" s="371">
        <v>144.44</v>
      </c>
      <c r="J93" s="480">
        <v>194.994</v>
      </c>
      <c r="K93" s="728"/>
      <c r="L93" s="56" t="s">
        <v>44</v>
      </c>
    </row>
    <row r="94" spans="1:12" s="8" customFormat="1" ht="15.75" customHeight="1" x14ac:dyDescent="0.2">
      <c r="A94" s="12">
        <f>A93+1</f>
        <v>75</v>
      </c>
      <c r="B94" s="720"/>
      <c r="C94" s="406" t="s">
        <v>329</v>
      </c>
      <c r="D94" s="12" t="s">
        <v>253</v>
      </c>
      <c r="E94" s="35">
        <v>8</v>
      </c>
      <c r="F94" s="371">
        <v>110.52799999999999</v>
      </c>
      <c r="G94" s="371">
        <v>113.03999999999999</v>
      </c>
      <c r="H94" s="371">
        <v>119.32</v>
      </c>
      <c r="I94" s="371">
        <v>125.6</v>
      </c>
      <c r="J94" s="480">
        <v>169.56</v>
      </c>
      <c r="K94" s="728"/>
      <c r="L94" s="56" t="s">
        <v>44</v>
      </c>
    </row>
    <row r="95" spans="1:12" s="8" customFormat="1" ht="15.75" customHeight="1" x14ac:dyDescent="0.2">
      <c r="A95" s="12">
        <f>A94+1</f>
        <v>76</v>
      </c>
      <c r="B95" s="720"/>
      <c r="C95" s="406" t="s">
        <v>330</v>
      </c>
      <c r="D95" s="12" t="s">
        <v>253</v>
      </c>
      <c r="E95" s="35">
        <v>8</v>
      </c>
      <c r="F95" s="371">
        <v>116.0544</v>
      </c>
      <c r="G95" s="371">
        <v>118.69199999999999</v>
      </c>
      <c r="H95" s="371">
        <v>125.28599999999999</v>
      </c>
      <c r="I95" s="371">
        <v>131.88</v>
      </c>
      <c r="J95" s="480">
        <v>178.03800000000001</v>
      </c>
      <c r="K95" s="728"/>
      <c r="L95" s="56" t="s">
        <v>44</v>
      </c>
    </row>
    <row r="96" spans="1:12" s="8" customFormat="1" ht="15.75" customHeight="1" thickBot="1" x14ac:dyDescent="0.25">
      <c r="A96" s="323">
        <f>A95+1</f>
        <v>77</v>
      </c>
      <c r="B96" s="753"/>
      <c r="C96" s="552" t="s">
        <v>331</v>
      </c>
      <c r="D96" s="323" t="s">
        <v>253</v>
      </c>
      <c r="E96" s="527">
        <v>8</v>
      </c>
      <c r="F96" s="528">
        <v>121.5808</v>
      </c>
      <c r="G96" s="528">
        <v>124.34399999999999</v>
      </c>
      <c r="H96" s="528">
        <v>131.25199999999998</v>
      </c>
      <c r="I96" s="528">
        <v>138.16</v>
      </c>
      <c r="J96" s="481">
        <v>186.51600000000002</v>
      </c>
      <c r="K96" s="741"/>
      <c r="L96" s="56" t="s">
        <v>44</v>
      </c>
    </row>
    <row r="97" spans="1:12" s="5" customFormat="1" ht="18.75" customHeight="1" thickBot="1" x14ac:dyDescent="0.25">
      <c r="A97" s="803" t="s">
        <v>219</v>
      </c>
      <c r="B97" s="804"/>
      <c r="C97" s="804"/>
      <c r="D97" s="804"/>
      <c r="E97" s="804"/>
      <c r="F97" s="804"/>
      <c r="G97" s="804"/>
      <c r="H97" s="804"/>
      <c r="I97" s="804"/>
      <c r="J97" s="804"/>
      <c r="K97" s="804"/>
      <c r="L97" s="805"/>
    </row>
    <row r="98" spans="1:12" s="5" customFormat="1" ht="15" customHeight="1" x14ac:dyDescent="0.2">
      <c r="A98" s="11">
        <f>A96+1</f>
        <v>78</v>
      </c>
      <c r="B98" s="719"/>
      <c r="C98" s="375" t="s">
        <v>58</v>
      </c>
      <c r="D98" s="11" t="s">
        <v>38</v>
      </c>
      <c r="E98" s="51">
        <v>18</v>
      </c>
      <c r="F98" s="376">
        <v>61.163520000000005</v>
      </c>
      <c r="G98" s="364">
        <v>62.553600000000003</v>
      </c>
      <c r="H98" s="376">
        <v>66.028800000000004</v>
      </c>
      <c r="I98" s="364">
        <v>69.504000000000005</v>
      </c>
      <c r="J98" s="86">
        <v>93.830400000000012</v>
      </c>
      <c r="K98" s="728" t="s">
        <v>137</v>
      </c>
      <c r="L98" s="64" t="s">
        <v>44</v>
      </c>
    </row>
    <row r="99" spans="1:12" s="5" customFormat="1" ht="15" customHeight="1" x14ac:dyDescent="0.2">
      <c r="A99" s="12">
        <f>A98+1</f>
        <v>79</v>
      </c>
      <c r="B99" s="720"/>
      <c r="C99" s="375" t="s">
        <v>59</v>
      </c>
      <c r="D99" s="11" t="s">
        <v>38</v>
      </c>
      <c r="E99" s="51">
        <v>18</v>
      </c>
      <c r="F99" s="377">
        <v>61.163520000000005</v>
      </c>
      <c r="G99" s="371">
        <v>62.553600000000003</v>
      </c>
      <c r="H99" s="377">
        <v>66.028800000000004</v>
      </c>
      <c r="I99" s="371">
        <v>69.504000000000005</v>
      </c>
      <c r="J99" s="86">
        <v>93.830400000000012</v>
      </c>
      <c r="K99" s="728"/>
      <c r="L99" s="65" t="s">
        <v>44</v>
      </c>
    </row>
    <row r="100" spans="1:12" s="5" customFormat="1" ht="15" customHeight="1" x14ac:dyDescent="0.2">
      <c r="A100" s="12">
        <f>A99+1</f>
        <v>80</v>
      </c>
      <c r="B100" s="720"/>
      <c r="C100" s="375" t="s">
        <v>60</v>
      </c>
      <c r="D100" s="11" t="s">
        <v>38</v>
      </c>
      <c r="E100" s="51">
        <v>18</v>
      </c>
      <c r="F100" s="377">
        <v>61.163520000000005</v>
      </c>
      <c r="G100" s="371">
        <v>62.553600000000003</v>
      </c>
      <c r="H100" s="377">
        <v>66.028800000000004</v>
      </c>
      <c r="I100" s="371">
        <v>69.504000000000005</v>
      </c>
      <c r="J100" s="86">
        <v>93.830400000000012</v>
      </c>
      <c r="K100" s="728"/>
      <c r="L100" s="65" t="s">
        <v>44</v>
      </c>
    </row>
    <row r="101" spans="1:12" s="5" customFormat="1" ht="15" customHeight="1" x14ac:dyDescent="0.2">
      <c r="A101" s="12">
        <f>A100+1</f>
        <v>81</v>
      </c>
      <c r="B101" s="720"/>
      <c r="C101" s="375" t="s">
        <v>61</v>
      </c>
      <c r="D101" s="11" t="s">
        <v>38</v>
      </c>
      <c r="E101" s="51">
        <v>18</v>
      </c>
      <c r="F101" s="377">
        <v>61.163520000000005</v>
      </c>
      <c r="G101" s="371">
        <v>62.553600000000003</v>
      </c>
      <c r="H101" s="377">
        <v>66.028800000000004</v>
      </c>
      <c r="I101" s="371">
        <v>69.504000000000005</v>
      </c>
      <c r="J101" s="86">
        <v>93.830400000000012</v>
      </c>
      <c r="K101" s="728"/>
      <c r="L101" s="65" t="s">
        <v>44</v>
      </c>
    </row>
    <row r="102" spans="1:12" s="5" customFormat="1" ht="15" customHeight="1" thickBot="1" x14ac:dyDescent="0.25">
      <c r="A102" s="30">
        <f>A101+1</f>
        <v>82</v>
      </c>
      <c r="B102" s="753"/>
      <c r="C102" s="378" t="s">
        <v>62</v>
      </c>
      <c r="D102" s="13" t="s">
        <v>38</v>
      </c>
      <c r="E102" s="365">
        <v>18</v>
      </c>
      <c r="F102" s="379">
        <v>61.163520000000005</v>
      </c>
      <c r="G102" s="373">
        <v>62.553600000000003</v>
      </c>
      <c r="H102" s="379">
        <v>66.028800000000004</v>
      </c>
      <c r="I102" s="373">
        <v>69.504000000000005</v>
      </c>
      <c r="J102" s="88">
        <v>93.830400000000012</v>
      </c>
      <c r="K102" s="728"/>
      <c r="L102" s="66" t="s">
        <v>44</v>
      </c>
    </row>
    <row r="103" spans="1:12" s="5" customFormat="1" ht="18" customHeight="1" thickBot="1" x14ac:dyDescent="0.25">
      <c r="A103" s="708" t="s">
        <v>70</v>
      </c>
      <c r="B103" s="709"/>
      <c r="C103" s="709"/>
      <c r="D103" s="709"/>
      <c r="E103" s="709"/>
      <c r="F103" s="709"/>
      <c r="G103" s="709"/>
      <c r="H103" s="709"/>
      <c r="I103" s="709"/>
      <c r="J103" s="709"/>
      <c r="K103" s="709"/>
      <c r="L103" s="710"/>
    </row>
    <row r="104" spans="1:12" s="2" customFormat="1" ht="21.75" customHeight="1" x14ac:dyDescent="0.2">
      <c r="A104" s="11">
        <f>A102+1</f>
        <v>83</v>
      </c>
      <c r="B104" s="719"/>
      <c r="C104" s="545" t="s">
        <v>324</v>
      </c>
      <c r="D104" s="536" t="s">
        <v>69</v>
      </c>
      <c r="E104" s="546">
        <v>9</v>
      </c>
      <c r="F104" s="364">
        <v>93.002800000000008</v>
      </c>
      <c r="G104" s="364">
        <v>95.116500000000002</v>
      </c>
      <c r="H104" s="364">
        <v>100.40075</v>
      </c>
      <c r="I104" s="364">
        <v>105.685</v>
      </c>
      <c r="J104" s="477">
        <v>142.67475000000002</v>
      </c>
      <c r="K104" s="728" t="s">
        <v>137</v>
      </c>
      <c r="L104" s="53" t="s">
        <v>45</v>
      </c>
    </row>
    <row r="105" spans="1:12" s="2" customFormat="1" ht="30" customHeight="1" x14ac:dyDescent="0.2">
      <c r="A105" s="12">
        <f>A104+1</f>
        <v>84</v>
      </c>
      <c r="B105" s="720"/>
      <c r="C105" s="27" t="s">
        <v>325</v>
      </c>
      <c r="D105" s="547" t="s">
        <v>69</v>
      </c>
      <c r="E105" s="548">
        <v>9</v>
      </c>
      <c r="F105" s="371">
        <v>93.002800000000008</v>
      </c>
      <c r="G105" s="371">
        <v>95.116500000000002</v>
      </c>
      <c r="H105" s="371">
        <v>100.40075</v>
      </c>
      <c r="I105" s="371">
        <v>105.685</v>
      </c>
      <c r="J105" s="477">
        <v>142.67475000000002</v>
      </c>
      <c r="K105" s="728"/>
      <c r="L105" s="58" t="s">
        <v>45</v>
      </c>
    </row>
    <row r="106" spans="1:12" s="2" customFormat="1" ht="30.75" customHeight="1" thickBot="1" x14ac:dyDescent="0.25">
      <c r="A106" s="12">
        <f>A105+1</f>
        <v>85</v>
      </c>
      <c r="B106" s="753"/>
      <c r="C106" s="549" t="s">
        <v>326</v>
      </c>
      <c r="D106" s="550" t="s">
        <v>69</v>
      </c>
      <c r="E106" s="551">
        <v>9</v>
      </c>
      <c r="F106" s="373">
        <v>93.002800000000008</v>
      </c>
      <c r="G106" s="373">
        <v>95.116500000000002</v>
      </c>
      <c r="H106" s="373">
        <v>100.40075</v>
      </c>
      <c r="I106" s="373">
        <v>105.685</v>
      </c>
      <c r="J106" s="484">
        <v>142.67475000000002</v>
      </c>
      <c r="K106" s="728"/>
      <c r="L106" s="60" t="s">
        <v>45</v>
      </c>
    </row>
    <row r="107" spans="1:12" s="2" customFormat="1" ht="16.5" customHeight="1" thickBot="1" x14ac:dyDescent="0.25">
      <c r="A107" s="733" t="s">
        <v>121</v>
      </c>
      <c r="B107" s="765"/>
      <c r="C107" s="734"/>
      <c r="D107" s="734"/>
      <c r="E107" s="734"/>
      <c r="F107" s="734"/>
      <c r="G107" s="734"/>
      <c r="H107" s="734"/>
      <c r="I107" s="734"/>
      <c r="J107" s="734"/>
      <c r="K107" s="734"/>
      <c r="L107" s="735"/>
    </row>
    <row r="108" spans="1:12" s="2" customFormat="1" ht="39.75" customHeight="1" x14ac:dyDescent="0.2">
      <c r="A108" s="316">
        <f>A106+1</f>
        <v>86</v>
      </c>
      <c r="B108" s="324"/>
      <c r="C108" s="23" t="s">
        <v>415</v>
      </c>
      <c r="D108" s="410" t="s">
        <v>100</v>
      </c>
      <c r="E108" s="630">
        <v>36</v>
      </c>
      <c r="F108" s="398">
        <v>72.16</v>
      </c>
      <c r="G108" s="398">
        <v>73.8</v>
      </c>
      <c r="H108" s="398">
        <v>77.899999999999991</v>
      </c>
      <c r="I108" s="398">
        <v>82</v>
      </c>
      <c r="J108" s="477">
        <v>110.7</v>
      </c>
      <c r="K108" s="728" t="s">
        <v>142</v>
      </c>
      <c r="L108" s="73" t="s">
        <v>45</v>
      </c>
    </row>
    <row r="109" spans="1:12" s="2" customFormat="1" ht="35.25" customHeight="1" thickBot="1" x14ac:dyDescent="0.25">
      <c r="A109" s="317">
        <f>A108+1</f>
        <v>87</v>
      </c>
      <c r="B109" s="328"/>
      <c r="C109" s="19" t="s">
        <v>101</v>
      </c>
      <c r="D109" s="214" t="s">
        <v>100</v>
      </c>
      <c r="E109" s="319">
        <v>36</v>
      </c>
      <c r="F109" s="87">
        <v>72.16</v>
      </c>
      <c r="G109" s="87">
        <v>73.8</v>
      </c>
      <c r="H109" s="87">
        <v>77.899999999999991</v>
      </c>
      <c r="I109" s="87">
        <v>82</v>
      </c>
      <c r="J109" s="484">
        <v>110.7</v>
      </c>
      <c r="K109" s="728"/>
      <c r="L109" s="92" t="s">
        <v>45</v>
      </c>
    </row>
    <row r="110" spans="1:12" s="2" customFormat="1" ht="16.5" customHeight="1" thickBot="1" x14ac:dyDescent="0.25">
      <c r="A110" s="742" t="s">
        <v>24</v>
      </c>
      <c r="B110" s="743"/>
      <c r="C110" s="744"/>
      <c r="D110" s="744"/>
      <c r="E110" s="744"/>
      <c r="F110" s="744"/>
      <c r="G110" s="744"/>
      <c r="H110" s="744"/>
      <c r="I110" s="744"/>
      <c r="J110" s="744"/>
      <c r="K110" s="744"/>
      <c r="L110" s="745"/>
    </row>
    <row r="111" spans="1:12" s="2" customFormat="1" ht="26.25" customHeight="1" x14ac:dyDescent="0.2">
      <c r="A111" s="11">
        <f>A109+1</f>
        <v>88</v>
      </c>
      <c r="B111" s="722"/>
      <c r="C111" s="544" t="s">
        <v>355</v>
      </c>
      <c r="D111" s="11" t="s">
        <v>23</v>
      </c>
      <c r="E111" s="385">
        <v>30</v>
      </c>
      <c r="F111" s="364">
        <v>88.44</v>
      </c>
      <c r="G111" s="370">
        <v>90.45</v>
      </c>
      <c r="H111" s="364">
        <v>95.474999999999994</v>
      </c>
      <c r="I111" s="370">
        <v>100.5</v>
      </c>
      <c r="J111" s="478">
        <v>135.67500000000001</v>
      </c>
      <c r="K111" s="728" t="s">
        <v>141</v>
      </c>
      <c r="L111" s="53" t="s">
        <v>45</v>
      </c>
    </row>
    <row r="112" spans="1:12" s="2" customFormat="1" ht="26.25" customHeight="1" thickBot="1" x14ac:dyDescent="0.25">
      <c r="A112" s="30">
        <f>A111+1</f>
        <v>89</v>
      </c>
      <c r="B112" s="740"/>
      <c r="C112" s="103" t="s">
        <v>356</v>
      </c>
      <c r="D112" s="30" t="s">
        <v>23</v>
      </c>
      <c r="E112" s="62">
        <v>30</v>
      </c>
      <c r="F112" s="364">
        <v>111.63328</v>
      </c>
      <c r="G112" s="370">
        <v>114.1704</v>
      </c>
      <c r="H112" s="364">
        <v>120.51319999999998</v>
      </c>
      <c r="I112" s="370">
        <v>126.85599999999999</v>
      </c>
      <c r="J112" s="478">
        <v>171.25560000000002</v>
      </c>
      <c r="K112" s="728"/>
      <c r="L112" s="60" t="s">
        <v>45</v>
      </c>
    </row>
    <row r="113" spans="1:12" s="2" customFormat="1" ht="18" customHeight="1" thickBot="1" x14ac:dyDescent="0.25">
      <c r="A113" s="742" t="s">
        <v>26</v>
      </c>
      <c r="B113" s="744"/>
      <c r="C113" s="744"/>
      <c r="D113" s="744"/>
      <c r="E113" s="744"/>
      <c r="F113" s="744"/>
      <c r="G113" s="744"/>
      <c r="H113" s="744"/>
      <c r="I113" s="744"/>
      <c r="J113" s="744"/>
      <c r="K113" s="744"/>
      <c r="L113" s="745"/>
    </row>
    <row r="114" spans="1:12" s="4" customFormat="1" ht="15.75" customHeight="1" x14ac:dyDescent="0.2">
      <c r="A114" s="11">
        <f>A112+1</f>
        <v>90</v>
      </c>
      <c r="B114" s="719"/>
      <c r="C114" s="20" t="s">
        <v>81</v>
      </c>
      <c r="D114" s="11" t="s">
        <v>27</v>
      </c>
      <c r="E114" s="38">
        <v>50</v>
      </c>
      <c r="F114" s="33">
        <v>44.211200000000005</v>
      </c>
      <c r="G114" s="39">
        <v>45.216000000000001</v>
      </c>
      <c r="H114" s="33">
        <v>47.728000000000002</v>
      </c>
      <c r="I114" s="52">
        <v>50.24</v>
      </c>
      <c r="J114" s="478">
        <v>67.824000000000012</v>
      </c>
      <c r="K114" s="728" t="s">
        <v>141</v>
      </c>
      <c r="L114" s="41" t="s">
        <v>46</v>
      </c>
    </row>
    <row r="115" spans="1:12" s="4" customFormat="1" ht="15.75" customHeight="1" x14ac:dyDescent="0.2">
      <c r="A115" s="12">
        <f t="shared" ref="A115:A123" si="3">A114+1</f>
        <v>91</v>
      </c>
      <c r="B115" s="720"/>
      <c r="C115" s="17" t="s">
        <v>82</v>
      </c>
      <c r="D115" s="12" t="s">
        <v>27</v>
      </c>
      <c r="E115" s="35">
        <v>50</v>
      </c>
      <c r="F115" s="33">
        <v>49.7376</v>
      </c>
      <c r="G115" s="37">
        <v>50.868000000000002</v>
      </c>
      <c r="H115" s="36">
        <v>53.694000000000003</v>
      </c>
      <c r="I115" s="55">
        <v>56.52</v>
      </c>
      <c r="J115" s="478">
        <v>76.302000000000007</v>
      </c>
      <c r="K115" s="728"/>
      <c r="L115" s="42" t="s">
        <v>46</v>
      </c>
    </row>
    <row r="116" spans="1:12" s="4" customFormat="1" ht="15.75" customHeight="1" x14ac:dyDescent="0.2">
      <c r="A116" s="12">
        <f>A115+1</f>
        <v>92</v>
      </c>
      <c r="B116" s="720"/>
      <c r="C116" s="17" t="s">
        <v>83</v>
      </c>
      <c r="D116" s="12" t="s">
        <v>27</v>
      </c>
      <c r="E116" s="35">
        <v>50</v>
      </c>
      <c r="F116" s="33">
        <v>55.263999999999996</v>
      </c>
      <c r="G116" s="37">
        <v>56.519999999999996</v>
      </c>
      <c r="H116" s="36">
        <v>59.66</v>
      </c>
      <c r="I116" s="55">
        <v>62.8</v>
      </c>
      <c r="J116" s="478">
        <v>84.78</v>
      </c>
      <c r="K116" s="728"/>
      <c r="L116" s="42" t="s">
        <v>46</v>
      </c>
    </row>
    <row r="117" spans="1:12" s="4" customFormat="1" ht="15.75" customHeight="1" x14ac:dyDescent="0.2">
      <c r="A117" s="12">
        <f t="shared" si="3"/>
        <v>93</v>
      </c>
      <c r="B117" s="720"/>
      <c r="C117" s="17" t="s">
        <v>84</v>
      </c>
      <c r="D117" s="12" t="s">
        <v>27</v>
      </c>
      <c r="E117" s="35">
        <v>50</v>
      </c>
      <c r="F117" s="33">
        <v>60.790399999999998</v>
      </c>
      <c r="G117" s="37">
        <v>62.171999999999997</v>
      </c>
      <c r="H117" s="36">
        <v>65.625999999999991</v>
      </c>
      <c r="I117" s="55">
        <v>69.08</v>
      </c>
      <c r="J117" s="478">
        <v>93.25800000000001</v>
      </c>
      <c r="K117" s="728"/>
      <c r="L117" s="42" t="s">
        <v>46</v>
      </c>
    </row>
    <row r="118" spans="1:12" s="4" customFormat="1" ht="15.75" customHeight="1" x14ac:dyDescent="0.2">
      <c r="A118" s="12">
        <f t="shared" si="3"/>
        <v>94</v>
      </c>
      <c r="B118" s="720"/>
      <c r="C118" s="17" t="s">
        <v>85</v>
      </c>
      <c r="D118" s="12" t="s">
        <v>27</v>
      </c>
      <c r="E118" s="35">
        <v>50</v>
      </c>
      <c r="F118" s="33">
        <v>55.263999999999996</v>
      </c>
      <c r="G118" s="37">
        <v>56.519999999999996</v>
      </c>
      <c r="H118" s="36">
        <v>59.66</v>
      </c>
      <c r="I118" s="55">
        <v>62.8</v>
      </c>
      <c r="J118" s="478">
        <v>84.78</v>
      </c>
      <c r="K118" s="728"/>
      <c r="L118" s="42" t="s">
        <v>46</v>
      </c>
    </row>
    <row r="119" spans="1:12" s="4" customFormat="1" ht="15.75" customHeight="1" x14ac:dyDescent="0.2">
      <c r="A119" s="12">
        <f t="shared" si="3"/>
        <v>95</v>
      </c>
      <c r="B119" s="720"/>
      <c r="C119" s="17" t="s">
        <v>86</v>
      </c>
      <c r="D119" s="12" t="s">
        <v>27</v>
      </c>
      <c r="E119" s="35">
        <v>50</v>
      </c>
      <c r="F119" s="33">
        <v>66.316800000000001</v>
      </c>
      <c r="G119" s="37">
        <v>67.823999999999998</v>
      </c>
      <c r="H119" s="36">
        <v>71.591999999999999</v>
      </c>
      <c r="I119" s="55">
        <v>75.36</v>
      </c>
      <c r="J119" s="478">
        <v>101.736</v>
      </c>
      <c r="K119" s="728"/>
      <c r="L119" s="42" t="s">
        <v>46</v>
      </c>
    </row>
    <row r="120" spans="1:12" s="4" customFormat="1" ht="15.75" customHeight="1" x14ac:dyDescent="0.2">
      <c r="A120" s="12">
        <f t="shared" si="3"/>
        <v>96</v>
      </c>
      <c r="B120" s="720"/>
      <c r="C120" s="76" t="s">
        <v>87</v>
      </c>
      <c r="D120" s="292" t="s">
        <v>27</v>
      </c>
      <c r="E120" s="71">
        <v>50</v>
      </c>
      <c r="F120" s="33">
        <v>93.948800000000006</v>
      </c>
      <c r="G120" s="37">
        <v>96.084000000000003</v>
      </c>
      <c r="H120" s="36">
        <v>101.422</v>
      </c>
      <c r="I120" s="55">
        <v>106.76</v>
      </c>
      <c r="J120" s="478">
        <v>144.126</v>
      </c>
      <c r="K120" s="728"/>
      <c r="L120" s="42" t="s">
        <v>46</v>
      </c>
    </row>
    <row r="121" spans="1:12" s="4" customFormat="1" ht="15.75" customHeight="1" x14ac:dyDescent="0.2">
      <c r="A121" s="12">
        <f t="shared" si="3"/>
        <v>97</v>
      </c>
      <c r="B121" s="720"/>
      <c r="C121" s="17" t="s">
        <v>88</v>
      </c>
      <c r="D121" s="12" t="s">
        <v>27</v>
      </c>
      <c r="E121" s="35">
        <v>50</v>
      </c>
      <c r="F121" s="33">
        <v>60.790399999999998</v>
      </c>
      <c r="G121" s="37">
        <v>62.171999999999997</v>
      </c>
      <c r="H121" s="36">
        <v>65.625999999999991</v>
      </c>
      <c r="I121" s="55">
        <v>69.08</v>
      </c>
      <c r="J121" s="478">
        <v>93.25800000000001</v>
      </c>
      <c r="K121" s="728"/>
      <c r="L121" s="42" t="s">
        <v>46</v>
      </c>
    </row>
    <row r="122" spans="1:12" s="4" customFormat="1" ht="15.75" customHeight="1" x14ac:dyDescent="0.2">
      <c r="A122" s="12">
        <f t="shared" si="3"/>
        <v>98</v>
      </c>
      <c r="B122" s="720"/>
      <c r="C122" s="17" t="s">
        <v>89</v>
      </c>
      <c r="D122" s="12" t="s">
        <v>27</v>
      </c>
      <c r="E122" s="35">
        <v>50</v>
      </c>
      <c r="F122" s="33">
        <v>66.316800000000001</v>
      </c>
      <c r="G122" s="37">
        <v>67.823999999999998</v>
      </c>
      <c r="H122" s="36">
        <v>71.591999999999999</v>
      </c>
      <c r="I122" s="55">
        <v>75.36</v>
      </c>
      <c r="J122" s="478">
        <v>101.736</v>
      </c>
      <c r="K122" s="728"/>
      <c r="L122" s="42" t="s">
        <v>46</v>
      </c>
    </row>
    <row r="123" spans="1:12" s="4" customFormat="1" ht="15.75" customHeight="1" thickBot="1" x14ac:dyDescent="0.25">
      <c r="A123" s="30">
        <f t="shared" si="3"/>
        <v>99</v>
      </c>
      <c r="B123" s="753"/>
      <c r="C123" s="22" t="s">
        <v>90</v>
      </c>
      <c r="D123" s="30" t="s">
        <v>27</v>
      </c>
      <c r="E123" s="67">
        <v>50</v>
      </c>
      <c r="F123" s="45">
        <v>71.843199999999996</v>
      </c>
      <c r="G123" s="47">
        <v>73.475999999999999</v>
      </c>
      <c r="H123" s="46">
        <v>77.557999999999993</v>
      </c>
      <c r="I123" s="59">
        <v>81.64</v>
      </c>
      <c r="J123" s="479">
        <v>110.21400000000001</v>
      </c>
      <c r="K123" s="728"/>
      <c r="L123" s="68" t="s">
        <v>46</v>
      </c>
    </row>
    <row r="124" spans="1:12" s="4" customFormat="1" ht="17.25" customHeight="1" thickBot="1" x14ac:dyDescent="0.25">
      <c r="A124" s="757" t="s">
        <v>120</v>
      </c>
      <c r="B124" s="758"/>
      <c r="C124" s="758"/>
      <c r="D124" s="758"/>
      <c r="E124" s="758"/>
      <c r="F124" s="758"/>
      <c r="G124" s="758"/>
      <c r="H124" s="758"/>
      <c r="I124" s="758"/>
      <c r="J124" s="758"/>
      <c r="K124" s="758"/>
      <c r="L124" s="759"/>
    </row>
    <row r="125" spans="1:12" s="29" customFormat="1" ht="14.25" x14ac:dyDescent="0.2">
      <c r="A125" s="11">
        <f>A123+1</f>
        <v>100</v>
      </c>
      <c r="B125" s="352"/>
      <c r="C125" s="326" t="s">
        <v>103</v>
      </c>
      <c r="D125" s="74" t="s">
        <v>104</v>
      </c>
      <c r="E125" s="75">
        <v>80</v>
      </c>
      <c r="F125" s="33">
        <v>29.732032</v>
      </c>
      <c r="G125" s="39">
        <v>30.40776</v>
      </c>
      <c r="H125" s="33">
        <v>32.097079999999998</v>
      </c>
      <c r="I125" s="52">
        <v>33.7864</v>
      </c>
      <c r="J125" s="482">
        <v>45.611640000000001</v>
      </c>
      <c r="K125" s="728" t="s">
        <v>137</v>
      </c>
      <c r="L125" s="95" t="s">
        <v>47</v>
      </c>
    </row>
    <row r="126" spans="1:12" s="29" customFormat="1" ht="14.25" x14ac:dyDescent="0.2">
      <c r="A126" s="12">
        <f>A125+1</f>
        <v>101</v>
      </c>
      <c r="B126" s="353"/>
      <c r="C126" s="291" t="s">
        <v>105</v>
      </c>
      <c r="D126" s="74" t="s">
        <v>104</v>
      </c>
      <c r="E126" s="77">
        <v>80</v>
      </c>
      <c r="F126" s="36">
        <v>29.732032</v>
      </c>
      <c r="G126" s="39">
        <v>30.40776</v>
      </c>
      <c r="H126" s="36">
        <v>32.097079999999998</v>
      </c>
      <c r="I126" s="52">
        <v>33.7864</v>
      </c>
      <c r="J126" s="482">
        <v>45.611640000000001</v>
      </c>
      <c r="K126" s="728"/>
      <c r="L126" s="96" t="s">
        <v>47</v>
      </c>
    </row>
    <row r="127" spans="1:12" s="29" customFormat="1" ht="15" customHeight="1" x14ac:dyDescent="0.2">
      <c r="A127" s="12">
        <f>A126+1</f>
        <v>102</v>
      </c>
      <c r="B127" s="353"/>
      <c r="C127" s="291" t="s">
        <v>106</v>
      </c>
      <c r="D127" s="74" t="s">
        <v>104</v>
      </c>
      <c r="E127" s="75">
        <v>80</v>
      </c>
      <c r="F127" s="36">
        <v>29.732032</v>
      </c>
      <c r="G127" s="39">
        <v>30.40776</v>
      </c>
      <c r="H127" s="36">
        <v>32.097079999999998</v>
      </c>
      <c r="I127" s="52">
        <v>33.7864</v>
      </c>
      <c r="J127" s="482">
        <v>45.611640000000001</v>
      </c>
      <c r="K127" s="728"/>
      <c r="L127" s="96" t="s">
        <v>47</v>
      </c>
    </row>
    <row r="128" spans="1:12" s="29" customFormat="1" ht="18" customHeight="1" x14ac:dyDescent="0.2">
      <c r="A128" s="12">
        <f>A127+1</f>
        <v>103</v>
      </c>
      <c r="B128"/>
      <c r="C128" s="291" t="s">
        <v>107</v>
      </c>
      <c r="D128" s="74" t="s">
        <v>104</v>
      </c>
      <c r="E128" s="77">
        <v>80</v>
      </c>
      <c r="F128" s="36">
        <v>29.732032</v>
      </c>
      <c r="G128" s="39">
        <v>30.40776</v>
      </c>
      <c r="H128" s="36">
        <v>32.097079999999998</v>
      </c>
      <c r="I128" s="52">
        <v>33.7864</v>
      </c>
      <c r="J128" s="482">
        <v>45.611640000000001</v>
      </c>
      <c r="K128" s="728"/>
      <c r="L128" s="96" t="s">
        <v>47</v>
      </c>
    </row>
    <row r="129" spans="1:12" s="29" customFormat="1" ht="15.75" customHeight="1" x14ac:dyDescent="0.2">
      <c r="A129" s="12">
        <f>A128+1</f>
        <v>104</v>
      </c>
      <c r="B129" s="353"/>
      <c r="C129" s="291" t="s">
        <v>108</v>
      </c>
      <c r="D129" s="74" t="s">
        <v>104</v>
      </c>
      <c r="E129" s="75">
        <v>80</v>
      </c>
      <c r="F129" s="36">
        <v>29.732032</v>
      </c>
      <c r="G129" s="39">
        <v>30.40776</v>
      </c>
      <c r="H129" s="36">
        <v>32.097079999999998</v>
      </c>
      <c r="I129" s="52">
        <v>33.7864</v>
      </c>
      <c r="J129" s="482">
        <v>45.611640000000001</v>
      </c>
      <c r="K129" s="728"/>
      <c r="L129" s="96" t="s">
        <v>47</v>
      </c>
    </row>
    <row r="130" spans="1:12" s="29" customFormat="1" ht="18" customHeight="1" thickBot="1" x14ac:dyDescent="0.25">
      <c r="A130" s="30">
        <f>A129+1</f>
        <v>105</v>
      </c>
      <c r="B130" s="354"/>
      <c r="C130" s="327" t="s">
        <v>109</v>
      </c>
      <c r="D130" s="79" t="s">
        <v>104</v>
      </c>
      <c r="E130" s="72">
        <v>80</v>
      </c>
      <c r="F130" s="46">
        <v>29.732032</v>
      </c>
      <c r="G130" s="93">
        <v>30.40776</v>
      </c>
      <c r="H130" s="46">
        <v>32.097079999999998</v>
      </c>
      <c r="I130" s="94">
        <v>33.7864</v>
      </c>
      <c r="J130" s="483">
        <v>45.611640000000001</v>
      </c>
      <c r="K130" s="728"/>
      <c r="L130" s="96" t="s">
        <v>47</v>
      </c>
    </row>
    <row r="131" spans="1:12" s="4" customFormat="1" ht="17.25" customHeight="1" thickBot="1" x14ac:dyDescent="0.25">
      <c r="A131" s="742" t="s">
        <v>28</v>
      </c>
      <c r="B131" s="752"/>
      <c r="C131" s="744"/>
      <c r="D131" s="744"/>
      <c r="E131" s="744"/>
      <c r="F131" s="744"/>
      <c r="G131" s="744"/>
      <c r="H131" s="744"/>
      <c r="I131" s="744"/>
      <c r="J131" s="744"/>
      <c r="K131" s="744"/>
      <c r="L131" s="745"/>
    </row>
    <row r="132" spans="1:12" s="4" customFormat="1" ht="40.5" customHeight="1" x14ac:dyDescent="0.2">
      <c r="A132" s="316">
        <f>A130+1</f>
        <v>106</v>
      </c>
      <c r="B132" s="324"/>
      <c r="C132" s="23" t="s">
        <v>6</v>
      </c>
      <c r="D132" s="11" t="s">
        <v>29</v>
      </c>
      <c r="E132" s="38">
        <v>50</v>
      </c>
      <c r="F132" s="364">
        <v>43.216448</v>
      </c>
      <c r="G132" s="376">
        <v>44.198640000000005</v>
      </c>
      <c r="H132" s="364">
        <v>46.654119999999999</v>
      </c>
      <c r="I132" s="376">
        <v>49.1096</v>
      </c>
      <c r="J132" s="478">
        <v>66.297960000000003</v>
      </c>
      <c r="K132" s="728" t="s">
        <v>141</v>
      </c>
      <c r="L132" s="41" t="s">
        <v>46</v>
      </c>
    </row>
    <row r="133" spans="1:12" s="4" customFormat="1" ht="45.75" customHeight="1" thickBot="1" x14ac:dyDescent="0.25">
      <c r="A133" s="317">
        <f>A132+1</f>
        <v>107</v>
      </c>
      <c r="B133" s="328"/>
      <c r="C133" s="24" t="s">
        <v>7</v>
      </c>
      <c r="D133" s="30" t="s">
        <v>14</v>
      </c>
      <c r="E133" s="67">
        <v>55</v>
      </c>
      <c r="F133" s="366">
        <v>62.669376000000007</v>
      </c>
      <c r="G133" s="379">
        <v>64.093680000000006</v>
      </c>
      <c r="H133" s="373">
        <v>67.654440000000008</v>
      </c>
      <c r="I133" s="379">
        <v>71.21520000000001</v>
      </c>
      <c r="J133" s="479">
        <v>96.140520000000024</v>
      </c>
      <c r="K133" s="728"/>
      <c r="L133" s="68" t="s">
        <v>46</v>
      </c>
    </row>
    <row r="134" spans="1:12" s="4" customFormat="1" ht="18.75" customHeight="1" thickBot="1" x14ac:dyDescent="0.25">
      <c r="A134" s="742" t="s">
        <v>68</v>
      </c>
      <c r="B134" s="743"/>
      <c r="C134" s="744"/>
      <c r="D134" s="744"/>
      <c r="E134" s="744"/>
      <c r="F134" s="744"/>
      <c r="G134" s="744"/>
      <c r="H134" s="744"/>
      <c r="I134" s="744"/>
      <c r="J134" s="744"/>
      <c r="K134" s="744"/>
      <c r="L134" s="745"/>
    </row>
    <row r="135" spans="1:12" s="2" customFormat="1" ht="24" customHeight="1" x14ac:dyDescent="0.2">
      <c r="A135" s="11">
        <f>A133+1</f>
        <v>108</v>
      </c>
      <c r="B135" s="719"/>
      <c r="C135" s="23" t="s">
        <v>4</v>
      </c>
      <c r="D135" s="11" t="s">
        <v>30</v>
      </c>
      <c r="E135" s="38">
        <v>24</v>
      </c>
      <c r="F135" s="380">
        <v>174.63424000000001</v>
      </c>
      <c r="G135" s="381">
        <v>178.60320000000002</v>
      </c>
      <c r="H135" s="380">
        <v>188.5256</v>
      </c>
      <c r="I135" s="382">
        <v>198.44800000000001</v>
      </c>
      <c r="J135" s="478">
        <v>267.90480000000002</v>
      </c>
      <c r="K135" s="728" t="s">
        <v>138</v>
      </c>
      <c r="L135" s="41" t="s">
        <v>45</v>
      </c>
    </row>
    <row r="136" spans="1:12" s="2" customFormat="1" ht="24" customHeight="1" thickBot="1" x14ac:dyDescent="0.25">
      <c r="A136" s="30">
        <f>A135+1</f>
        <v>109</v>
      </c>
      <c r="B136" s="753"/>
      <c r="C136" s="24" t="s">
        <v>4</v>
      </c>
      <c r="D136" s="30" t="s">
        <v>23</v>
      </c>
      <c r="E136" s="67">
        <v>9</v>
      </c>
      <c r="F136" s="541">
        <v>341.53152</v>
      </c>
      <c r="G136" s="542">
        <v>349.29359999999997</v>
      </c>
      <c r="H136" s="383">
        <v>368.69879999999995</v>
      </c>
      <c r="I136" s="543">
        <v>388.10399999999998</v>
      </c>
      <c r="J136" s="479">
        <v>523.94040000000007</v>
      </c>
      <c r="K136" s="728"/>
      <c r="L136" s="68" t="s">
        <v>45</v>
      </c>
    </row>
    <row r="137" spans="1:12" s="2" customFormat="1" ht="18.75" customHeight="1" thickBot="1" x14ac:dyDescent="0.25">
      <c r="A137" s="742" t="s">
        <v>31</v>
      </c>
      <c r="B137" s="752"/>
      <c r="C137" s="744"/>
      <c r="D137" s="744"/>
      <c r="E137" s="744"/>
      <c r="F137" s="744"/>
      <c r="G137" s="744"/>
      <c r="H137" s="744"/>
      <c r="I137" s="744"/>
      <c r="J137" s="744"/>
      <c r="K137" s="744"/>
      <c r="L137" s="745"/>
    </row>
    <row r="138" spans="1:12" s="2" customFormat="1" ht="50.25" customHeight="1" x14ac:dyDescent="0.2">
      <c r="A138" s="316">
        <f>A136+1</f>
        <v>110</v>
      </c>
      <c r="B138" s="324"/>
      <c r="C138" s="23" t="s">
        <v>254</v>
      </c>
      <c r="D138" s="11" t="s">
        <v>36</v>
      </c>
      <c r="E138" s="51">
        <v>21</v>
      </c>
      <c r="F138" s="364">
        <v>165.792</v>
      </c>
      <c r="G138" s="364">
        <v>169.56</v>
      </c>
      <c r="H138" s="364">
        <v>178.98</v>
      </c>
      <c r="I138" s="364">
        <v>188.4</v>
      </c>
      <c r="J138" s="477">
        <v>254.34000000000003</v>
      </c>
      <c r="K138" s="728" t="s">
        <v>138</v>
      </c>
      <c r="L138" s="53" t="s">
        <v>114</v>
      </c>
    </row>
    <row r="139" spans="1:12" s="2" customFormat="1" ht="21.75" customHeight="1" x14ac:dyDescent="0.2">
      <c r="A139" s="26">
        <f>A138+1</f>
        <v>111</v>
      </c>
      <c r="B139" s="730"/>
      <c r="C139" s="15" t="s">
        <v>3</v>
      </c>
      <c r="D139" s="12" t="s">
        <v>23</v>
      </c>
      <c r="E139" s="54">
        <v>70</v>
      </c>
      <c r="F139" s="371">
        <v>46.421759999999999</v>
      </c>
      <c r="G139" s="371">
        <v>47.476800000000004</v>
      </c>
      <c r="H139" s="371">
        <v>50.114400000000003</v>
      </c>
      <c r="I139" s="371">
        <v>52.752000000000002</v>
      </c>
      <c r="J139" s="477">
        <v>71.21520000000001</v>
      </c>
      <c r="K139" s="728"/>
      <c r="L139" s="58" t="s">
        <v>114</v>
      </c>
    </row>
    <row r="140" spans="1:12" s="2" customFormat="1" ht="21.75" customHeight="1" x14ac:dyDescent="0.2">
      <c r="A140" s="26">
        <f>A139+1</f>
        <v>112</v>
      </c>
      <c r="B140" s="730"/>
      <c r="C140" s="15" t="s">
        <v>3</v>
      </c>
      <c r="D140" s="12" t="s">
        <v>30</v>
      </c>
      <c r="E140" s="54">
        <v>50</v>
      </c>
      <c r="F140" s="371">
        <v>26.747775999999998</v>
      </c>
      <c r="G140" s="371">
        <v>27.35568</v>
      </c>
      <c r="H140" s="371">
        <v>28.875439999999998</v>
      </c>
      <c r="I140" s="371">
        <v>30.395199999999999</v>
      </c>
      <c r="J140" s="477">
        <v>41.033520000000003</v>
      </c>
      <c r="K140" s="728"/>
      <c r="L140" s="58" t="s">
        <v>114</v>
      </c>
    </row>
    <row r="141" spans="1:12" s="2" customFormat="1" ht="23.25" customHeight="1" x14ac:dyDescent="0.2">
      <c r="A141" s="26">
        <f>A140+1</f>
        <v>113</v>
      </c>
      <c r="B141" s="12"/>
      <c r="C141" s="15" t="s">
        <v>3</v>
      </c>
      <c r="D141" s="12" t="s">
        <v>14</v>
      </c>
      <c r="E141" s="54">
        <v>108</v>
      </c>
      <c r="F141" s="371">
        <v>23.984576000000001</v>
      </c>
      <c r="G141" s="371">
        <v>24.529679999999999</v>
      </c>
      <c r="H141" s="371">
        <v>25.892439999999997</v>
      </c>
      <c r="I141" s="371">
        <v>27.255199999999999</v>
      </c>
      <c r="J141" s="477">
        <v>36.794519999999999</v>
      </c>
      <c r="K141" s="728"/>
      <c r="L141" s="58" t="s">
        <v>114</v>
      </c>
    </row>
    <row r="142" spans="1:12" s="2" customFormat="1" ht="37.5" customHeight="1" thickBot="1" x14ac:dyDescent="0.25">
      <c r="A142" s="317">
        <f>A141+1</f>
        <v>114</v>
      </c>
      <c r="B142" s="323"/>
      <c r="C142" s="24" t="s">
        <v>220</v>
      </c>
      <c r="D142" s="30" t="s">
        <v>30</v>
      </c>
      <c r="E142" s="57">
        <v>50</v>
      </c>
      <c r="F142" s="373">
        <v>66.869439999999997</v>
      </c>
      <c r="G142" s="373">
        <v>68.389200000000002</v>
      </c>
      <c r="H142" s="373">
        <v>72.188599999999994</v>
      </c>
      <c r="I142" s="373">
        <v>75.988</v>
      </c>
      <c r="J142" s="484">
        <v>102.58380000000001</v>
      </c>
      <c r="K142" s="728"/>
      <c r="L142" s="96" t="s">
        <v>114</v>
      </c>
    </row>
    <row r="143" spans="1:12" s="2" customFormat="1" ht="19.5" customHeight="1" thickBot="1" x14ac:dyDescent="0.25">
      <c r="A143" s="733" t="s">
        <v>390</v>
      </c>
      <c r="B143" s="754"/>
      <c r="C143" s="734"/>
      <c r="D143" s="734"/>
      <c r="E143" s="734"/>
      <c r="F143" s="734"/>
      <c r="G143" s="734"/>
      <c r="H143" s="734"/>
      <c r="I143" s="734"/>
      <c r="J143" s="734"/>
      <c r="K143" s="734"/>
      <c r="L143" s="735"/>
    </row>
    <row r="144" spans="1:12" s="2" customFormat="1" ht="39.75" customHeight="1" thickBot="1" x14ac:dyDescent="0.25">
      <c r="A144" s="13">
        <f>A142+1</f>
        <v>115</v>
      </c>
      <c r="B144" s="13"/>
      <c r="C144" s="641" t="s">
        <v>391</v>
      </c>
      <c r="D144" s="13" t="s">
        <v>23</v>
      </c>
      <c r="E144" s="365">
        <v>12</v>
      </c>
      <c r="F144" s="366">
        <v>331.584</v>
      </c>
      <c r="G144" s="366">
        <v>339.12</v>
      </c>
      <c r="H144" s="366">
        <v>357.96</v>
      </c>
      <c r="I144" s="646">
        <v>376.8</v>
      </c>
      <c r="J144" s="479">
        <v>508.68000000000006</v>
      </c>
      <c r="K144" s="97" t="s">
        <v>138</v>
      </c>
      <c r="L144" s="98" t="s">
        <v>114</v>
      </c>
    </row>
    <row r="145" spans="1:12" s="2" customFormat="1" ht="19.5" customHeight="1" thickBot="1" x14ac:dyDescent="0.25">
      <c r="A145" s="733" t="s">
        <v>268</v>
      </c>
      <c r="B145" s="734"/>
      <c r="C145" s="734"/>
      <c r="D145" s="734"/>
      <c r="E145" s="734"/>
      <c r="F145" s="734"/>
      <c r="G145" s="734"/>
      <c r="H145" s="734"/>
      <c r="I145" s="734"/>
      <c r="J145" s="734"/>
      <c r="K145" s="734"/>
      <c r="L145" s="735"/>
    </row>
    <row r="146" spans="1:12" s="2" customFormat="1" ht="44.25" customHeight="1" thickBot="1" x14ac:dyDescent="0.25">
      <c r="A146" s="325">
        <f>A144+1</f>
        <v>116</v>
      </c>
      <c r="B146" s="325"/>
      <c r="C146" s="462" t="s">
        <v>270</v>
      </c>
      <c r="D146" s="463" t="s">
        <v>265</v>
      </c>
      <c r="E146" s="387">
        <v>20</v>
      </c>
      <c r="F146" s="388">
        <v>442.11199999999997</v>
      </c>
      <c r="G146" s="388">
        <v>452.15999999999997</v>
      </c>
      <c r="H146" s="388">
        <v>477.28</v>
      </c>
      <c r="I146" s="388">
        <v>502.4</v>
      </c>
      <c r="J146" s="486">
        <v>678.24</v>
      </c>
      <c r="K146" s="451" t="s">
        <v>266</v>
      </c>
      <c r="L146" s="452" t="s">
        <v>267</v>
      </c>
    </row>
    <row r="147" spans="1:12" s="2" customFormat="1" ht="16.5" customHeight="1" thickBot="1" x14ac:dyDescent="0.25">
      <c r="A147" s="742" t="s">
        <v>32</v>
      </c>
      <c r="B147" s="744"/>
      <c r="C147" s="744"/>
      <c r="D147" s="744"/>
      <c r="E147" s="744"/>
      <c r="F147" s="744"/>
      <c r="G147" s="744"/>
      <c r="H147" s="744"/>
      <c r="I147" s="744"/>
      <c r="J147" s="744"/>
      <c r="K147" s="744"/>
      <c r="L147" s="745"/>
    </row>
    <row r="148" spans="1:12" s="2" customFormat="1" ht="20.25" customHeight="1" x14ac:dyDescent="0.2">
      <c r="A148" s="331">
        <f>A146+1</f>
        <v>117</v>
      </c>
      <c r="B148" s="722"/>
      <c r="C148" s="341" t="s">
        <v>8</v>
      </c>
      <c r="D148" s="247" t="s">
        <v>51</v>
      </c>
      <c r="E148" s="338">
        <v>20</v>
      </c>
      <c r="F148" s="339">
        <v>44.211200000000005</v>
      </c>
      <c r="G148" s="342">
        <v>45.216000000000001</v>
      </c>
      <c r="H148" s="342">
        <v>47.728000000000002</v>
      </c>
      <c r="I148" s="342">
        <v>50.24</v>
      </c>
      <c r="J148" s="485">
        <v>67.824000000000012</v>
      </c>
      <c r="K148" s="727" t="s">
        <v>141</v>
      </c>
      <c r="L148" s="343" t="s">
        <v>45</v>
      </c>
    </row>
    <row r="149" spans="1:12" s="2" customFormat="1" ht="20.25" customHeight="1" x14ac:dyDescent="0.2">
      <c r="A149" s="26">
        <f>A148+1</f>
        <v>118</v>
      </c>
      <c r="B149" s="723"/>
      <c r="C149" s="80" t="s">
        <v>9</v>
      </c>
      <c r="D149" s="292" t="s">
        <v>51</v>
      </c>
      <c r="E149" s="71">
        <v>20</v>
      </c>
      <c r="F149" s="36">
        <v>44.211200000000005</v>
      </c>
      <c r="G149" s="69">
        <v>45.216000000000001</v>
      </c>
      <c r="H149" s="69">
        <v>47.728000000000002</v>
      </c>
      <c r="I149" s="69">
        <v>50.24</v>
      </c>
      <c r="J149" s="480">
        <v>67.824000000000012</v>
      </c>
      <c r="K149" s="728"/>
      <c r="L149" s="58" t="s">
        <v>45</v>
      </c>
    </row>
    <row r="150" spans="1:12" s="2" customFormat="1" ht="20.25" customHeight="1" x14ac:dyDescent="0.2">
      <c r="A150" s="26">
        <f>A149+1</f>
        <v>119</v>
      </c>
      <c r="B150" s="723"/>
      <c r="C150" s="80" t="s">
        <v>10</v>
      </c>
      <c r="D150" s="292" t="s">
        <v>51</v>
      </c>
      <c r="E150" s="71">
        <v>20</v>
      </c>
      <c r="F150" s="36">
        <v>44.211200000000005</v>
      </c>
      <c r="G150" s="69">
        <v>45.216000000000001</v>
      </c>
      <c r="H150" s="69">
        <v>47.728000000000002</v>
      </c>
      <c r="I150" s="69">
        <v>50.24</v>
      </c>
      <c r="J150" s="480">
        <v>67.824000000000012</v>
      </c>
      <c r="K150" s="728"/>
      <c r="L150" s="58" t="s">
        <v>45</v>
      </c>
    </row>
    <row r="151" spans="1:12" s="2" customFormat="1" ht="20.25" customHeight="1" x14ac:dyDescent="0.2">
      <c r="A151" s="26">
        <f>A150+1</f>
        <v>120</v>
      </c>
      <c r="B151" s="723"/>
      <c r="C151" s="80" t="s">
        <v>11</v>
      </c>
      <c r="D151" s="292" t="s">
        <v>51</v>
      </c>
      <c r="E151" s="71">
        <v>20</v>
      </c>
      <c r="F151" s="36">
        <v>44.211200000000005</v>
      </c>
      <c r="G151" s="69">
        <v>45.216000000000001</v>
      </c>
      <c r="H151" s="69">
        <v>47.728000000000002</v>
      </c>
      <c r="I151" s="69">
        <v>50.24</v>
      </c>
      <c r="J151" s="480">
        <v>67.824000000000012</v>
      </c>
      <c r="K151" s="728"/>
      <c r="L151" s="58" t="s">
        <v>45</v>
      </c>
    </row>
    <row r="152" spans="1:12" s="2" customFormat="1" ht="20.25" customHeight="1" thickBot="1" x14ac:dyDescent="0.25">
      <c r="A152" s="332">
        <f>A151+1</f>
        <v>121</v>
      </c>
      <c r="B152" s="740"/>
      <c r="C152" s="349" t="s">
        <v>240</v>
      </c>
      <c r="D152" s="335" t="s">
        <v>51</v>
      </c>
      <c r="E152" s="300">
        <v>20</v>
      </c>
      <c r="F152" s="49">
        <v>46.421759999999999</v>
      </c>
      <c r="G152" s="350">
        <v>47.476800000000004</v>
      </c>
      <c r="H152" s="350">
        <v>50.114400000000003</v>
      </c>
      <c r="I152" s="350">
        <v>52.752000000000002</v>
      </c>
      <c r="J152" s="481">
        <v>71.21520000000001</v>
      </c>
      <c r="K152" s="741"/>
      <c r="L152" s="348" t="s">
        <v>45</v>
      </c>
    </row>
    <row r="153" spans="1:12" s="2" customFormat="1" ht="20.25" customHeight="1" thickBot="1" x14ac:dyDescent="0.25">
      <c r="A153" s="733" t="s">
        <v>271</v>
      </c>
      <c r="B153" s="734"/>
      <c r="C153" s="734"/>
      <c r="D153" s="734"/>
      <c r="E153" s="734"/>
      <c r="F153" s="734"/>
      <c r="G153" s="734"/>
      <c r="H153" s="734"/>
      <c r="I153" s="734"/>
      <c r="J153" s="734"/>
      <c r="K153" s="734"/>
      <c r="L153" s="735"/>
    </row>
    <row r="154" spans="1:12" s="2" customFormat="1" ht="27" customHeight="1" x14ac:dyDescent="0.2">
      <c r="A154" s="322">
        <f>A152+1</f>
        <v>122</v>
      </c>
      <c r="B154" s="722"/>
      <c r="C154" s="464" t="s">
        <v>286</v>
      </c>
      <c r="D154" s="395" t="s">
        <v>272</v>
      </c>
      <c r="E154" s="465">
        <v>65</v>
      </c>
      <c r="F154" s="466">
        <v>103.664</v>
      </c>
      <c r="G154" s="467">
        <v>106.02</v>
      </c>
      <c r="H154" s="467">
        <v>111.91</v>
      </c>
      <c r="I154" s="467">
        <v>117.8</v>
      </c>
      <c r="J154" s="485">
        <v>159.03</v>
      </c>
      <c r="K154" s="766" t="s">
        <v>141</v>
      </c>
      <c r="L154" s="460" t="s">
        <v>114</v>
      </c>
    </row>
    <row r="155" spans="1:12" s="2" customFormat="1" ht="27" customHeight="1" x14ac:dyDescent="0.2">
      <c r="A155" s="12">
        <f>A154+1</f>
        <v>123</v>
      </c>
      <c r="B155" s="723"/>
      <c r="C155" s="305" t="s">
        <v>363</v>
      </c>
      <c r="D155" s="396" t="s">
        <v>272</v>
      </c>
      <c r="E155" s="391">
        <v>65</v>
      </c>
      <c r="F155" s="306">
        <v>103.664</v>
      </c>
      <c r="G155" s="307">
        <v>106.02</v>
      </c>
      <c r="H155" s="307">
        <v>111.91</v>
      </c>
      <c r="I155" s="307">
        <v>117.8</v>
      </c>
      <c r="J155" s="480">
        <v>159.03</v>
      </c>
      <c r="K155" s="767"/>
      <c r="L155" s="56" t="s">
        <v>114</v>
      </c>
    </row>
    <row r="156" spans="1:12" s="2" customFormat="1" ht="28.5" customHeight="1" x14ac:dyDescent="0.2">
      <c r="A156" s="12">
        <f>A155+1</f>
        <v>124</v>
      </c>
      <c r="B156" s="723"/>
      <c r="C156" s="305" t="s">
        <v>287</v>
      </c>
      <c r="D156" s="396" t="s">
        <v>272</v>
      </c>
      <c r="E156" s="391">
        <v>65</v>
      </c>
      <c r="F156" s="306">
        <v>103.664</v>
      </c>
      <c r="G156" s="307">
        <v>106.02</v>
      </c>
      <c r="H156" s="307">
        <v>111.91</v>
      </c>
      <c r="I156" s="307">
        <v>117.8</v>
      </c>
      <c r="J156" s="480">
        <v>159.03</v>
      </c>
      <c r="K156" s="767"/>
      <c r="L156" s="56" t="s">
        <v>114</v>
      </c>
    </row>
    <row r="157" spans="1:12" s="2" customFormat="1" ht="28.5" customHeight="1" thickBot="1" x14ac:dyDescent="0.25">
      <c r="A157" s="12">
        <f>A156+1</f>
        <v>125</v>
      </c>
      <c r="B157" s="740"/>
      <c r="C157" s="344" t="s">
        <v>288</v>
      </c>
      <c r="D157" s="397" t="s">
        <v>272</v>
      </c>
      <c r="E157" s="345">
        <v>65</v>
      </c>
      <c r="F157" s="346">
        <v>103.664</v>
      </c>
      <c r="G157" s="347">
        <v>106.02</v>
      </c>
      <c r="H157" s="347">
        <v>111.91</v>
      </c>
      <c r="I157" s="347">
        <v>117.8</v>
      </c>
      <c r="J157" s="481">
        <v>159.03</v>
      </c>
      <c r="K157" s="768"/>
      <c r="L157" s="461" t="s">
        <v>114</v>
      </c>
    </row>
    <row r="158" spans="1:12" s="2" customFormat="1" ht="16.5" customHeight="1" thickBot="1" x14ac:dyDescent="0.25">
      <c r="A158" s="742" t="s">
        <v>33</v>
      </c>
      <c r="B158" s="744"/>
      <c r="C158" s="744"/>
      <c r="D158" s="744"/>
      <c r="E158" s="744"/>
      <c r="F158" s="744"/>
      <c r="G158" s="744"/>
      <c r="H158" s="744"/>
      <c r="I158" s="744"/>
      <c r="J158" s="744"/>
      <c r="K158" s="744"/>
      <c r="L158" s="745"/>
    </row>
    <row r="159" spans="1:12" s="2" customFormat="1" ht="34.5" customHeight="1" thickBot="1" x14ac:dyDescent="0.25">
      <c r="A159" s="12">
        <f>A157+1</f>
        <v>126</v>
      </c>
      <c r="B159" s="13"/>
      <c r="C159" s="80" t="s">
        <v>238</v>
      </c>
      <c r="D159" s="292" t="s">
        <v>5</v>
      </c>
      <c r="E159" s="71">
        <v>66</v>
      </c>
      <c r="F159" s="36">
        <v>65.211519999999993</v>
      </c>
      <c r="G159" s="36">
        <v>66.693600000000004</v>
      </c>
      <c r="H159" s="36">
        <v>70.398799999999994</v>
      </c>
      <c r="I159" s="36">
        <v>74.103999999999999</v>
      </c>
      <c r="J159" s="477">
        <v>100.04040000000001</v>
      </c>
      <c r="K159" s="386"/>
      <c r="L159" s="68" t="s">
        <v>46</v>
      </c>
    </row>
    <row r="160" spans="1:12" s="8" customFormat="1" ht="18" customHeight="1" thickBot="1" x14ac:dyDescent="0.25">
      <c r="A160" s="757" t="s">
        <v>118</v>
      </c>
      <c r="B160" s="758"/>
      <c r="C160" s="758"/>
      <c r="D160" s="758"/>
      <c r="E160" s="758"/>
      <c r="F160" s="758"/>
      <c r="G160" s="758"/>
      <c r="H160" s="758"/>
      <c r="I160" s="758"/>
      <c r="J160" s="758"/>
      <c r="K160" s="758"/>
      <c r="L160" s="759"/>
    </row>
    <row r="161" spans="1:14" s="8" customFormat="1" ht="46.5" customHeight="1" thickBot="1" x14ac:dyDescent="0.25">
      <c r="A161" s="325">
        <f>A159+1</f>
        <v>127</v>
      </c>
      <c r="B161"/>
      <c r="C161" s="475" t="s">
        <v>323</v>
      </c>
      <c r="D161" s="537" t="s">
        <v>203</v>
      </c>
      <c r="E161" s="538">
        <v>16</v>
      </c>
      <c r="F161" s="539">
        <v>342.67199999999997</v>
      </c>
      <c r="G161" s="539">
        <v>350.46</v>
      </c>
      <c r="H161" s="539">
        <v>369.92999999999995</v>
      </c>
      <c r="I161" s="540">
        <v>389.4</v>
      </c>
      <c r="J161" s="479">
        <v>525.69000000000005</v>
      </c>
      <c r="K161" s="315" t="s">
        <v>138</v>
      </c>
      <c r="L161" s="315" t="s">
        <v>44</v>
      </c>
    </row>
    <row r="162" spans="1:14" s="8" customFormat="1" ht="18" customHeight="1" thickBot="1" x14ac:dyDescent="0.25">
      <c r="A162" s="742" t="s">
        <v>134</v>
      </c>
      <c r="B162" s="744"/>
      <c r="C162" s="744"/>
      <c r="D162" s="744"/>
      <c r="E162" s="744"/>
      <c r="F162" s="744"/>
      <c r="G162" s="744"/>
      <c r="H162" s="744"/>
      <c r="I162" s="744"/>
      <c r="J162" s="744"/>
      <c r="K162" s="744"/>
      <c r="L162" s="745"/>
      <c r="N162" s="85"/>
    </row>
    <row r="163" spans="1:14" s="2" customFormat="1" ht="27.75" customHeight="1" x14ac:dyDescent="0.2">
      <c r="A163" s="316">
        <f>A161+1</f>
        <v>128</v>
      </c>
      <c r="B163" s="723"/>
      <c r="C163" s="363" t="s">
        <v>372</v>
      </c>
      <c r="D163" s="410" t="s">
        <v>233</v>
      </c>
      <c r="E163" s="38">
        <v>28</v>
      </c>
      <c r="F163" s="364">
        <v>71.843199999999996</v>
      </c>
      <c r="G163" s="380">
        <v>73.475999999999999</v>
      </c>
      <c r="H163" s="364">
        <v>77.557999999999993</v>
      </c>
      <c r="I163" s="364">
        <v>81.64</v>
      </c>
      <c r="J163" s="478">
        <v>110.21400000000001</v>
      </c>
      <c r="K163" s="728" t="s">
        <v>138</v>
      </c>
      <c r="L163" s="53" t="s">
        <v>235</v>
      </c>
    </row>
    <row r="164" spans="1:14" s="2" customFormat="1" ht="28.5" customHeight="1" thickBot="1" x14ac:dyDescent="0.25">
      <c r="A164" s="332">
        <f>A163+1</f>
        <v>129</v>
      </c>
      <c r="B164" s="740"/>
      <c r="C164" s="549" t="s">
        <v>371</v>
      </c>
      <c r="D164" s="632" t="s">
        <v>234</v>
      </c>
      <c r="E164" s="527">
        <v>32</v>
      </c>
      <c r="F164" s="528">
        <v>127.10719999999999</v>
      </c>
      <c r="G164" s="633">
        <v>129.99600000000001</v>
      </c>
      <c r="H164" s="528">
        <v>137.21799999999999</v>
      </c>
      <c r="I164" s="528">
        <v>144.44</v>
      </c>
      <c r="J164" s="481">
        <v>194.994</v>
      </c>
      <c r="K164" s="741"/>
      <c r="L164" s="348" t="s">
        <v>235</v>
      </c>
    </row>
    <row r="165" spans="1:14" s="2" customFormat="1" ht="18.75" customHeight="1" thickBot="1" x14ac:dyDescent="0.25">
      <c r="A165" s="742" t="s">
        <v>75</v>
      </c>
      <c r="B165" s="752"/>
      <c r="C165" s="744"/>
      <c r="D165" s="744"/>
      <c r="E165" s="744"/>
      <c r="F165" s="744"/>
      <c r="G165" s="744"/>
      <c r="H165" s="744"/>
      <c r="I165" s="744"/>
      <c r="J165" s="744"/>
      <c r="K165" s="744"/>
      <c r="L165" s="745"/>
    </row>
    <row r="166" spans="1:14" s="2" customFormat="1" ht="21.75" customHeight="1" x14ac:dyDescent="0.2">
      <c r="A166" s="316">
        <f>A164+1</f>
        <v>130</v>
      </c>
      <c r="B166" s="746"/>
      <c r="C166" s="435" t="s">
        <v>119</v>
      </c>
      <c r="D166" s="11" t="s">
        <v>15</v>
      </c>
      <c r="E166" s="385">
        <v>20</v>
      </c>
      <c r="F166" s="364">
        <v>131.97043200000002</v>
      </c>
      <c r="G166" s="370">
        <v>134.96976000000004</v>
      </c>
      <c r="H166" s="364">
        <v>142.46808000000001</v>
      </c>
      <c r="I166" s="370">
        <v>149.96640000000002</v>
      </c>
      <c r="J166" s="478">
        <v>202.45464000000004</v>
      </c>
      <c r="K166" s="40" t="s">
        <v>138</v>
      </c>
      <c r="L166" s="70" t="s">
        <v>114</v>
      </c>
    </row>
    <row r="167" spans="1:14" s="2" customFormat="1" ht="21.75" customHeight="1" x14ac:dyDescent="0.2">
      <c r="A167" s="26">
        <f>A166+1</f>
        <v>131</v>
      </c>
      <c r="B167" s="747"/>
      <c r="C167" s="17" t="s">
        <v>119</v>
      </c>
      <c r="D167" s="12" t="s">
        <v>23</v>
      </c>
      <c r="E167" s="61">
        <v>40</v>
      </c>
      <c r="F167" s="371">
        <v>73.832704000000007</v>
      </c>
      <c r="G167" s="372">
        <v>75.510720000000006</v>
      </c>
      <c r="H167" s="371">
        <v>79.705759999999998</v>
      </c>
      <c r="I167" s="372">
        <v>83.900800000000004</v>
      </c>
      <c r="J167" s="478">
        <v>113.26608000000002</v>
      </c>
      <c r="K167" s="34" t="s">
        <v>138</v>
      </c>
      <c r="L167" s="43" t="s">
        <v>114</v>
      </c>
    </row>
    <row r="168" spans="1:14" s="2" customFormat="1" ht="45.75" customHeight="1" x14ac:dyDescent="0.2">
      <c r="A168" s="26">
        <f>A167+1</f>
        <v>132</v>
      </c>
      <c r="B168" s="330"/>
      <c r="C168" s="329" t="s">
        <v>91</v>
      </c>
      <c r="D168" s="12" t="s">
        <v>25</v>
      </c>
      <c r="E168" s="61">
        <v>50</v>
      </c>
      <c r="F168" s="371">
        <v>138.16</v>
      </c>
      <c r="G168" s="372">
        <v>141.30000000000001</v>
      </c>
      <c r="H168" s="371">
        <v>149.15</v>
      </c>
      <c r="I168" s="372">
        <v>157</v>
      </c>
      <c r="J168" s="478">
        <v>211.95000000000002</v>
      </c>
      <c r="K168" s="731" t="s">
        <v>141</v>
      </c>
      <c r="L168" s="43" t="s">
        <v>45</v>
      </c>
    </row>
    <row r="169" spans="1:14" s="2" customFormat="1" ht="26.25" customHeight="1" x14ac:dyDescent="0.2">
      <c r="A169" s="26">
        <f>A168+1</f>
        <v>133</v>
      </c>
      <c r="B169" s="747"/>
      <c r="C169" s="436" t="s">
        <v>261</v>
      </c>
      <c r="D169" s="437" t="s">
        <v>139</v>
      </c>
      <c r="E169" s="438">
        <v>12</v>
      </c>
      <c r="F169" s="487">
        <v>386.84800000000001</v>
      </c>
      <c r="G169" s="487">
        <v>395.64000000000004</v>
      </c>
      <c r="H169" s="487">
        <v>417.62</v>
      </c>
      <c r="I169" s="487">
        <v>439.6</v>
      </c>
      <c r="J169" s="478">
        <v>593.46</v>
      </c>
      <c r="K169" s="728"/>
      <c r="L169" s="43" t="s">
        <v>45</v>
      </c>
    </row>
    <row r="170" spans="1:14" s="2" customFormat="1" ht="26.25" customHeight="1" thickBot="1" x14ac:dyDescent="0.25">
      <c r="A170" s="317">
        <f>A169+1</f>
        <v>134</v>
      </c>
      <c r="B170" s="751"/>
      <c r="C170" s="439" t="s">
        <v>262</v>
      </c>
      <c r="D170" s="440" t="s">
        <v>56</v>
      </c>
      <c r="E170" s="441">
        <v>10</v>
      </c>
      <c r="F170" s="488">
        <v>1050.0160000000001</v>
      </c>
      <c r="G170" s="488">
        <v>1073.8800000000001</v>
      </c>
      <c r="H170" s="488">
        <v>1133.54</v>
      </c>
      <c r="I170" s="488">
        <v>1193.2</v>
      </c>
      <c r="J170" s="479">
        <v>1610.8200000000002</v>
      </c>
      <c r="K170" s="741"/>
      <c r="L170" s="48" t="s">
        <v>45</v>
      </c>
    </row>
    <row r="171" spans="1:14" s="2" customFormat="1" ht="20.25" customHeight="1" thickBot="1" x14ac:dyDescent="0.25">
      <c r="A171" s="742" t="s">
        <v>34</v>
      </c>
      <c r="B171" s="755"/>
      <c r="C171" s="744"/>
      <c r="D171" s="744"/>
      <c r="E171" s="744"/>
      <c r="F171" s="744"/>
      <c r="G171" s="744"/>
      <c r="H171" s="744"/>
      <c r="I171" s="744"/>
      <c r="J171" s="744"/>
      <c r="K171" s="744"/>
      <c r="L171" s="745"/>
    </row>
    <row r="172" spans="1:14" s="2" customFormat="1" ht="14.25" customHeight="1" x14ac:dyDescent="0.2">
      <c r="A172" s="331">
        <f>A170+1</f>
        <v>135</v>
      </c>
      <c r="B172" s="729"/>
      <c r="C172" s="602" t="s">
        <v>64</v>
      </c>
      <c r="D172" s="603" t="s">
        <v>63</v>
      </c>
      <c r="E172" s="38">
        <v>12</v>
      </c>
      <c r="F172" s="380">
        <v>192.01599999999999</v>
      </c>
      <c r="G172" s="380">
        <v>196.38</v>
      </c>
      <c r="H172" s="380">
        <v>207.29</v>
      </c>
      <c r="I172" s="380">
        <v>218.2</v>
      </c>
      <c r="J172" s="477">
        <v>294.57</v>
      </c>
      <c r="K172" s="727" t="s">
        <v>137</v>
      </c>
      <c r="L172" s="53" t="s">
        <v>45</v>
      </c>
    </row>
    <row r="173" spans="1:14" s="2" customFormat="1" ht="14.25" customHeight="1" x14ac:dyDescent="0.2">
      <c r="A173" s="26">
        <f>A172+1</f>
        <v>136</v>
      </c>
      <c r="B173" s="730"/>
      <c r="C173" s="604" t="s">
        <v>65</v>
      </c>
      <c r="D173" s="605" t="s">
        <v>63</v>
      </c>
      <c r="E173" s="35">
        <v>12</v>
      </c>
      <c r="F173" s="606">
        <v>231</v>
      </c>
      <c r="G173" s="606">
        <v>236.25</v>
      </c>
      <c r="H173" s="606">
        <v>249.375</v>
      </c>
      <c r="I173" s="606">
        <v>262.5</v>
      </c>
      <c r="J173" s="477">
        <v>354.375</v>
      </c>
      <c r="K173" s="728"/>
      <c r="L173" s="58" t="s">
        <v>45</v>
      </c>
    </row>
    <row r="174" spans="1:14" s="2" customFormat="1" ht="14.25" customHeight="1" x14ac:dyDescent="0.2">
      <c r="A174" s="26">
        <f>A173+1</f>
        <v>137</v>
      </c>
      <c r="B174" s="730"/>
      <c r="C174" s="604" t="s">
        <v>66</v>
      </c>
      <c r="D174" s="605" t="s">
        <v>63</v>
      </c>
      <c r="E174" s="35">
        <v>12</v>
      </c>
      <c r="F174" s="606">
        <v>227.39199999999997</v>
      </c>
      <c r="G174" s="606">
        <v>232.55999999999997</v>
      </c>
      <c r="H174" s="606">
        <v>245.47999999999996</v>
      </c>
      <c r="I174" s="606">
        <v>258.39999999999998</v>
      </c>
      <c r="J174" s="477">
        <v>348.84</v>
      </c>
      <c r="K174" s="728"/>
      <c r="L174" s="58" t="s">
        <v>45</v>
      </c>
    </row>
    <row r="175" spans="1:14" s="2" customFormat="1" ht="14.25" customHeight="1" x14ac:dyDescent="0.2">
      <c r="A175" s="26">
        <f t="shared" ref="A175:A184" si="4">A174+1</f>
        <v>138</v>
      </c>
      <c r="B175" s="730"/>
      <c r="C175" s="604" t="s">
        <v>67</v>
      </c>
      <c r="D175" s="605" t="s">
        <v>63</v>
      </c>
      <c r="E175" s="35">
        <v>12</v>
      </c>
      <c r="F175" s="606">
        <v>241.91199999999998</v>
      </c>
      <c r="G175" s="606">
        <v>247.41</v>
      </c>
      <c r="H175" s="606">
        <v>261.15499999999997</v>
      </c>
      <c r="I175" s="606">
        <v>274.89999999999998</v>
      </c>
      <c r="J175" s="477">
        <v>371.11500000000001</v>
      </c>
      <c r="K175" s="728"/>
      <c r="L175" s="58" t="s">
        <v>45</v>
      </c>
    </row>
    <row r="176" spans="1:14" s="2" customFormat="1" ht="30.75" customHeight="1" x14ac:dyDescent="0.2">
      <c r="A176" s="26">
        <f>A175+1</f>
        <v>139</v>
      </c>
      <c r="B176" s="330"/>
      <c r="C176" s="17" t="s">
        <v>12</v>
      </c>
      <c r="D176" s="12" t="s">
        <v>13</v>
      </c>
      <c r="E176" s="35">
        <v>80</v>
      </c>
      <c r="F176" s="371">
        <v>45.979648000000005</v>
      </c>
      <c r="G176" s="371">
        <v>47.024640000000005</v>
      </c>
      <c r="H176" s="371">
        <v>49.637119999999996</v>
      </c>
      <c r="I176" s="371">
        <v>52.249600000000001</v>
      </c>
      <c r="J176" s="477">
        <v>70.536960000000008</v>
      </c>
      <c r="K176" s="732"/>
      <c r="L176" s="58" t="s">
        <v>133</v>
      </c>
    </row>
    <row r="177" spans="1:12" s="2" customFormat="1" ht="42.75" customHeight="1" x14ac:dyDescent="0.2">
      <c r="A177" s="26">
        <f>A176+1</f>
        <v>140</v>
      </c>
      <c r="B177" s="654"/>
      <c r="C177" s="657" t="s">
        <v>416</v>
      </c>
      <c r="D177" s="396" t="s">
        <v>409</v>
      </c>
      <c r="E177" s="391">
        <v>54</v>
      </c>
      <c r="F177" s="306">
        <v>78.346400000000003</v>
      </c>
      <c r="G177" s="306">
        <v>80.12700000000001</v>
      </c>
      <c r="H177" s="306">
        <v>84.578499999999991</v>
      </c>
      <c r="I177" s="306">
        <v>89.03</v>
      </c>
      <c r="J177" s="477">
        <v>120.19</v>
      </c>
      <c r="K177" s="34" t="s">
        <v>410</v>
      </c>
      <c r="L177" s="58" t="s">
        <v>45</v>
      </c>
    </row>
    <row r="178" spans="1:12" s="2" customFormat="1" ht="36" customHeight="1" x14ac:dyDescent="0.2">
      <c r="A178" s="26">
        <f>A177+1</f>
        <v>141</v>
      </c>
      <c r="B178" s="330"/>
      <c r="C178" s="17" t="s">
        <v>92</v>
      </c>
      <c r="D178" s="12" t="s">
        <v>35</v>
      </c>
      <c r="E178" s="35">
        <v>54</v>
      </c>
      <c r="F178" s="36">
        <v>176.17057919999999</v>
      </c>
      <c r="G178" s="36">
        <v>180.17445599999999</v>
      </c>
      <c r="H178" s="36">
        <v>190.18414799999999</v>
      </c>
      <c r="I178" s="36">
        <v>200.19383999999999</v>
      </c>
      <c r="J178" s="477">
        <v>270.261684</v>
      </c>
      <c r="K178" s="34" t="s">
        <v>137</v>
      </c>
      <c r="L178" s="58" t="s">
        <v>44</v>
      </c>
    </row>
    <row r="179" spans="1:12" s="2" customFormat="1" ht="26.25" customHeight="1" x14ac:dyDescent="0.2">
      <c r="A179" s="26">
        <f>A178+1</f>
        <v>142</v>
      </c>
      <c r="B179" s="730"/>
      <c r="C179" s="76" t="s">
        <v>239</v>
      </c>
      <c r="D179" s="292" t="s">
        <v>55</v>
      </c>
      <c r="E179" s="71">
        <v>12</v>
      </c>
      <c r="F179" s="36">
        <v>240.95104000000001</v>
      </c>
      <c r="G179" s="69">
        <v>246.4272</v>
      </c>
      <c r="H179" s="69">
        <v>260.11759999999998</v>
      </c>
      <c r="I179" s="69">
        <v>273.80799999999999</v>
      </c>
      <c r="J179" s="477">
        <v>369.64080000000001</v>
      </c>
      <c r="K179" s="731" t="s">
        <v>137</v>
      </c>
      <c r="L179" s="58" t="s">
        <v>44</v>
      </c>
    </row>
    <row r="180" spans="1:12" s="2" customFormat="1" ht="27.75" customHeight="1" x14ac:dyDescent="0.2">
      <c r="A180" s="26">
        <f t="shared" si="4"/>
        <v>143</v>
      </c>
      <c r="B180" s="730"/>
      <c r="C180" s="18" t="s">
        <v>243</v>
      </c>
      <c r="D180" s="292" t="s">
        <v>55</v>
      </c>
      <c r="E180" s="71">
        <v>12</v>
      </c>
      <c r="F180" s="36">
        <v>240.95104000000001</v>
      </c>
      <c r="G180" s="69">
        <v>246.4272</v>
      </c>
      <c r="H180" s="69">
        <v>260.11759999999998</v>
      </c>
      <c r="I180" s="69">
        <v>273.80799999999999</v>
      </c>
      <c r="J180" s="477">
        <v>369.64080000000001</v>
      </c>
      <c r="K180" s="732"/>
      <c r="L180" s="58" t="s">
        <v>44</v>
      </c>
    </row>
    <row r="181" spans="1:12" s="2" customFormat="1" ht="24" customHeight="1" x14ac:dyDescent="0.2">
      <c r="A181" s="26">
        <f t="shared" si="4"/>
        <v>144</v>
      </c>
      <c r="B181" s="330"/>
      <c r="C181" s="18" t="s">
        <v>248</v>
      </c>
      <c r="D181" s="292" t="s">
        <v>218</v>
      </c>
      <c r="E181" s="71">
        <v>30</v>
      </c>
      <c r="F181" s="36">
        <v>121.44</v>
      </c>
      <c r="G181" s="69">
        <v>124.2</v>
      </c>
      <c r="H181" s="69">
        <v>131.1</v>
      </c>
      <c r="I181" s="69">
        <v>138</v>
      </c>
      <c r="J181" s="477">
        <v>186.3</v>
      </c>
      <c r="K181" s="731" t="s">
        <v>138</v>
      </c>
      <c r="L181" s="60" t="s">
        <v>44</v>
      </c>
    </row>
    <row r="182" spans="1:12" s="2" customFormat="1" ht="21.75" customHeight="1" x14ac:dyDescent="0.2">
      <c r="A182" s="26">
        <f t="shared" si="4"/>
        <v>145</v>
      </c>
      <c r="B182" s="739"/>
      <c r="C182" s="15" t="s">
        <v>392</v>
      </c>
      <c r="D182" s="648" t="s">
        <v>236</v>
      </c>
      <c r="E182" s="54">
        <v>28</v>
      </c>
      <c r="F182" s="371">
        <v>138.16</v>
      </c>
      <c r="G182" s="606">
        <v>141.30000000000001</v>
      </c>
      <c r="H182" s="606">
        <v>149.15</v>
      </c>
      <c r="I182" s="606">
        <v>157</v>
      </c>
      <c r="J182" s="477">
        <v>211.95000000000002</v>
      </c>
      <c r="K182" s="728"/>
      <c r="L182" s="60" t="s">
        <v>235</v>
      </c>
    </row>
    <row r="183" spans="1:12" s="2" customFormat="1" ht="23.25" customHeight="1" x14ac:dyDescent="0.2">
      <c r="A183" s="26">
        <f t="shared" si="4"/>
        <v>146</v>
      </c>
      <c r="B183" s="756"/>
      <c r="C183" s="15" t="s">
        <v>248</v>
      </c>
      <c r="D183" s="648" t="s">
        <v>237</v>
      </c>
      <c r="E183" s="54">
        <v>32</v>
      </c>
      <c r="F183" s="371">
        <v>250.89856000000003</v>
      </c>
      <c r="G183" s="606">
        <v>256.60080000000005</v>
      </c>
      <c r="H183" s="606">
        <v>270.85640000000001</v>
      </c>
      <c r="I183" s="606">
        <v>285.11200000000002</v>
      </c>
      <c r="J183" s="477">
        <v>384.90120000000007</v>
      </c>
      <c r="K183" s="732"/>
      <c r="L183" s="60" t="s">
        <v>235</v>
      </c>
    </row>
    <row r="184" spans="1:12" s="2" customFormat="1" ht="88.5" customHeight="1" thickBot="1" x14ac:dyDescent="0.25">
      <c r="A184" s="26">
        <f t="shared" si="4"/>
        <v>147</v>
      </c>
      <c r="B184" s="328"/>
      <c r="C184" s="22" t="s">
        <v>256</v>
      </c>
      <c r="D184" s="30" t="s">
        <v>49</v>
      </c>
      <c r="E184" s="67">
        <v>20</v>
      </c>
      <c r="F184" s="373">
        <v>609.28560000000004</v>
      </c>
      <c r="G184" s="383">
        <v>623.13300000000004</v>
      </c>
      <c r="H184" s="373">
        <v>657.75149999999996</v>
      </c>
      <c r="I184" s="373">
        <v>692.37</v>
      </c>
      <c r="J184" s="484">
        <v>934.69950000000006</v>
      </c>
      <c r="K184" s="368" t="s">
        <v>137</v>
      </c>
      <c r="L184" s="369" t="s">
        <v>115</v>
      </c>
    </row>
    <row r="185" spans="1:12" s="2" customFormat="1" ht="22.5" customHeight="1" thickBot="1" x14ac:dyDescent="0.25">
      <c r="A185" s="742" t="s">
        <v>344</v>
      </c>
      <c r="B185" s="743"/>
      <c r="C185" s="744"/>
      <c r="D185" s="744"/>
      <c r="E185" s="744"/>
      <c r="F185" s="744"/>
      <c r="G185" s="744"/>
      <c r="H185" s="744"/>
      <c r="I185" s="744"/>
      <c r="J185" s="744"/>
      <c r="K185" s="744"/>
      <c r="L185" s="745"/>
    </row>
    <row r="186" spans="1:12" s="4" customFormat="1" ht="20.25" customHeight="1" x14ac:dyDescent="0.2">
      <c r="A186" s="322">
        <f>A184+1</f>
        <v>148</v>
      </c>
      <c r="B186" s="748"/>
      <c r="C186" s="564" t="s">
        <v>245</v>
      </c>
      <c r="D186" s="565" t="s">
        <v>205</v>
      </c>
      <c r="E186" s="566">
        <v>24</v>
      </c>
      <c r="F186" s="364">
        <v>121.61599999999999</v>
      </c>
      <c r="G186" s="364">
        <v>124.38</v>
      </c>
      <c r="H186" s="364">
        <v>131.29</v>
      </c>
      <c r="I186" s="364">
        <v>138.19999999999999</v>
      </c>
      <c r="J186" s="478">
        <v>186.57</v>
      </c>
      <c r="K186" s="728" t="s">
        <v>137</v>
      </c>
      <c r="L186" s="53" t="s">
        <v>44</v>
      </c>
    </row>
    <row r="187" spans="1:12" s="4" customFormat="1" ht="21" customHeight="1" x14ac:dyDescent="0.2">
      <c r="A187" s="12">
        <f>A186+1</f>
        <v>149</v>
      </c>
      <c r="B187" s="749"/>
      <c r="C187" s="404" t="s">
        <v>246</v>
      </c>
      <c r="D187" s="594" t="s">
        <v>17</v>
      </c>
      <c r="E187" s="595">
        <v>22</v>
      </c>
      <c r="F187" s="371">
        <v>158.048</v>
      </c>
      <c r="G187" s="371">
        <v>161.63999999999999</v>
      </c>
      <c r="H187" s="371">
        <v>170.61999999999998</v>
      </c>
      <c r="I187" s="371">
        <v>179.6</v>
      </c>
      <c r="J187" s="480">
        <v>242.46</v>
      </c>
      <c r="K187" s="728"/>
      <c r="L187" s="58" t="s">
        <v>44</v>
      </c>
    </row>
    <row r="188" spans="1:12" s="4" customFormat="1" ht="20.25" customHeight="1" x14ac:dyDescent="0.2">
      <c r="A188" s="12">
        <f>A187+1</f>
        <v>150</v>
      </c>
      <c r="B188" s="749"/>
      <c r="C188" s="404" t="s">
        <v>247</v>
      </c>
      <c r="D188" s="594" t="s">
        <v>18</v>
      </c>
      <c r="E188" s="595">
        <v>18</v>
      </c>
      <c r="F188" s="371">
        <v>224.928</v>
      </c>
      <c r="G188" s="371">
        <v>230.04</v>
      </c>
      <c r="H188" s="371">
        <v>242.82</v>
      </c>
      <c r="I188" s="371">
        <v>255.6</v>
      </c>
      <c r="J188" s="480">
        <v>345.06</v>
      </c>
      <c r="K188" s="728"/>
      <c r="L188" s="58" t="s">
        <v>44</v>
      </c>
    </row>
    <row r="189" spans="1:12" s="4" customFormat="1" ht="21.75" customHeight="1" x14ac:dyDescent="0.2">
      <c r="A189" s="12">
        <f>A188+1</f>
        <v>151</v>
      </c>
      <c r="B189" s="749"/>
      <c r="C189" s="404" t="s">
        <v>247</v>
      </c>
      <c r="D189" s="594" t="s">
        <v>19</v>
      </c>
      <c r="E189" s="595">
        <v>12</v>
      </c>
      <c r="F189" s="371">
        <v>303.952</v>
      </c>
      <c r="G189" s="371">
        <v>310.86</v>
      </c>
      <c r="H189" s="371">
        <v>328.12999999999994</v>
      </c>
      <c r="I189" s="371">
        <v>345.4</v>
      </c>
      <c r="J189" s="480">
        <v>466.29</v>
      </c>
      <c r="K189" s="728"/>
      <c r="L189" s="58" t="s">
        <v>44</v>
      </c>
    </row>
    <row r="190" spans="1:12" s="4" customFormat="1" ht="21" customHeight="1" thickBot="1" x14ac:dyDescent="0.25">
      <c r="A190" s="12">
        <f>A189+1</f>
        <v>152</v>
      </c>
      <c r="B190" s="750"/>
      <c r="C190" s="404" t="s">
        <v>247</v>
      </c>
      <c r="D190" s="594" t="s">
        <v>206</v>
      </c>
      <c r="E190" s="595">
        <v>12</v>
      </c>
      <c r="F190" s="371">
        <v>425.56800000000004</v>
      </c>
      <c r="G190" s="371">
        <v>435.24</v>
      </c>
      <c r="H190" s="371">
        <v>459.42</v>
      </c>
      <c r="I190" s="371">
        <v>483.6</v>
      </c>
      <c r="J190" s="480">
        <v>652.86000000000013</v>
      </c>
      <c r="K190" s="728"/>
      <c r="L190" s="58" t="s">
        <v>44</v>
      </c>
    </row>
    <row r="191" spans="1:12" s="4" customFormat="1" ht="21.75" customHeight="1" thickBot="1" x14ac:dyDescent="0.25">
      <c r="A191" s="736" t="s">
        <v>98</v>
      </c>
      <c r="B191" s="737"/>
      <c r="C191" s="737"/>
      <c r="D191" s="737"/>
      <c r="E191" s="737"/>
      <c r="F191" s="737"/>
      <c r="G191" s="737"/>
      <c r="H191" s="737"/>
      <c r="I191" s="737"/>
      <c r="J191" s="737"/>
      <c r="K191" s="737"/>
      <c r="L191" s="738"/>
    </row>
    <row r="192" spans="1:12" s="4" customFormat="1" ht="21" customHeight="1" x14ac:dyDescent="0.2">
      <c r="A192" s="11">
        <f>A190+1</f>
        <v>153</v>
      </c>
      <c r="B192" s="725"/>
      <c r="C192" s="599" t="s">
        <v>144</v>
      </c>
      <c r="D192" s="565" t="s">
        <v>79</v>
      </c>
      <c r="E192" s="600">
        <v>12</v>
      </c>
      <c r="F192" s="364">
        <v>145.90400000000002</v>
      </c>
      <c r="G192" s="364">
        <v>149.22000000000003</v>
      </c>
      <c r="H192" s="364">
        <v>157.51</v>
      </c>
      <c r="I192" s="364">
        <v>165.8</v>
      </c>
      <c r="J192" s="477">
        <v>223.83000000000004</v>
      </c>
      <c r="K192" s="728" t="s">
        <v>137</v>
      </c>
      <c r="L192" s="53" t="s">
        <v>44</v>
      </c>
    </row>
    <row r="193" spans="1:12" s="4" customFormat="1" ht="21.75" customHeight="1" thickBot="1" x14ac:dyDescent="0.25">
      <c r="A193" s="30">
        <f>A192+1</f>
        <v>154</v>
      </c>
      <c r="B193" s="726"/>
      <c r="C193" s="601" t="s">
        <v>145</v>
      </c>
      <c r="D193" s="568" t="s">
        <v>79</v>
      </c>
      <c r="E193" s="591">
        <v>12</v>
      </c>
      <c r="F193" s="373">
        <v>145.90400000000002</v>
      </c>
      <c r="G193" s="373">
        <v>149.22000000000003</v>
      </c>
      <c r="H193" s="373">
        <v>157.51</v>
      </c>
      <c r="I193" s="373">
        <v>165.8</v>
      </c>
      <c r="J193" s="484">
        <v>223.83000000000004</v>
      </c>
      <c r="K193" s="728"/>
      <c r="L193" s="60" t="s">
        <v>45</v>
      </c>
    </row>
    <row r="194" spans="1:12" s="4" customFormat="1" ht="19.5" customHeight="1" thickBot="1" x14ac:dyDescent="0.25">
      <c r="A194" s="733" t="s">
        <v>226</v>
      </c>
      <c r="B194" s="734"/>
      <c r="C194" s="734"/>
      <c r="D194" s="734"/>
      <c r="E194" s="734"/>
      <c r="F194" s="734"/>
      <c r="G194" s="734"/>
      <c r="H194" s="734"/>
      <c r="I194" s="734"/>
      <c r="J194" s="734"/>
      <c r="K194" s="734"/>
      <c r="L194" s="735"/>
    </row>
    <row r="195" spans="1:12" s="4" customFormat="1" ht="21" customHeight="1" x14ac:dyDescent="0.2">
      <c r="A195" s="316">
        <f>A193+1</f>
        <v>155</v>
      </c>
      <c r="B195" s="722"/>
      <c r="C195" s="564" t="s">
        <v>279</v>
      </c>
      <c r="D195" s="565" t="s">
        <v>208</v>
      </c>
      <c r="E195" s="566">
        <v>9</v>
      </c>
      <c r="F195" s="364">
        <v>115.5</v>
      </c>
      <c r="G195" s="364">
        <v>118.125</v>
      </c>
      <c r="H195" s="364">
        <v>124.6875</v>
      </c>
      <c r="I195" s="364">
        <v>131.25</v>
      </c>
      <c r="J195" s="478">
        <v>170</v>
      </c>
      <c r="K195" s="727" t="s">
        <v>141</v>
      </c>
      <c r="L195" s="53" t="s">
        <v>44</v>
      </c>
    </row>
    <row r="196" spans="1:12" s="4" customFormat="1" ht="21" customHeight="1" x14ac:dyDescent="0.2">
      <c r="A196" s="317">
        <f>A195+1</f>
        <v>156</v>
      </c>
      <c r="B196" s="723"/>
      <c r="C196" s="567" t="s">
        <v>291</v>
      </c>
      <c r="D196" s="568" t="s">
        <v>208</v>
      </c>
      <c r="E196" s="569">
        <v>9</v>
      </c>
      <c r="F196" s="364">
        <v>115.5</v>
      </c>
      <c r="G196" s="364">
        <v>118.125</v>
      </c>
      <c r="H196" s="364">
        <v>124.6875</v>
      </c>
      <c r="I196" s="364">
        <v>131.25</v>
      </c>
      <c r="J196" s="489">
        <v>170</v>
      </c>
      <c r="K196" s="728"/>
      <c r="L196" s="60" t="s">
        <v>44</v>
      </c>
    </row>
    <row r="197" spans="1:12" s="4" customFormat="1" ht="21" customHeight="1" x14ac:dyDescent="0.2">
      <c r="A197" s="12">
        <f>A196+1</f>
        <v>157</v>
      </c>
      <c r="B197" s="739"/>
      <c r="C197" s="672" t="s">
        <v>424</v>
      </c>
      <c r="D197" s="674" t="s">
        <v>40</v>
      </c>
      <c r="E197" s="675">
        <v>18</v>
      </c>
      <c r="F197" s="308">
        <v>189.50800000000001</v>
      </c>
      <c r="G197" s="308">
        <v>193.815</v>
      </c>
      <c r="H197" s="308">
        <v>204.58249999999998</v>
      </c>
      <c r="I197" s="308">
        <v>215.35</v>
      </c>
      <c r="J197" s="480">
        <v>290.72250000000003</v>
      </c>
      <c r="K197" s="731" t="s">
        <v>141</v>
      </c>
      <c r="L197" s="58" t="s">
        <v>44</v>
      </c>
    </row>
    <row r="198" spans="1:12" s="4" customFormat="1" ht="21" customHeight="1" thickBot="1" x14ac:dyDescent="0.25">
      <c r="A198" s="317">
        <f>A197+1</f>
        <v>158</v>
      </c>
      <c r="B198" s="740"/>
      <c r="C198" s="673" t="s">
        <v>425</v>
      </c>
      <c r="D198" s="676" t="s">
        <v>40</v>
      </c>
      <c r="E198" s="677">
        <v>18</v>
      </c>
      <c r="F198" s="308">
        <v>171.65280000000001</v>
      </c>
      <c r="G198" s="308">
        <v>175.554</v>
      </c>
      <c r="H198" s="308">
        <v>185.30699999999999</v>
      </c>
      <c r="I198" s="308">
        <v>195.06</v>
      </c>
      <c r="J198" s="489">
        <v>263.33100000000002</v>
      </c>
      <c r="K198" s="741"/>
      <c r="L198" s="60" t="s">
        <v>44</v>
      </c>
    </row>
    <row r="199" spans="1:12" s="6" customFormat="1" ht="18.75" thickBot="1" x14ac:dyDescent="0.2">
      <c r="A199" s="708" t="s">
        <v>110</v>
      </c>
      <c r="B199" s="709"/>
      <c r="C199" s="709"/>
      <c r="D199" s="709"/>
      <c r="E199" s="709"/>
      <c r="F199" s="709"/>
      <c r="G199" s="709"/>
      <c r="H199" s="709"/>
      <c r="I199" s="709"/>
      <c r="J199" s="709"/>
      <c r="K199" s="709"/>
      <c r="L199" s="710"/>
    </row>
    <row r="200" spans="1:12" s="6" customFormat="1" ht="41.25" customHeight="1" x14ac:dyDescent="0.15">
      <c r="A200" s="322">
        <f>A198+1</f>
        <v>159</v>
      </c>
      <c r="B200" s="503"/>
      <c r="C200" s="505" t="s">
        <v>52</v>
      </c>
      <c r="D200" s="509" t="s">
        <v>53</v>
      </c>
      <c r="E200" s="512">
        <v>40</v>
      </c>
      <c r="F200" s="513">
        <v>71.843199999999996</v>
      </c>
      <c r="G200" s="516">
        <v>73.475999999999999</v>
      </c>
      <c r="H200" s="513">
        <v>77.557999999999993</v>
      </c>
      <c r="I200" s="516">
        <v>81.64</v>
      </c>
      <c r="J200" s="489">
        <v>110</v>
      </c>
      <c r="K200" s="714" t="s">
        <v>141</v>
      </c>
      <c r="L200" s="517" t="s">
        <v>114</v>
      </c>
    </row>
    <row r="201" spans="1:12" s="6" customFormat="1" ht="41.25" customHeight="1" x14ac:dyDescent="0.15">
      <c r="A201" s="12">
        <f>A200+1</f>
        <v>160</v>
      </c>
      <c r="B201" s="399"/>
      <c r="C201" s="506" t="s">
        <v>297</v>
      </c>
      <c r="D201" s="443" t="s">
        <v>41</v>
      </c>
      <c r="E201" s="35">
        <v>30</v>
      </c>
      <c r="F201" s="372">
        <v>141.47584000000001</v>
      </c>
      <c r="G201" s="371">
        <v>144.69120000000001</v>
      </c>
      <c r="H201" s="372">
        <v>152.7296</v>
      </c>
      <c r="I201" s="371">
        <v>160.768</v>
      </c>
      <c r="J201" s="489">
        <v>217</v>
      </c>
      <c r="K201" s="715"/>
      <c r="L201" s="518" t="s">
        <v>44</v>
      </c>
    </row>
    <row r="202" spans="1:12" s="6" customFormat="1" ht="42" customHeight="1" x14ac:dyDescent="0.15">
      <c r="A202" s="12">
        <f>A201+1</f>
        <v>161</v>
      </c>
      <c r="B202" s="399"/>
      <c r="C202" s="506" t="s">
        <v>298</v>
      </c>
      <c r="D202" s="443" t="s">
        <v>53</v>
      </c>
      <c r="E202" s="35">
        <v>40</v>
      </c>
      <c r="F202" s="372">
        <v>116.0544</v>
      </c>
      <c r="G202" s="371">
        <v>118.69199999999999</v>
      </c>
      <c r="H202" s="372">
        <v>125.28599999999999</v>
      </c>
      <c r="I202" s="371">
        <v>131.88</v>
      </c>
      <c r="J202" s="489">
        <v>178</v>
      </c>
      <c r="K202" s="715"/>
      <c r="L202" s="518" t="s">
        <v>44</v>
      </c>
    </row>
    <row r="203" spans="1:12" s="6" customFormat="1" ht="41.25" customHeight="1" x14ac:dyDescent="0.15">
      <c r="A203" s="12">
        <f>A202+1</f>
        <v>162</v>
      </c>
      <c r="B203" s="399"/>
      <c r="C203" s="506" t="s">
        <v>299</v>
      </c>
      <c r="D203" s="443" t="s">
        <v>53</v>
      </c>
      <c r="E203" s="35">
        <v>40</v>
      </c>
      <c r="F203" s="372">
        <v>116.0544</v>
      </c>
      <c r="G203" s="371">
        <v>118.69199999999999</v>
      </c>
      <c r="H203" s="372">
        <v>125.28599999999999</v>
      </c>
      <c r="I203" s="371">
        <v>131.88</v>
      </c>
      <c r="J203" s="489">
        <v>178</v>
      </c>
      <c r="K203" s="715"/>
      <c r="L203" s="518" t="s">
        <v>44</v>
      </c>
    </row>
    <row r="204" spans="1:12" s="6" customFormat="1" ht="43.5" customHeight="1" x14ac:dyDescent="0.15">
      <c r="A204" s="12">
        <f>A203+1</f>
        <v>163</v>
      </c>
      <c r="B204" s="399"/>
      <c r="C204" s="506" t="s">
        <v>300</v>
      </c>
      <c r="D204" s="443" t="s">
        <v>427</v>
      </c>
      <c r="E204" s="35">
        <v>40</v>
      </c>
      <c r="F204" s="372">
        <v>129.31775999999999</v>
      </c>
      <c r="G204" s="371">
        <v>132.2568</v>
      </c>
      <c r="H204" s="372">
        <v>139.6044</v>
      </c>
      <c r="I204" s="371">
        <v>146.952</v>
      </c>
      <c r="J204" s="489">
        <v>198</v>
      </c>
      <c r="K204" s="715"/>
      <c r="L204" s="518" t="s">
        <v>44</v>
      </c>
    </row>
    <row r="205" spans="1:12" s="6" customFormat="1" ht="42" customHeight="1" x14ac:dyDescent="0.15">
      <c r="A205" s="12">
        <f>A204+1</f>
        <v>164</v>
      </c>
      <c r="B205" s="399"/>
      <c r="C205" s="506" t="s">
        <v>301</v>
      </c>
      <c r="D205" s="443" t="s">
        <v>53</v>
      </c>
      <c r="E205" s="35">
        <v>40</v>
      </c>
      <c r="F205" s="372">
        <v>105.00160000000001</v>
      </c>
      <c r="G205" s="371">
        <v>107.38800000000001</v>
      </c>
      <c r="H205" s="372">
        <v>113.354</v>
      </c>
      <c r="I205" s="371">
        <v>119.32000000000001</v>
      </c>
      <c r="J205" s="489">
        <v>161</v>
      </c>
      <c r="K205" s="715"/>
      <c r="L205" s="518" t="s">
        <v>44</v>
      </c>
    </row>
    <row r="206" spans="1:12" s="6" customFormat="1" ht="25.5" x14ac:dyDescent="0.15">
      <c r="A206" s="12">
        <f t="shared" ref="A206:A207" si="5">A205+1</f>
        <v>165</v>
      </c>
      <c r="B206" s="399"/>
      <c r="C206" s="507" t="s">
        <v>311</v>
      </c>
      <c r="D206" s="510" t="s">
        <v>53</v>
      </c>
      <c r="E206" s="391">
        <v>40</v>
      </c>
      <c r="F206" s="514">
        <v>136.69999999999999</v>
      </c>
      <c r="G206" s="306">
        <v>139.84409999999997</v>
      </c>
      <c r="H206" s="514">
        <v>147.67536959999998</v>
      </c>
      <c r="I206" s="306">
        <v>155.50216418879998</v>
      </c>
      <c r="J206" s="489">
        <v>210</v>
      </c>
      <c r="K206" s="715"/>
      <c r="L206" s="518" t="s">
        <v>44</v>
      </c>
    </row>
    <row r="207" spans="1:12" s="6" customFormat="1" ht="14.25" x14ac:dyDescent="0.15">
      <c r="A207" s="12">
        <f t="shared" si="5"/>
        <v>166</v>
      </c>
      <c r="B207" s="399"/>
      <c r="C207" s="507" t="s">
        <v>312</v>
      </c>
      <c r="D207" s="510" t="s">
        <v>53</v>
      </c>
      <c r="E207" s="391">
        <v>40</v>
      </c>
      <c r="F207" s="514">
        <v>136.69999999999999</v>
      </c>
      <c r="G207" s="306">
        <v>139.84409999999997</v>
      </c>
      <c r="H207" s="514">
        <v>147.67536959999998</v>
      </c>
      <c r="I207" s="306">
        <v>155.50216418879998</v>
      </c>
      <c r="J207" s="489">
        <v>210</v>
      </c>
      <c r="K207" s="715"/>
      <c r="L207" s="518" t="s">
        <v>44</v>
      </c>
    </row>
    <row r="208" spans="1:12" s="6" customFormat="1" ht="39" thickBot="1" x14ac:dyDescent="0.2">
      <c r="A208" s="323">
        <f>A207+1</f>
        <v>167</v>
      </c>
      <c r="B208" s="504"/>
      <c r="C208" s="508" t="s">
        <v>313</v>
      </c>
      <c r="D208" s="511" t="s">
        <v>302</v>
      </c>
      <c r="E208" s="345">
        <v>15</v>
      </c>
      <c r="F208" s="515">
        <v>218.1</v>
      </c>
      <c r="G208" s="346">
        <v>223.11629999999997</v>
      </c>
      <c r="H208" s="515">
        <v>235.61081279999996</v>
      </c>
      <c r="I208" s="346">
        <v>248.09818587839993</v>
      </c>
      <c r="J208" s="489">
        <v>335</v>
      </c>
      <c r="K208" s="716"/>
      <c r="L208" s="519" t="s">
        <v>45</v>
      </c>
    </row>
    <row r="209" spans="1:12" s="6" customFormat="1" ht="18.75" customHeight="1" thickBot="1" x14ac:dyDescent="0.2">
      <c r="A209" s="708" t="s">
        <v>111</v>
      </c>
      <c r="B209" s="709"/>
      <c r="C209" s="709"/>
      <c r="D209" s="709"/>
      <c r="E209" s="709"/>
      <c r="F209" s="709"/>
      <c r="G209" s="709"/>
      <c r="H209" s="709"/>
      <c r="I209" s="709"/>
      <c r="J209" s="709"/>
      <c r="K209" s="709"/>
      <c r="L209" s="710"/>
    </row>
    <row r="210" spans="1:12" s="6" customFormat="1" ht="29.25" customHeight="1" x14ac:dyDescent="0.15">
      <c r="A210" s="322">
        <f>A208+1</f>
        <v>168</v>
      </c>
      <c r="B210" s="719"/>
      <c r="C210" s="505" t="s">
        <v>303</v>
      </c>
      <c r="D210" s="509" t="s">
        <v>116</v>
      </c>
      <c r="E210" s="512">
        <v>20</v>
      </c>
      <c r="F210" s="516">
        <v>120.47552</v>
      </c>
      <c r="G210" s="513">
        <v>123.2136</v>
      </c>
      <c r="H210" s="516">
        <v>130.05879999999999</v>
      </c>
      <c r="I210" s="513">
        <v>136.904</v>
      </c>
      <c r="J210" s="485">
        <v>184.82040000000001</v>
      </c>
      <c r="K210" s="717" t="s">
        <v>141</v>
      </c>
      <c r="L210" s="530" t="s">
        <v>44</v>
      </c>
    </row>
    <row r="211" spans="1:12" s="6" customFormat="1" ht="27.75" customHeight="1" x14ac:dyDescent="0.15">
      <c r="A211" s="12">
        <f t="shared" ref="A211:A222" si="6">A210+1</f>
        <v>169</v>
      </c>
      <c r="B211" s="720"/>
      <c r="C211" s="506" t="s">
        <v>303</v>
      </c>
      <c r="D211" s="443" t="s">
        <v>78</v>
      </c>
      <c r="E211" s="35">
        <v>20</v>
      </c>
      <c r="F211" s="371">
        <v>140</v>
      </c>
      <c r="G211" s="372">
        <v>143.22</v>
      </c>
      <c r="H211" s="371">
        <v>151.24032</v>
      </c>
      <c r="I211" s="372">
        <v>159.25605696</v>
      </c>
      <c r="J211" s="480">
        <v>215</v>
      </c>
      <c r="K211" s="718"/>
      <c r="L211" s="531" t="s">
        <v>44</v>
      </c>
    </row>
    <row r="212" spans="1:12" s="6" customFormat="1" ht="25.5" x14ac:dyDescent="0.15">
      <c r="A212" s="12">
        <f t="shared" si="6"/>
        <v>170</v>
      </c>
      <c r="B212" s="721"/>
      <c r="C212" s="506" t="s">
        <v>93</v>
      </c>
      <c r="D212" s="443" t="s">
        <v>40</v>
      </c>
      <c r="E212" s="35">
        <v>20</v>
      </c>
      <c r="F212" s="371">
        <v>133.18624000000003</v>
      </c>
      <c r="G212" s="372">
        <v>136.21320000000003</v>
      </c>
      <c r="H212" s="371">
        <v>143.78059999999999</v>
      </c>
      <c r="I212" s="372">
        <v>151.34800000000001</v>
      </c>
      <c r="J212" s="480">
        <v>204.31980000000004</v>
      </c>
      <c r="K212" s="718"/>
      <c r="L212" s="518" t="s">
        <v>44</v>
      </c>
    </row>
    <row r="213" spans="1:12" ht="25.5" x14ac:dyDescent="0.2">
      <c r="A213" s="12">
        <f t="shared" si="6"/>
        <v>171</v>
      </c>
      <c r="B213" s="724"/>
      <c r="C213" s="506" t="s">
        <v>304</v>
      </c>
      <c r="D213" s="443" t="s">
        <v>116</v>
      </c>
      <c r="E213" s="35">
        <v>20</v>
      </c>
      <c r="F213" s="371">
        <v>120.47552</v>
      </c>
      <c r="G213" s="372">
        <v>123.2136</v>
      </c>
      <c r="H213" s="371">
        <v>130.05879999999999</v>
      </c>
      <c r="I213" s="372">
        <v>136.904</v>
      </c>
      <c r="J213" s="480">
        <v>184.82040000000001</v>
      </c>
      <c r="K213" s="718"/>
      <c r="L213" s="531" t="s">
        <v>44</v>
      </c>
    </row>
    <row r="214" spans="1:12" ht="25.5" x14ac:dyDescent="0.2">
      <c r="A214" s="12">
        <f t="shared" si="6"/>
        <v>172</v>
      </c>
      <c r="B214" s="720"/>
      <c r="C214" s="506" t="s">
        <v>304</v>
      </c>
      <c r="D214" s="443" t="s">
        <v>78</v>
      </c>
      <c r="E214" s="35">
        <v>20</v>
      </c>
      <c r="F214" s="371">
        <v>140</v>
      </c>
      <c r="G214" s="372">
        <v>143.22</v>
      </c>
      <c r="H214" s="371">
        <v>151.24032</v>
      </c>
      <c r="I214" s="372">
        <v>159.25605696</v>
      </c>
      <c r="J214" s="480">
        <v>215</v>
      </c>
      <c r="K214" s="718"/>
      <c r="L214" s="531" t="s">
        <v>44</v>
      </c>
    </row>
    <row r="215" spans="1:12" ht="25.5" x14ac:dyDescent="0.2">
      <c r="A215" s="12">
        <f t="shared" si="6"/>
        <v>173</v>
      </c>
      <c r="B215" s="721"/>
      <c r="C215" s="506" t="s">
        <v>305</v>
      </c>
      <c r="D215" s="443" t="s">
        <v>40</v>
      </c>
      <c r="E215" s="35">
        <v>20</v>
      </c>
      <c r="F215" s="371">
        <v>133.18624000000003</v>
      </c>
      <c r="G215" s="372">
        <v>136.21320000000003</v>
      </c>
      <c r="H215" s="371">
        <v>143.78059999999999</v>
      </c>
      <c r="I215" s="372">
        <v>151.34800000000001</v>
      </c>
      <c r="J215" s="480">
        <v>204.31980000000004</v>
      </c>
      <c r="K215" s="718"/>
      <c r="L215" s="518" t="s">
        <v>44</v>
      </c>
    </row>
    <row r="216" spans="1:12" ht="30" customHeight="1" x14ac:dyDescent="0.2">
      <c r="A216" s="12">
        <f t="shared" si="6"/>
        <v>174</v>
      </c>
      <c r="B216" s="724"/>
      <c r="C216" s="506" t="s">
        <v>306</v>
      </c>
      <c r="D216" s="443" t="s">
        <v>40</v>
      </c>
      <c r="E216" s="35">
        <v>20</v>
      </c>
      <c r="F216" s="371">
        <v>129.31775999999999</v>
      </c>
      <c r="G216" s="372">
        <v>132.2568</v>
      </c>
      <c r="H216" s="371">
        <v>139.6044</v>
      </c>
      <c r="I216" s="372">
        <v>146.952</v>
      </c>
      <c r="J216" s="480">
        <v>198.3852</v>
      </c>
      <c r="K216" s="718"/>
      <c r="L216" s="518" t="s">
        <v>44</v>
      </c>
    </row>
    <row r="217" spans="1:12" ht="30" customHeight="1" x14ac:dyDescent="0.2">
      <c r="A217" s="12">
        <f t="shared" si="6"/>
        <v>175</v>
      </c>
      <c r="B217" s="721"/>
      <c r="C217" s="506" t="s">
        <v>306</v>
      </c>
      <c r="D217" s="443" t="s">
        <v>78</v>
      </c>
      <c r="E217" s="35">
        <v>20</v>
      </c>
      <c r="F217" s="371">
        <v>158.05503999999999</v>
      </c>
      <c r="G217" s="372">
        <v>161.6472</v>
      </c>
      <c r="H217" s="371">
        <v>170.6276</v>
      </c>
      <c r="I217" s="372">
        <v>179.608</v>
      </c>
      <c r="J217" s="480">
        <v>242.47080000000003</v>
      </c>
      <c r="K217" s="718"/>
      <c r="L217" s="518" t="s">
        <v>44</v>
      </c>
    </row>
    <row r="218" spans="1:12" ht="43.5" customHeight="1" x14ac:dyDescent="0.2">
      <c r="A218" s="12">
        <f>A217+1</f>
        <v>176</v>
      </c>
      <c r="B218" s="399"/>
      <c r="C218" s="506" t="s">
        <v>307</v>
      </c>
      <c r="D218" s="443" t="s">
        <v>113</v>
      </c>
      <c r="E218" s="35">
        <v>20</v>
      </c>
      <c r="F218" s="371">
        <v>158.05503999999999</v>
      </c>
      <c r="G218" s="372">
        <v>161.6472</v>
      </c>
      <c r="H218" s="371">
        <v>170.6276</v>
      </c>
      <c r="I218" s="372">
        <v>179.608</v>
      </c>
      <c r="J218" s="480">
        <v>242.47080000000003</v>
      </c>
      <c r="K218" s="718"/>
      <c r="L218" s="518" t="s">
        <v>44</v>
      </c>
    </row>
    <row r="219" spans="1:12" ht="14.25" x14ac:dyDescent="0.2">
      <c r="A219" s="12">
        <f t="shared" si="6"/>
        <v>177</v>
      </c>
      <c r="B219" s="399"/>
      <c r="C219" s="507" t="s">
        <v>318</v>
      </c>
      <c r="D219" s="510" t="s">
        <v>308</v>
      </c>
      <c r="E219" s="391">
        <v>50</v>
      </c>
      <c r="F219" s="306">
        <v>113.9</v>
      </c>
      <c r="G219" s="514">
        <v>116.5197</v>
      </c>
      <c r="H219" s="306">
        <v>123.0448032</v>
      </c>
      <c r="I219" s="514">
        <v>129.56617776959999</v>
      </c>
      <c r="J219" s="480">
        <v>175</v>
      </c>
      <c r="K219" s="718"/>
      <c r="L219" s="518" t="s">
        <v>44</v>
      </c>
    </row>
    <row r="220" spans="1:12" ht="14.25" x14ac:dyDescent="0.2">
      <c r="A220" s="12">
        <f t="shared" si="6"/>
        <v>178</v>
      </c>
      <c r="B220" s="399"/>
      <c r="C220" s="507" t="s">
        <v>319</v>
      </c>
      <c r="D220" s="510" t="s">
        <v>308</v>
      </c>
      <c r="E220" s="391">
        <v>50</v>
      </c>
      <c r="F220" s="306">
        <v>113.9</v>
      </c>
      <c r="G220" s="514">
        <v>116.5197</v>
      </c>
      <c r="H220" s="306">
        <v>123.0448032</v>
      </c>
      <c r="I220" s="514">
        <v>129.56617776959999</v>
      </c>
      <c r="J220" s="480">
        <v>175</v>
      </c>
      <c r="K220" s="718"/>
      <c r="L220" s="518" t="s">
        <v>44</v>
      </c>
    </row>
    <row r="221" spans="1:12" ht="14.25" x14ac:dyDescent="0.2">
      <c r="A221" s="12">
        <f t="shared" si="6"/>
        <v>179</v>
      </c>
      <c r="B221" s="399"/>
      <c r="C221" s="507" t="s">
        <v>320</v>
      </c>
      <c r="D221" s="510" t="s">
        <v>308</v>
      </c>
      <c r="E221" s="391">
        <v>50</v>
      </c>
      <c r="F221" s="306">
        <v>113.9</v>
      </c>
      <c r="G221" s="514">
        <v>116.5197</v>
      </c>
      <c r="H221" s="306">
        <v>123.0448032</v>
      </c>
      <c r="I221" s="514">
        <v>129.56617776959999</v>
      </c>
      <c r="J221" s="480">
        <v>175</v>
      </c>
      <c r="K221" s="718"/>
      <c r="L221" s="518" t="s">
        <v>44</v>
      </c>
    </row>
    <row r="222" spans="1:12" thickBot="1" x14ac:dyDescent="0.25">
      <c r="A222" s="12">
        <f t="shared" si="6"/>
        <v>180</v>
      </c>
      <c r="B222" s="399"/>
      <c r="C222" s="507" t="s">
        <v>321</v>
      </c>
      <c r="D222" s="510" t="s">
        <v>308</v>
      </c>
      <c r="E222" s="391">
        <v>50</v>
      </c>
      <c r="F222" s="306">
        <v>113.9</v>
      </c>
      <c r="G222" s="514">
        <v>116.5197</v>
      </c>
      <c r="H222" s="306">
        <v>123.0448032</v>
      </c>
      <c r="I222" s="514">
        <v>129.56617776959999</v>
      </c>
      <c r="J222" s="480">
        <v>175</v>
      </c>
      <c r="K222" s="718"/>
      <c r="L222" s="518" t="s">
        <v>44</v>
      </c>
    </row>
    <row r="223" spans="1:12" ht="18.75" customHeight="1" thickBot="1" x14ac:dyDescent="0.25">
      <c r="A223" s="711" t="s">
        <v>80</v>
      </c>
      <c r="B223" s="712"/>
      <c r="C223" s="712"/>
      <c r="D223" s="712"/>
      <c r="E223" s="712"/>
      <c r="F223" s="712"/>
      <c r="G223" s="712"/>
      <c r="H223" s="712"/>
      <c r="I223" s="712"/>
      <c r="J223" s="712"/>
      <c r="K223" s="712"/>
      <c r="L223" s="713"/>
    </row>
    <row r="224" spans="1:12" ht="45" customHeight="1" x14ac:dyDescent="0.2">
      <c r="A224" s="322">
        <f>A222+1</f>
        <v>181</v>
      </c>
      <c r="B224" s="503"/>
      <c r="C224" s="532" t="s">
        <v>309</v>
      </c>
      <c r="D224" s="509" t="s">
        <v>40</v>
      </c>
      <c r="E224" s="512">
        <v>20</v>
      </c>
      <c r="F224" s="513">
        <v>120.47552</v>
      </c>
      <c r="G224" s="516">
        <v>123.2136</v>
      </c>
      <c r="H224" s="513">
        <v>130.05879999999999</v>
      </c>
      <c r="I224" s="516">
        <v>136.904</v>
      </c>
      <c r="J224" s="485">
        <v>184.82040000000001</v>
      </c>
      <c r="K224" s="705" t="s">
        <v>141</v>
      </c>
      <c r="L224" s="517" t="s">
        <v>44</v>
      </c>
    </row>
    <row r="225" spans="1:12" ht="43.5" customHeight="1" x14ac:dyDescent="0.2">
      <c r="A225" s="12">
        <f>A224+1</f>
        <v>182</v>
      </c>
      <c r="B225" s="399"/>
      <c r="C225" s="507" t="s">
        <v>314</v>
      </c>
      <c r="D225" s="510" t="s">
        <v>78</v>
      </c>
      <c r="E225" s="391">
        <v>20</v>
      </c>
      <c r="F225" s="514">
        <v>156.9</v>
      </c>
      <c r="G225" s="306">
        <v>160.5087</v>
      </c>
      <c r="H225" s="514">
        <v>169.49718720000001</v>
      </c>
      <c r="I225" s="306">
        <v>178.48053812160001</v>
      </c>
      <c r="J225" s="480">
        <v>241</v>
      </c>
      <c r="K225" s="706"/>
      <c r="L225" s="518" t="s">
        <v>44</v>
      </c>
    </row>
    <row r="226" spans="1:12" ht="26.25" customHeight="1" x14ac:dyDescent="0.2">
      <c r="A226" s="12">
        <f>A225+1</f>
        <v>183</v>
      </c>
      <c r="B226" s="399"/>
      <c r="C226" s="507" t="s">
        <v>315</v>
      </c>
      <c r="D226" s="510" t="s">
        <v>308</v>
      </c>
      <c r="E226" s="391">
        <v>50</v>
      </c>
      <c r="F226" s="514">
        <v>113.9</v>
      </c>
      <c r="G226" s="306">
        <v>116.5197</v>
      </c>
      <c r="H226" s="514">
        <v>123.0448032</v>
      </c>
      <c r="I226" s="306">
        <v>129.56617776959999</v>
      </c>
      <c r="J226" s="480">
        <v>175</v>
      </c>
      <c r="K226" s="706"/>
      <c r="L226" s="518" t="s">
        <v>44</v>
      </c>
    </row>
    <row r="227" spans="1:12" ht="33.75" customHeight="1" x14ac:dyDescent="0.2">
      <c r="A227" s="12">
        <f>A226+1</f>
        <v>184</v>
      </c>
      <c r="B227" s="399"/>
      <c r="C227" s="507" t="s">
        <v>322</v>
      </c>
      <c r="D227" s="510" t="s">
        <v>40</v>
      </c>
      <c r="E227" s="391">
        <v>20</v>
      </c>
      <c r="F227" s="514">
        <v>172.5</v>
      </c>
      <c r="G227" s="306">
        <v>176.46749999999997</v>
      </c>
      <c r="H227" s="514">
        <v>186.34967999999998</v>
      </c>
      <c r="I227" s="306">
        <v>196.22621303999998</v>
      </c>
      <c r="J227" s="480">
        <v>265</v>
      </c>
      <c r="K227" s="706"/>
      <c r="L227" s="518" t="s">
        <v>114</v>
      </c>
    </row>
    <row r="228" spans="1:12" ht="32.25" customHeight="1" thickBot="1" x14ac:dyDescent="0.25">
      <c r="A228" s="323">
        <f>A227+1</f>
        <v>185</v>
      </c>
      <c r="B228" s="504"/>
      <c r="C228" s="533" t="s">
        <v>310</v>
      </c>
      <c r="D228" s="526" t="s">
        <v>99</v>
      </c>
      <c r="E228" s="527">
        <v>40</v>
      </c>
      <c r="F228" s="529">
        <v>93.396160000000009</v>
      </c>
      <c r="G228" s="528">
        <v>95.518800000000013</v>
      </c>
      <c r="H228" s="529">
        <v>100.8254</v>
      </c>
      <c r="I228" s="528">
        <v>106.13200000000001</v>
      </c>
      <c r="J228" s="481">
        <v>143.27820000000003</v>
      </c>
      <c r="K228" s="707"/>
      <c r="L228" s="519" t="s">
        <v>44</v>
      </c>
    </row>
    <row r="229" spans="1:12" ht="18.75" customHeight="1" thickBot="1" x14ac:dyDescent="0.25">
      <c r="A229" s="708" t="s">
        <v>54</v>
      </c>
      <c r="B229" s="709"/>
      <c r="C229" s="709"/>
      <c r="D229" s="709"/>
      <c r="E229" s="709"/>
      <c r="F229" s="709"/>
      <c r="G229" s="709"/>
      <c r="H229" s="709"/>
      <c r="I229" s="709"/>
      <c r="J229" s="709"/>
      <c r="K229" s="709"/>
      <c r="L229" s="710"/>
    </row>
    <row r="230" spans="1:12" ht="19.5" customHeight="1" x14ac:dyDescent="0.2">
      <c r="A230" s="322">
        <f>A228+1</f>
        <v>186</v>
      </c>
      <c r="B230" s="503"/>
      <c r="C230" s="505" t="s">
        <v>94</v>
      </c>
      <c r="D230" s="509" t="s">
        <v>53</v>
      </c>
      <c r="E230" s="512">
        <v>50</v>
      </c>
      <c r="F230" s="513">
        <v>90.08032</v>
      </c>
      <c r="G230" s="516">
        <v>92.127600000000001</v>
      </c>
      <c r="H230" s="513">
        <v>97.245800000000003</v>
      </c>
      <c r="I230" s="516">
        <v>102.364</v>
      </c>
      <c r="J230" s="485">
        <v>138.19140000000002</v>
      </c>
      <c r="K230" s="705" t="s">
        <v>141</v>
      </c>
      <c r="L230" s="517" t="s">
        <v>44</v>
      </c>
    </row>
    <row r="231" spans="1:12" ht="18" customHeight="1" x14ac:dyDescent="0.2">
      <c r="A231" s="12">
        <f>A230+1</f>
        <v>187</v>
      </c>
      <c r="B231" s="399"/>
      <c r="C231" s="506" t="s">
        <v>95</v>
      </c>
      <c r="D231" s="443" t="s">
        <v>53</v>
      </c>
      <c r="E231" s="35">
        <v>50</v>
      </c>
      <c r="F231" s="372">
        <v>90.08032</v>
      </c>
      <c r="G231" s="371">
        <v>92.127600000000001</v>
      </c>
      <c r="H231" s="372">
        <v>97.245800000000003</v>
      </c>
      <c r="I231" s="371">
        <v>102.364</v>
      </c>
      <c r="J231" s="480">
        <v>138.19140000000002</v>
      </c>
      <c r="K231" s="706"/>
      <c r="L231" s="518" t="s">
        <v>44</v>
      </c>
    </row>
    <row r="232" spans="1:12" ht="21" customHeight="1" x14ac:dyDescent="0.2">
      <c r="A232" s="12">
        <f>A231+1</f>
        <v>188</v>
      </c>
      <c r="B232" s="399"/>
      <c r="C232" s="506" t="s">
        <v>117</v>
      </c>
      <c r="D232" s="443" t="s">
        <v>53</v>
      </c>
      <c r="E232" s="35">
        <v>50</v>
      </c>
      <c r="F232" s="372">
        <v>99.475200000000001</v>
      </c>
      <c r="G232" s="371">
        <v>101.736</v>
      </c>
      <c r="H232" s="372">
        <v>107.38800000000001</v>
      </c>
      <c r="I232" s="371">
        <v>113.04</v>
      </c>
      <c r="J232" s="480">
        <v>152.60400000000001</v>
      </c>
      <c r="K232" s="706"/>
      <c r="L232" s="518" t="s">
        <v>44</v>
      </c>
    </row>
    <row r="233" spans="1:12" ht="25.5" x14ac:dyDescent="0.2">
      <c r="A233" s="12">
        <f>A232+1</f>
        <v>189</v>
      </c>
      <c r="B233" s="534"/>
      <c r="C233" s="507" t="s">
        <v>316</v>
      </c>
      <c r="D233" s="510" t="s">
        <v>40</v>
      </c>
      <c r="E233" s="391">
        <v>20</v>
      </c>
      <c r="F233" s="514">
        <v>107.4</v>
      </c>
      <c r="G233" s="306">
        <v>109.8702</v>
      </c>
      <c r="H233" s="514">
        <v>116.0229312</v>
      </c>
      <c r="I233" s="306">
        <v>122.1721465536</v>
      </c>
      <c r="J233" s="480">
        <v>165</v>
      </c>
      <c r="K233" s="706"/>
      <c r="L233" s="518" t="s">
        <v>114</v>
      </c>
    </row>
    <row r="234" spans="1:12" ht="26.25" thickBot="1" x14ac:dyDescent="0.25">
      <c r="A234" s="323">
        <f>A233+1</f>
        <v>190</v>
      </c>
      <c r="B234" s="535"/>
      <c r="C234" s="508" t="s">
        <v>317</v>
      </c>
      <c r="D234" s="511" t="s">
        <v>40</v>
      </c>
      <c r="E234" s="345">
        <v>20</v>
      </c>
      <c r="F234" s="515">
        <v>107.4</v>
      </c>
      <c r="G234" s="346">
        <v>109.8702</v>
      </c>
      <c r="H234" s="515">
        <v>116.0229312</v>
      </c>
      <c r="I234" s="346">
        <v>122.1721465536</v>
      </c>
      <c r="J234" s="481">
        <v>165</v>
      </c>
      <c r="K234" s="707"/>
      <c r="L234" s="519" t="s">
        <v>114</v>
      </c>
    </row>
  </sheetData>
  <sheetProtection sheet="1" objects="1" scenarios="1" selectLockedCells="1" selectUnlockedCells="1"/>
  <mergeCells count="120">
    <mergeCell ref="A113:L113"/>
    <mergeCell ref="K108:K109"/>
    <mergeCell ref="K111:K112"/>
    <mergeCell ref="A97:L97"/>
    <mergeCell ref="A103:L103"/>
    <mergeCell ref="A44:L44"/>
    <mergeCell ref="B57:B58"/>
    <mergeCell ref="A59:L59"/>
    <mergeCell ref="K132:K133"/>
    <mergeCell ref="A131:L131"/>
    <mergeCell ref="B114:B123"/>
    <mergeCell ref="K104:K106"/>
    <mergeCell ref="B111:B112"/>
    <mergeCell ref="K98:K102"/>
    <mergeCell ref="K72:K77"/>
    <mergeCell ref="A55:L55"/>
    <mergeCell ref="B98:B102"/>
    <mergeCell ref="K92:K96"/>
    <mergeCell ref="B60:B65"/>
    <mergeCell ref="K79:K90"/>
    <mergeCell ref="B92:B96"/>
    <mergeCell ref="A66:L66"/>
    <mergeCell ref="B79:B84"/>
    <mergeCell ref="B67:B70"/>
    <mergeCell ref="K28:K34"/>
    <mergeCell ref="B40:B41"/>
    <mergeCell ref="B45:B54"/>
    <mergeCell ref="A4:A6"/>
    <mergeCell ref="D4:D6"/>
    <mergeCell ref="C4:C6"/>
    <mergeCell ref="A12:L12"/>
    <mergeCell ref="J4:J6"/>
    <mergeCell ref="I5:I6"/>
    <mergeCell ref="K36:K37"/>
    <mergeCell ref="A7:L7"/>
    <mergeCell ref="A38:L38"/>
    <mergeCell ref="B28:B34"/>
    <mergeCell ref="A27:L27"/>
    <mergeCell ref="B13:B26"/>
    <mergeCell ref="K13:K26"/>
    <mergeCell ref="A35:L35"/>
    <mergeCell ref="K45:K54"/>
    <mergeCell ref="B36:B37"/>
    <mergeCell ref="E4:E6"/>
    <mergeCell ref="A1:D1"/>
    <mergeCell ref="K4:L5"/>
    <mergeCell ref="A2:D3"/>
    <mergeCell ref="F1:L1"/>
    <mergeCell ref="G5:G6"/>
    <mergeCell ref="A9:L9"/>
    <mergeCell ref="F5:F6"/>
    <mergeCell ref="F2:L3"/>
    <mergeCell ref="H5:H6"/>
    <mergeCell ref="A134:L134"/>
    <mergeCell ref="A147:L147"/>
    <mergeCell ref="A160:L160"/>
    <mergeCell ref="K39:K43"/>
    <mergeCell ref="A71:L71"/>
    <mergeCell ref="A78:L78"/>
    <mergeCell ref="K67:K70"/>
    <mergeCell ref="B72:B77"/>
    <mergeCell ref="A165:L165"/>
    <mergeCell ref="B104:B106"/>
    <mergeCell ref="A107:L107"/>
    <mergeCell ref="A110:L110"/>
    <mergeCell ref="A153:L153"/>
    <mergeCell ref="A124:L124"/>
    <mergeCell ref="K125:K130"/>
    <mergeCell ref="K148:K152"/>
    <mergeCell ref="K154:K157"/>
    <mergeCell ref="K138:K142"/>
    <mergeCell ref="B154:B157"/>
    <mergeCell ref="K114:K123"/>
    <mergeCell ref="B42:B43"/>
    <mergeCell ref="A91:L91"/>
    <mergeCell ref="K57:K58"/>
    <mergeCell ref="K60:K65"/>
    <mergeCell ref="B166:B167"/>
    <mergeCell ref="A145:L145"/>
    <mergeCell ref="A158:L158"/>
    <mergeCell ref="B148:B152"/>
    <mergeCell ref="B186:B190"/>
    <mergeCell ref="K135:K136"/>
    <mergeCell ref="B139:B140"/>
    <mergeCell ref="B169:B170"/>
    <mergeCell ref="A137:L137"/>
    <mergeCell ref="B135:B136"/>
    <mergeCell ref="A162:L162"/>
    <mergeCell ref="B163:B164"/>
    <mergeCell ref="K168:K170"/>
    <mergeCell ref="K163:K164"/>
    <mergeCell ref="A143:L143"/>
    <mergeCell ref="K172:K176"/>
    <mergeCell ref="A171:L171"/>
    <mergeCell ref="B182:B183"/>
    <mergeCell ref="B192:B193"/>
    <mergeCell ref="K195:K196"/>
    <mergeCell ref="B172:B175"/>
    <mergeCell ref="K179:K180"/>
    <mergeCell ref="K181:K183"/>
    <mergeCell ref="A194:L194"/>
    <mergeCell ref="A191:L191"/>
    <mergeCell ref="A199:L199"/>
    <mergeCell ref="B213:B215"/>
    <mergeCell ref="B197:B198"/>
    <mergeCell ref="K197:K198"/>
    <mergeCell ref="B179:B180"/>
    <mergeCell ref="K192:K193"/>
    <mergeCell ref="A185:L185"/>
    <mergeCell ref="K186:K190"/>
    <mergeCell ref="K230:K234"/>
    <mergeCell ref="A229:L229"/>
    <mergeCell ref="A223:L223"/>
    <mergeCell ref="A209:L209"/>
    <mergeCell ref="K200:K208"/>
    <mergeCell ref="K210:K222"/>
    <mergeCell ref="K224:K228"/>
    <mergeCell ref="B210:B212"/>
    <mergeCell ref="B195:B196"/>
    <mergeCell ref="B216:B217"/>
  </mergeCells>
  <phoneticPr fontId="5" type="noConversion"/>
  <pageMargins left="0" right="0" top="0" bottom="0" header="0.11811023622047245" footer="0.11811023622047245"/>
  <pageSetup paperSize="9" scale="57" firstPageNumber="0" fitToHeight="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0000"/>
    <pageSetUpPr fitToPage="1"/>
  </sheetPr>
  <dimension ref="A1:T235"/>
  <sheetViews>
    <sheetView tabSelected="1" zoomScaleNormal="100" workbookViewId="0">
      <pane ySplit="7" topLeftCell="A228" activePane="bottomLeft" state="frozen"/>
      <selection pane="bottomLeft" activeCell="F231" sqref="F231:F233"/>
    </sheetView>
  </sheetViews>
  <sheetFormatPr defaultRowHeight="14.25" outlineLevelCol="1" x14ac:dyDescent="0.2"/>
  <cols>
    <col min="1" max="1" width="5.85546875" style="204" customWidth="1"/>
    <col min="2" max="2" width="69.28515625" style="100" customWidth="1"/>
    <col min="3" max="3" width="10.42578125" style="100" customWidth="1"/>
    <col min="4" max="4" width="29.140625" style="100" customWidth="1"/>
    <col min="5" max="5" width="10" style="99" customWidth="1"/>
    <col min="6" max="6" width="10" style="587" customWidth="1"/>
    <col min="7" max="7" width="11.42578125" style="99" hidden="1" customWidth="1" outlineLevel="1"/>
    <col min="8" max="8" width="9.5703125" style="99" hidden="1" customWidth="1" outlineLevel="1"/>
    <col min="9" max="9" width="10.5703125" style="99" hidden="1" customWidth="1" outlineLevel="1"/>
    <col min="10" max="10" width="11.7109375" style="99" hidden="1" customWidth="1" outlineLevel="1"/>
    <col min="11" max="11" width="12.28515625" style="99" hidden="1" customWidth="1" outlineLevel="1" collapsed="1"/>
    <col min="12" max="14" width="12.28515625" style="99" hidden="1" customWidth="1" outlineLevel="1"/>
    <col min="15" max="15" width="11" style="226" customWidth="1" collapsed="1"/>
    <col min="16" max="16" width="14.5703125" style="207" customWidth="1"/>
    <col min="17" max="17" width="11.140625" style="204" customWidth="1"/>
    <col min="18" max="18" width="10.28515625" style="208" customWidth="1"/>
    <col min="19" max="19" width="10.85546875" style="207" customWidth="1"/>
    <col min="20" max="16384" width="9.140625" style="99"/>
  </cols>
  <sheetData>
    <row r="1" spans="1:20" ht="17.25" customHeight="1" thickBot="1" x14ac:dyDescent="0.25">
      <c r="A1" s="813" t="s">
        <v>445</v>
      </c>
      <c r="B1" s="814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6"/>
    </row>
    <row r="2" spans="1:20" ht="31.5" customHeight="1" thickBot="1" x14ac:dyDescent="0.25">
      <c r="A2" s="835" t="s">
        <v>160</v>
      </c>
      <c r="B2" s="836"/>
      <c r="C2" s="416"/>
      <c r="D2" s="832" t="s">
        <v>446</v>
      </c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4"/>
      <c r="P2" s="355" t="s">
        <v>440</v>
      </c>
      <c r="Q2" s="209">
        <f>SUM(K9:K235)</f>
        <v>820.47760000000005</v>
      </c>
      <c r="R2" s="358" t="s">
        <v>151</v>
      </c>
      <c r="S2" s="236">
        <f>SUM(O9:O235)</f>
        <v>0.31666666666666665</v>
      </c>
      <c r="T2" s="106"/>
    </row>
    <row r="3" spans="1:20" ht="18.75" customHeight="1" thickBot="1" x14ac:dyDescent="0.25">
      <c r="A3" s="829" t="s">
        <v>157</v>
      </c>
      <c r="B3" s="831"/>
      <c r="C3" s="415"/>
      <c r="D3" s="829" t="s">
        <v>346</v>
      </c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1"/>
      <c r="P3" s="356" t="s">
        <v>438</v>
      </c>
      <c r="Q3" s="210">
        <f>SUM(L9:L235)</f>
        <v>839.18429999999989</v>
      </c>
      <c r="R3" s="359" t="s">
        <v>146</v>
      </c>
      <c r="S3" s="212">
        <f>SUM(Q9:Q235)</f>
        <v>2.0193333333333334</v>
      </c>
      <c r="T3" s="107"/>
    </row>
    <row r="4" spans="1:20" ht="28.5" customHeight="1" thickBot="1" x14ac:dyDescent="0.25">
      <c r="A4" s="819" t="s">
        <v>158</v>
      </c>
      <c r="B4" s="820"/>
      <c r="C4" s="417"/>
      <c r="D4" s="832" t="s">
        <v>159</v>
      </c>
      <c r="E4" s="833"/>
      <c r="F4" s="833"/>
      <c r="G4" s="833"/>
      <c r="H4" s="833"/>
      <c r="I4" s="833"/>
      <c r="J4" s="833"/>
      <c r="K4" s="833"/>
      <c r="L4" s="833"/>
      <c r="M4" s="833"/>
      <c r="N4" s="833"/>
      <c r="O4" s="834"/>
      <c r="P4" s="356" t="s">
        <v>436</v>
      </c>
      <c r="Q4" s="210">
        <f>SUM(M9:M235)</f>
        <v>885.90481279999995</v>
      </c>
      <c r="R4" s="360" t="s">
        <v>147</v>
      </c>
      <c r="S4" s="213">
        <f>SUM(S9:S235)</f>
        <v>4.6166666666666665E-3</v>
      </c>
      <c r="T4" s="107"/>
    </row>
    <row r="5" spans="1:20" ht="25.5" customHeight="1" thickBot="1" x14ac:dyDescent="0.25">
      <c r="A5" s="840" t="s">
        <v>202</v>
      </c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1"/>
      <c r="O5" s="842"/>
      <c r="P5" s="357" t="s">
        <v>434</v>
      </c>
      <c r="Q5" s="211">
        <f>SUM(N9:N235)</f>
        <v>932.61818587839991</v>
      </c>
      <c r="R5" s="108"/>
      <c r="S5" s="109"/>
    </row>
    <row r="6" spans="1:20" s="110" customFormat="1" ht="21.75" customHeight="1" thickBot="1" x14ac:dyDescent="0.25">
      <c r="A6" s="851" t="s">
        <v>0</v>
      </c>
      <c r="B6" s="852"/>
      <c r="C6" s="843" t="s">
        <v>257</v>
      </c>
      <c r="D6" s="825" t="s">
        <v>1</v>
      </c>
      <c r="E6" s="825" t="s">
        <v>155</v>
      </c>
      <c r="F6" s="827" t="s">
        <v>150</v>
      </c>
      <c r="G6" s="867" t="s">
        <v>148</v>
      </c>
      <c r="H6" s="823"/>
      <c r="I6" s="823"/>
      <c r="J6" s="868"/>
      <c r="K6" s="821" t="s">
        <v>149</v>
      </c>
      <c r="L6" s="822"/>
      <c r="M6" s="823"/>
      <c r="N6" s="824"/>
      <c r="O6" s="837" t="s">
        <v>151</v>
      </c>
      <c r="P6" s="839" t="s">
        <v>156</v>
      </c>
      <c r="Q6" s="863" t="s">
        <v>146</v>
      </c>
      <c r="R6" s="861" t="s">
        <v>154</v>
      </c>
      <c r="S6" s="865" t="s">
        <v>147</v>
      </c>
    </row>
    <row r="7" spans="1:20" s="110" customFormat="1" ht="17.25" hidden="1" customHeight="1" thickBot="1" x14ac:dyDescent="0.25">
      <c r="A7" s="853"/>
      <c r="B7" s="854"/>
      <c r="C7" s="844"/>
      <c r="D7" s="826"/>
      <c r="E7" s="826"/>
      <c r="F7" s="828"/>
      <c r="G7" s="111" t="s">
        <v>439</v>
      </c>
      <c r="H7" s="112" t="s">
        <v>437</v>
      </c>
      <c r="I7" s="111" t="s">
        <v>435</v>
      </c>
      <c r="J7" s="112" t="s">
        <v>432</v>
      </c>
      <c r="K7" s="111" t="s">
        <v>441</v>
      </c>
      <c r="L7" s="111" t="s">
        <v>443</v>
      </c>
      <c r="M7" s="112" t="s">
        <v>442</v>
      </c>
      <c r="N7" s="111" t="s">
        <v>433</v>
      </c>
      <c r="O7" s="838"/>
      <c r="P7" s="838"/>
      <c r="Q7" s="864"/>
      <c r="R7" s="862"/>
      <c r="S7" s="866"/>
    </row>
    <row r="8" spans="1:20" s="110" customFormat="1" ht="23.25" customHeight="1" thickBot="1" x14ac:dyDescent="0.25">
      <c r="A8" s="733" t="s">
        <v>360</v>
      </c>
      <c r="B8" s="734"/>
      <c r="C8" s="734"/>
      <c r="D8" s="734"/>
      <c r="E8" s="734"/>
      <c r="F8" s="734"/>
      <c r="G8" s="734"/>
      <c r="H8" s="734"/>
      <c r="I8" s="734"/>
      <c r="J8" s="734"/>
      <c r="K8" s="734"/>
      <c r="L8" s="734"/>
      <c r="M8" s="734"/>
      <c r="N8" s="734"/>
      <c r="O8" s="734"/>
      <c r="P8" s="734"/>
      <c r="Q8" s="734"/>
      <c r="R8" s="734"/>
      <c r="S8" s="735"/>
    </row>
    <row r="9" spans="1:20" s="110" customFormat="1" ht="26.25" customHeight="1" thickBot="1" x14ac:dyDescent="0.25">
      <c r="A9" s="607">
        <v>1</v>
      </c>
      <c r="B9" s="545" t="s">
        <v>361</v>
      </c>
      <c r="C9" s="418" t="s">
        <v>258</v>
      </c>
      <c r="D9" s="631" t="s">
        <v>362</v>
      </c>
      <c r="E9" s="322">
        <v>250</v>
      </c>
      <c r="F9" s="627"/>
      <c r="G9" s="113">
        <f>'Прайс Февраль 2017'!F8</f>
        <v>4</v>
      </c>
      <c r="H9" s="114">
        <f>'Прайс Февраль 2017'!G8</f>
        <v>4</v>
      </c>
      <c r="I9" s="114">
        <f>'Прайс Февраль 2017'!H8</f>
        <v>4</v>
      </c>
      <c r="J9" s="115">
        <f>'Прайс Февраль 2017'!I8</f>
        <v>4</v>
      </c>
      <c r="K9" s="113">
        <f>F9*G9</f>
        <v>0</v>
      </c>
      <c r="L9" s="114">
        <f>F9*H9</f>
        <v>0</v>
      </c>
      <c r="M9" s="114">
        <f>F9*I9</f>
        <v>0</v>
      </c>
      <c r="N9" s="115">
        <f>F9*J9</f>
        <v>0</v>
      </c>
      <c r="O9" s="216">
        <f>Q9/P9</f>
        <v>0</v>
      </c>
      <c r="P9" s="162">
        <v>5.25</v>
      </c>
      <c r="Q9" s="608">
        <f>F9*P9/E9</f>
        <v>0</v>
      </c>
      <c r="R9" s="143">
        <v>1.6E-2</v>
      </c>
      <c r="S9" s="190">
        <f>O9*R9</f>
        <v>0</v>
      </c>
    </row>
    <row r="10" spans="1:20" s="110" customFormat="1" ht="23.25" customHeight="1" thickBot="1" x14ac:dyDescent="0.25">
      <c r="A10" s="733" t="s">
        <v>252</v>
      </c>
      <c r="B10" s="734"/>
      <c r="C10" s="734"/>
      <c r="D10" s="734"/>
      <c r="E10" s="734"/>
      <c r="F10" s="734"/>
      <c r="G10" s="734"/>
      <c r="H10" s="734"/>
      <c r="I10" s="734"/>
      <c r="J10" s="734"/>
      <c r="K10" s="734"/>
      <c r="L10" s="734"/>
      <c r="M10" s="734"/>
      <c r="N10" s="734"/>
      <c r="O10" s="734"/>
      <c r="P10" s="734"/>
      <c r="Q10" s="734"/>
      <c r="R10" s="734"/>
      <c r="S10" s="735"/>
    </row>
    <row r="11" spans="1:20" s="110" customFormat="1" ht="31.5" customHeight="1" x14ac:dyDescent="0.2">
      <c r="A11" s="678">
        <f>A9+1</f>
        <v>2</v>
      </c>
      <c r="B11" s="662" t="s">
        <v>364</v>
      </c>
      <c r="C11" s="679" t="s">
        <v>258</v>
      </c>
      <c r="D11" s="680" t="s">
        <v>251</v>
      </c>
      <c r="E11" s="661">
        <v>20</v>
      </c>
      <c r="F11" s="681"/>
      <c r="G11" s="682">
        <f>'Прайс Февраль 2017'!F10</f>
        <v>165.792</v>
      </c>
      <c r="H11" s="682">
        <f>'Прайс Февраль 2017'!G10</f>
        <v>169.56</v>
      </c>
      <c r="I11" s="682">
        <f>'Прайс Февраль 2017'!H10</f>
        <v>178.98</v>
      </c>
      <c r="J11" s="682">
        <f>'Прайс Февраль 2017'!I10</f>
        <v>188.4</v>
      </c>
      <c r="K11" s="683">
        <f>F11*G11</f>
        <v>0</v>
      </c>
      <c r="L11" s="684">
        <f>F11*H11</f>
        <v>0</v>
      </c>
      <c r="M11" s="684">
        <f>F11*I11</f>
        <v>0</v>
      </c>
      <c r="N11" s="685">
        <f>F11*J11</f>
        <v>0</v>
      </c>
      <c r="O11" s="686">
        <f>Q11/P11</f>
        <v>0</v>
      </c>
      <c r="P11" s="687">
        <v>12.7</v>
      </c>
      <c r="Q11" s="688">
        <f>F11*P11/E11</f>
        <v>0</v>
      </c>
      <c r="R11" s="200">
        <v>1.2999999999999999E-2</v>
      </c>
      <c r="S11" s="150">
        <f>O11*R11</f>
        <v>0</v>
      </c>
    </row>
    <row r="12" spans="1:20" s="110" customFormat="1" ht="29.25" customHeight="1" thickBot="1" x14ac:dyDescent="0.25">
      <c r="A12" s="264">
        <f>A11+1</f>
        <v>3</v>
      </c>
      <c r="B12" s="689" t="s">
        <v>426</v>
      </c>
      <c r="C12" s="470" t="s">
        <v>258</v>
      </c>
      <c r="D12" s="690" t="s">
        <v>15</v>
      </c>
      <c r="E12" s="691">
        <v>20</v>
      </c>
      <c r="F12" s="663"/>
      <c r="G12" s="127">
        <f>'Прайс Февраль 2017'!F11</f>
        <v>162.80000000000001</v>
      </c>
      <c r="H12" s="128">
        <f>'Прайс Февраль 2017'!G11</f>
        <v>166.5</v>
      </c>
      <c r="I12" s="129">
        <f>'Прайс Февраль 2017'!H11</f>
        <v>175.75</v>
      </c>
      <c r="J12" s="130">
        <f>'Прайс Февраль 2017'!I11</f>
        <v>185</v>
      </c>
      <c r="K12" s="127">
        <f>F12*G12</f>
        <v>0</v>
      </c>
      <c r="L12" s="128">
        <f>F12*H12</f>
        <v>0</v>
      </c>
      <c r="M12" s="128">
        <f>F12*I12</f>
        <v>0</v>
      </c>
      <c r="N12" s="132">
        <f>F12*J12</f>
        <v>0</v>
      </c>
      <c r="O12" s="218">
        <f>Q12/P12</f>
        <v>0</v>
      </c>
      <c r="P12" s="165">
        <v>12.7</v>
      </c>
      <c r="Q12" s="234">
        <f>F12*P12/E12</f>
        <v>0</v>
      </c>
      <c r="R12" s="158">
        <v>1.2999999999999999E-2</v>
      </c>
      <c r="S12" s="167">
        <f>O12*R12</f>
        <v>0</v>
      </c>
    </row>
    <row r="13" spans="1:20" s="110" customFormat="1" ht="18.75" customHeight="1" thickBot="1" x14ac:dyDescent="0.25">
      <c r="A13" s="733" t="s">
        <v>374</v>
      </c>
      <c r="B13" s="734"/>
      <c r="C13" s="734"/>
      <c r="D13" s="734"/>
      <c r="E13" s="734"/>
      <c r="F13" s="734"/>
      <c r="G13" s="734"/>
      <c r="H13" s="734"/>
      <c r="I13" s="734"/>
      <c r="J13" s="734"/>
      <c r="K13" s="734"/>
      <c r="L13" s="734"/>
      <c r="M13" s="734"/>
      <c r="N13" s="734"/>
      <c r="O13" s="734"/>
      <c r="P13" s="734"/>
      <c r="Q13" s="734"/>
      <c r="R13" s="734"/>
      <c r="S13" s="735"/>
    </row>
    <row r="14" spans="1:20" s="110" customFormat="1" ht="26.25" customHeight="1" x14ac:dyDescent="0.2">
      <c r="A14" s="263">
        <f>A12+1</f>
        <v>4</v>
      </c>
      <c r="B14" s="23" t="s">
        <v>375</v>
      </c>
      <c r="C14" s="418" t="s">
        <v>259</v>
      </c>
      <c r="D14" s="849" t="s">
        <v>16</v>
      </c>
      <c r="E14" s="408">
        <v>20</v>
      </c>
      <c r="F14" s="570"/>
      <c r="G14" s="113">
        <f>'Прайс Февраль 2017'!F13</f>
        <v>179.05536000000001</v>
      </c>
      <c r="H14" s="114">
        <f>'Прайс Февраль 2017'!G13</f>
        <v>183.12480000000002</v>
      </c>
      <c r="I14" s="114">
        <f>'Прайс Февраль 2017'!H13</f>
        <v>193.29839999999999</v>
      </c>
      <c r="J14" s="115">
        <f>'Прайс Февраль 2017'!I13</f>
        <v>203.47200000000001</v>
      </c>
      <c r="K14" s="116">
        <f t="shared" ref="K14:K27" si="0">F14*G14</f>
        <v>0</v>
      </c>
      <c r="L14" s="114">
        <f t="shared" ref="L14:L20" si="1">F14*H14</f>
        <v>0</v>
      </c>
      <c r="M14" s="114">
        <f t="shared" ref="M14:M20" si="2">F14*I14</f>
        <v>0</v>
      </c>
      <c r="N14" s="115">
        <f t="shared" ref="N14:N20" si="3">F14*J14</f>
        <v>0</v>
      </c>
      <c r="O14" s="216">
        <f>Q14/P14</f>
        <v>0</v>
      </c>
      <c r="P14" s="117">
        <v>8.4</v>
      </c>
      <c r="Q14" s="227">
        <f>F14*P14/E14</f>
        <v>0</v>
      </c>
      <c r="R14" s="118">
        <v>1.2999999999999999E-2</v>
      </c>
      <c r="S14" s="119">
        <f t="shared" ref="S14:S20" si="4">O14*R14</f>
        <v>0</v>
      </c>
    </row>
    <row r="15" spans="1:20" s="110" customFormat="1" ht="28.5" customHeight="1" x14ac:dyDescent="0.2">
      <c r="A15" s="261">
        <f t="shared" ref="A15:A27" si="5">A14+1</f>
        <v>5</v>
      </c>
      <c r="B15" s="15" t="s">
        <v>376</v>
      </c>
      <c r="C15" s="419" t="s">
        <v>259</v>
      </c>
      <c r="D15" s="849"/>
      <c r="E15" s="409">
        <v>20</v>
      </c>
      <c r="F15" s="571"/>
      <c r="G15" s="120">
        <f>'Прайс Февраль 2017'!F14</f>
        <v>179.05536000000001</v>
      </c>
      <c r="H15" s="121">
        <f>'Прайс Февраль 2017'!G14</f>
        <v>183.12480000000002</v>
      </c>
      <c r="I15" s="122">
        <f>'Прайс Февраль 2017'!H14</f>
        <v>193.29839999999999</v>
      </c>
      <c r="J15" s="123">
        <f>'Прайс Февраль 2017'!I14</f>
        <v>203.47200000000001</v>
      </c>
      <c r="K15" s="124">
        <f t="shared" si="0"/>
        <v>0</v>
      </c>
      <c r="L15" s="121">
        <f t="shared" si="1"/>
        <v>0</v>
      </c>
      <c r="M15" s="121">
        <f t="shared" si="2"/>
        <v>0</v>
      </c>
      <c r="N15" s="125">
        <f t="shared" si="3"/>
        <v>0</v>
      </c>
      <c r="O15" s="217">
        <f>Q15/P15</f>
        <v>0</v>
      </c>
      <c r="P15" s="117">
        <v>8.4</v>
      </c>
      <c r="Q15" s="228">
        <f>F15*P15/E15</f>
        <v>0</v>
      </c>
      <c r="R15" s="118">
        <v>1.2999999999999999E-2</v>
      </c>
      <c r="S15" s="126">
        <f t="shared" si="4"/>
        <v>0</v>
      </c>
    </row>
    <row r="16" spans="1:20" s="110" customFormat="1" ht="29.25" customHeight="1" x14ac:dyDescent="0.2">
      <c r="A16" s="261">
        <f t="shared" si="5"/>
        <v>6</v>
      </c>
      <c r="B16" s="15" t="s">
        <v>377</v>
      </c>
      <c r="C16" s="419" t="s">
        <v>259</v>
      </c>
      <c r="D16" s="849"/>
      <c r="E16" s="409">
        <v>20</v>
      </c>
      <c r="F16" s="572"/>
      <c r="G16" s="120">
        <f>'Прайс Февраль 2017'!F15</f>
        <v>179.05536000000001</v>
      </c>
      <c r="H16" s="121">
        <f>'Прайс Февраль 2017'!G15</f>
        <v>183.12480000000002</v>
      </c>
      <c r="I16" s="122">
        <f>'Прайс Февраль 2017'!H15</f>
        <v>193.29839999999999</v>
      </c>
      <c r="J16" s="123">
        <f>'Прайс Февраль 2017'!I15</f>
        <v>203.47200000000001</v>
      </c>
      <c r="K16" s="124">
        <f t="shared" si="0"/>
        <v>0</v>
      </c>
      <c r="L16" s="121">
        <f t="shared" si="1"/>
        <v>0</v>
      </c>
      <c r="M16" s="121">
        <f t="shared" si="2"/>
        <v>0</v>
      </c>
      <c r="N16" s="125">
        <f t="shared" si="3"/>
        <v>0</v>
      </c>
      <c r="O16" s="217">
        <f t="shared" ref="O16:O38" si="6">Q16/P16</f>
        <v>0</v>
      </c>
      <c r="P16" s="117">
        <v>8.4</v>
      </c>
      <c r="Q16" s="228">
        <f t="shared" ref="Q16:Q38" si="7">F16*P16/E16</f>
        <v>0</v>
      </c>
      <c r="R16" s="118">
        <v>1.2999999999999999E-2</v>
      </c>
      <c r="S16" s="126">
        <f t="shared" si="4"/>
        <v>0</v>
      </c>
    </row>
    <row r="17" spans="1:19" s="110" customFormat="1" ht="28.5" customHeight="1" x14ac:dyDescent="0.2">
      <c r="A17" s="261">
        <f t="shared" si="5"/>
        <v>7</v>
      </c>
      <c r="B17" s="15" t="s">
        <v>378</v>
      </c>
      <c r="C17" s="419" t="s">
        <v>259</v>
      </c>
      <c r="D17" s="849"/>
      <c r="E17" s="409">
        <v>20</v>
      </c>
      <c r="F17" s="572"/>
      <c r="G17" s="120">
        <f>'Прайс Февраль 2017'!F16</f>
        <v>179.05536000000001</v>
      </c>
      <c r="H17" s="121">
        <f>'Прайс Февраль 2017'!G16</f>
        <v>183.12480000000002</v>
      </c>
      <c r="I17" s="122">
        <f>'Прайс Февраль 2017'!H16</f>
        <v>193.29839999999999</v>
      </c>
      <c r="J17" s="123">
        <f>'Прайс Февраль 2017'!I16</f>
        <v>203.47200000000001</v>
      </c>
      <c r="K17" s="124">
        <f t="shared" si="0"/>
        <v>0</v>
      </c>
      <c r="L17" s="121">
        <f t="shared" si="1"/>
        <v>0</v>
      </c>
      <c r="M17" s="121">
        <f t="shared" si="2"/>
        <v>0</v>
      </c>
      <c r="N17" s="125">
        <f t="shared" si="3"/>
        <v>0</v>
      </c>
      <c r="O17" s="217">
        <f t="shared" si="6"/>
        <v>0</v>
      </c>
      <c r="P17" s="117">
        <v>8.4</v>
      </c>
      <c r="Q17" s="228">
        <f t="shared" si="7"/>
        <v>0</v>
      </c>
      <c r="R17" s="118">
        <v>1.2999999999999999E-2</v>
      </c>
      <c r="S17" s="126">
        <f t="shared" si="4"/>
        <v>0</v>
      </c>
    </row>
    <row r="18" spans="1:19" s="110" customFormat="1" ht="28.5" customHeight="1" x14ac:dyDescent="0.2">
      <c r="A18" s="261">
        <f t="shared" si="5"/>
        <v>8</v>
      </c>
      <c r="B18" s="15" t="s">
        <v>379</v>
      </c>
      <c r="C18" s="419" t="s">
        <v>259</v>
      </c>
      <c r="D18" s="849"/>
      <c r="E18" s="409">
        <v>20</v>
      </c>
      <c r="F18" s="572"/>
      <c r="G18" s="120">
        <f>'Прайс Февраль 2017'!F17</f>
        <v>179.05536000000001</v>
      </c>
      <c r="H18" s="121">
        <f>'Прайс Февраль 2017'!G17</f>
        <v>183.12480000000002</v>
      </c>
      <c r="I18" s="122">
        <f>'Прайс Февраль 2017'!H17</f>
        <v>193.29839999999999</v>
      </c>
      <c r="J18" s="123">
        <f>'Прайс Февраль 2017'!I17</f>
        <v>203.47200000000001</v>
      </c>
      <c r="K18" s="124">
        <f t="shared" si="0"/>
        <v>0</v>
      </c>
      <c r="L18" s="121">
        <f t="shared" si="1"/>
        <v>0</v>
      </c>
      <c r="M18" s="121">
        <f t="shared" si="2"/>
        <v>0</v>
      </c>
      <c r="N18" s="125">
        <f t="shared" si="3"/>
        <v>0</v>
      </c>
      <c r="O18" s="217">
        <f t="shared" si="6"/>
        <v>0</v>
      </c>
      <c r="P18" s="117">
        <v>8.4</v>
      </c>
      <c r="Q18" s="228">
        <f t="shared" si="7"/>
        <v>0</v>
      </c>
      <c r="R18" s="118">
        <v>1.2999999999999999E-2</v>
      </c>
      <c r="S18" s="126">
        <f t="shared" si="4"/>
        <v>0</v>
      </c>
    </row>
    <row r="19" spans="1:19" s="110" customFormat="1" ht="29.25" customHeight="1" x14ac:dyDescent="0.2">
      <c r="A19" s="261">
        <f t="shared" si="5"/>
        <v>9</v>
      </c>
      <c r="B19" s="15" t="s">
        <v>380</v>
      </c>
      <c r="C19" s="419" t="s">
        <v>259</v>
      </c>
      <c r="D19" s="849"/>
      <c r="E19" s="409">
        <v>20</v>
      </c>
      <c r="F19" s="572"/>
      <c r="G19" s="120">
        <f>'Прайс Февраль 2017'!F18</f>
        <v>179.05536000000001</v>
      </c>
      <c r="H19" s="121">
        <f>'Прайс Февраль 2017'!G18</f>
        <v>183.12480000000002</v>
      </c>
      <c r="I19" s="122">
        <f>'Прайс Февраль 2017'!H18</f>
        <v>193.29839999999999</v>
      </c>
      <c r="J19" s="123">
        <f>'Прайс Февраль 2017'!I18</f>
        <v>203.47200000000001</v>
      </c>
      <c r="K19" s="124">
        <f t="shared" si="0"/>
        <v>0</v>
      </c>
      <c r="L19" s="121">
        <f t="shared" si="1"/>
        <v>0</v>
      </c>
      <c r="M19" s="121">
        <f t="shared" si="2"/>
        <v>0</v>
      </c>
      <c r="N19" s="125">
        <f t="shared" si="3"/>
        <v>0</v>
      </c>
      <c r="O19" s="217">
        <f t="shared" si="6"/>
        <v>0</v>
      </c>
      <c r="P19" s="117">
        <v>8.4</v>
      </c>
      <c r="Q19" s="228">
        <f t="shared" si="7"/>
        <v>0</v>
      </c>
      <c r="R19" s="118">
        <v>1.2999999999999999E-2</v>
      </c>
      <c r="S19" s="126">
        <f t="shared" si="4"/>
        <v>0</v>
      </c>
    </row>
    <row r="20" spans="1:19" s="110" customFormat="1" ht="28.5" customHeight="1" x14ac:dyDescent="0.2">
      <c r="A20" s="262">
        <f t="shared" si="5"/>
        <v>10</v>
      </c>
      <c r="B20" s="24" t="s">
        <v>381</v>
      </c>
      <c r="C20" s="642" t="s">
        <v>259</v>
      </c>
      <c r="D20" s="849"/>
      <c r="E20" s="643">
        <v>20</v>
      </c>
      <c r="F20" s="573"/>
      <c r="G20" s="154">
        <f>'Прайс Февраль 2017'!F19</f>
        <v>179.05536000000001</v>
      </c>
      <c r="H20" s="155">
        <f>'Прайс Февраль 2017'!G19</f>
        <v>183.12480000000002</v>
      </c>
      <c r="I20" s="611">
        <f>'Прайс Февраль 2017'!H19</f>
        <v>193.29839999999999</v>
      </c>
      <c r="J20" s="612">
        <f>'Прайс Февраль 2017'!I19</f>
        <v>203.47200000000001</v>
      </c>
      <c r="K20" s="613">
        <f t="shared" si="0"/>
        <v>0</v>
      </c>
      <c r="L20" s="155">
        <f t="shared" si="1"/>
        <v>0</v>
      </c>
      <c r="M20" s="155">
        <f t="shared" si="2"/>
        <v>0</v>
      </c>
      <c r="N20" s="156">
        <f t="shared" si="3"/>
        <v>0</v>
      </c>
      <c r="O20" s="220">
        <f t="shared" si="6"/>
        <v>0</v>
      </c>
      <c r="P20" s="133">
        <v>8.4</v>
      </c>
      <c r="Q20" s="229">
        <f t="shared" si="7"/>
        <v>0</v>
      </c>
      <c r="R20" s="134">
        <v>1.2999999999999999E-2</v>
      </c>
      <c r="S20" s="135">
        <f t="shared" si="4"/>
        <v>0</v>
      </c>
    </row>
    <row r="21" spans="1:19" s="110" customFormat="1" ht="21" customHeight="1" x14ac:dyDescent="0.2">
      <c r="A21" s="261">
        <f>A20+1</f>
        <v>11</v>
      </c>
      <c r="B21" s="15" t="s">
        <v>382</v>
      </c>
      <c r="C21" s="419" t="s">
        <v>259</v>
      </c>
      <c r="D21" s="848" t="s">
        <v>16</v>
      </c>
      <c r="E21" s="409">
        <v>16</v>
      </c>
      <c r="F21" s="572"/>
      <c r="G21" s="610">
        <f>'Прайс Февраль 2017'!F20</f>
        <v>192.3</v>
      </c>
      <c r="H21" s="122">
        <f>'Прайс Февраль 2017'!G20</f>
        <v>196.7</v>
      </c>
      <c r="I21" s="122">
        <f>'Прайс Февраль 2017'!H20</f>
        <v>207.6</v>
      </c>
      <c r="J21" s="123">
        <f>'Прайс Февраль 2017'!I20</f>
        <v>218.5</v>
      </c>
      <c r="K21" s="614">
        <f t="shared" si="0"/>
        <v>0</v>
      </c>
      <c r="L21" s="122">
        <f t="shared" ref="L21:L27" si="8">F21*H21</f>
        <v>0</v>
      </c>
      <c r="M21" s="122">
        <f t="shared" ref="M21:M27" si="9">F21*I21</f>
        <v>0</v>
      </c>
      <c r="N21" s="123">
        <f t="shared" ref="N21:N27" si="10">F21*J21</f>
        <v>0</v>
      </c>
      <c r="O21" s="615">
        <f t="shared" ref="O21:O27" si="11">Q21/P21</f>
        <v>0</v>
      </c>
      <c r="P21" s="609">
        <v>8.4</v>
      </c>
      <c r="Q21" s="616">
        <f t="shared" ref="Q21:Q27" si="12">F21*P21/E21</f>
        <v>0</v>
      </c>
      <c r="R21" s="149">
        <v>1.2999999999999999E-2</v>
      </c>
      <c r="S21" s="126">
        <f t="shared" ref="S21:S27" si="13">O21*R21</f>
        <v>0</v>
      </c>
    </row>
    <row r="22" spans="1:19" s="110" customFormat="1" ht="21" customHeight="1" x14ac:dyDescent="0.2">
      <c r="A22" s="261">
        <f t="shared" si="5"/>
        <v>12</v>
      </c>
      <c r="B22" s="15" t="s">
        <v>383</v>
      </c>
      <c r="C22" s="419" t="s">
        <v>259</v>
      </c>
      <c r="D22" s="849"/>
      <c r="E22" s="409">
        <v>16</v>
      </c>
      <c r="F22" s="571"/>
      <c r="G22" s="120">
        <f>'Прайс Февраль 2017'!F21</f>
        <v>192.3</v>
      </c>
      <c r="H22" s="121">
        <f>'Прайс Февраль 2017'!G21</f>
        <v>196.7</v>
      </c>
      <c r="I22" s="122">
        <f>'Прайс Февраль 2017'!H21</f>
        <v>207.6</v>
      </c>
      <c r="J22" s="123">
        <f>'Прайс Февраль 2017'!I21</f>
        <v>218.5</v>
      </c>
      <c r="K22" s="124">
        <f t="shared" si="0"/>
        <v>0</v>
      </c>
      <c r="L22" s="121">
        <f t="shared" si="8"/>
        <v>0</v>
      </c>
      <c r="M22" s="121">
        <f t="shared" si="9"/>
        <v>0</v>
      </c>
      <c r="N22" s="125">
        <f t="shared" si="10"/>
        <v>0</v>
      </c>
      <c r="O22" s="217">
        <f t="shared" si="11"/>
        <v>0</v>
      </c>
      <c r="P22" s="117">
        <v>8.4</v>
      </c>
      <c r="Q22" s="228">
        <f t="shared" si="12"/>
        <v>0</v>
      </c>
      <c r="R22" s="118">
        <v>1.2999999999999999E-2</v>
      </c>
      <c r="S22" s="126">
        <f t="shared" si="13"/>
        <v>0</v>
      </c>
    </row>
    <row r="23" spans="1:19" s="110" customFormat="1" ht="21" customHeight="1" x14ac:dyDescent="0.2">
      <c r="A23" s="261">
        <f t="shared" si="5"/>
        <v>13</v>
      </c>
      <c r="B23" s="15" t="s">
        <v>384</v>
      </c>
      <c r="C23" s="419" t="s">
        <v>259</v>
      </c>
      <c r="D23" s="849"/>
      <c r="E23" s="409">
        <v>16</v>
      </c>
      <c r="F23" s="572"/>
      <c r="G23" s="120">
        <f>'Прайс Февраль 2017'!F22</f>
        <v>192.3</v>
      </c>
      <c r="H23" s="121">
        <f>'Прайс Февраль 2017'!G22</f>
        <v>196.7</v>
      </c>
      <c r="I23" s="122">
        <f>'Прайс Февраль 2017'!H22</f>
        <v>207.6</v>
      </c>
      <c r="J23" s="123">
        <f>'Прайс Февраль 2017'!I22</f>
        <v>218.5</v>
      </c>
      <c r="K23" s="124">
        <f t="shared" si="0"/>
        <v>0</v>
      </c>
      <c r="L23" s="121">
        <f t="shared" si="8"/>
        <v>0</v>
      </c>
      <c r="M23" s="121">
        <f t="shared" si="9"/>
        <v>0</v>
      </c>
      <c r="N23" s="125">
        <f t="shared" si="10"/>
        <v>0</v>
      </c>
      <c r="O23" s="217">
        <f t="shared" si="11"/>
        <v>0</v>
      </c>
      <c r="P23" s="117">
        <v>8.4</v>
      </c>
      <c r="Q23" s="228">
        <f t="shared" si="12"/>
        <v>0</v>
      </c>
      <c r="R23" s="118">
        <v>1.2999999999999999E-2</v>
      </c>
      <c r="S23" s="126">
        <f t="shared" si="13"/>
        <v>0</v>
      </c>
    </row>
    <row r="24" spans="1:19" s="110" customFormat="1" ht="21" customHeight="1" x14ac:dyDescent="0.2">
      <c r="A24" s="261">
        <f t="shared" si="5"/>
        <v>14</v>
      </c>
      <c r="B24" s="15" t="s">
        <v>385</v>
      </c>
      <c r="C24" s="419" t="s">
        <v>259</v>
      </c>
      <c r="D24" s="849"/>
      <c r="E24" s="409">
        <v>16</v>
      </c>
      <c r="F24" s="572"/>
      <c r="G24" s="120">
        <f>'Прайс Февраль 2017'!F23</f>
        <v>192.3</v>
      </c>
      <c r="H24" s="121">
        <f>'Прайс Февраль 2017'!G23</f>
        <v>196.7</v>
      </c>
      <c r="I24" s="122">
        <f>'Прайс Февраль 2017'!H23</f>
        <v>207.6</v>
      </c>
      <c r="J24" s="123">
        <f>'Прайс Февраль 2017'!I23</f>
        <v>218.5</v>
      </c>
      <c r="K24" s="124">
        <f t="shared" si="0"/>
        <v>0</v>
      </c>
      <c r="L24" s="121">
        <f t="shared" si="8"/>
        <v>0</v>
      </c>
      <c r="M24" s="121">
        <f t="shared" si="9"/>
        <v>0</v>
      </c>
      <c r="N24" s="125">
        <f t="shared" si="10"/>
        <v>0</v>
      </c>
      <c r="O24" s="217">
        <f t="shared" si="11"/>
        <v>0</v>
      </c>
      <c r="P24" s="117">
        <v>8.4</v>
      </c>
      <c r="Q24" s="228">
        <f t="shared" si="12"/>
        <v>0</v>
      </c>
      <c r="R24" s="118">
        <v>1.2999999999999999E-2</v>
      </c>
      <c r="S24" s="126">
        <f t="shared" si="13"/>
        <v>0</v>
      </c>
    </row>
    <row r="25" spans="1:19" s="110" customFormat="1" ht="21" customHeight="1" x14ac:dyDescent="0.2">
      <c r="A25" s="261">
        <f t="shared" si="5"/>
        <v>15</v>
      </c>
      <c r="B25" s="15" t="s">
        <v>386</v>
      </c>
      <c r="C25" s="419" t="s">
        <v>259</v>
      </c>
      <c r="D25" s="849"/>
      <c r="E25" s="409">
        <v>16</v>
      </c>
      <c r="F25" s="572"/>
      <c r="G25" s="120">
        <f>'Прайс Февраль 2017'!F24</f>
        <v>192.3</v>
      </c>
      <c r="H25" s="121">
        <f>'Прайс Февраль 2017'!G24</f>
        <v>196.7</v>
      </c>
      <c r="I25" s="122">
        <f>'Прайс Февраль 2017'!H24</f>
        <v>207.6</v>
      </c>
      <c r="J25" s="123">
        <f>'Прайс Февраль 2017'!I24</f>
        <v>218.5</v>
      </c>
      <c r="K25" s="124">
        <f t="shared" si="0"/>
        <v>0</v>
      </c>
      <c r="L25" s="121">
        <f t="shared" si="8"/>
        <v>0</v>
      </c>
      <c r="M25" s="121">
        <f t="shared" si="9"/>
        <v>0</v>
      </c>
      <c r="N25" s="125">
        <f t="shared" si="10"/>
        <v>0</v>
      </c>
      <c r="O25" s="217">
        <f t="shared" si="11"/>
        <v>0</v>
      </c>
      <c r="P25" s="117">
        <v>8.4</v>
      </c>
      <c r="Q25" s="228">
        <f t="shared" si="12"/>
        <v>0</v>
      </c>
      <c r="R25" s="118">
        <v>1.2999999999999999E-2</v>
      </c>
      <c r="S25" s="126">
        <f t="shared" si="13"/>
        <v>0</v>
      </c>
    </row>
    <row r="26" spans="1:19" s="110" customFormat="1" ht="21" customHeight="1" x14ac:dyDescent="0.2">
      <c r="A26" s="261">
        <f t="shared" si="5"/>
        <v>16</v>
      </c>
      <c r="B26" s="15" t="s">
        <v>387</v>
      </c>
      <c r="C26" s="419" t="s">
        <v>259</v>
      </c>
      <c r="D26" s="849"/>
      <c r="E26" s="409">
        <v>16</v>
      </c>
      <c r="F26" s="572"/>
      <c r="G26" s="120">
        <f>'Прайс Февраль 2017'!F25</f>
        <v>192.3</v>
      </c>
      <c r="H26" s="121">
        <f>'Прайс Февраль 2017'!G25</f>
        <v>196.7</v>
      </c>
      <c r="I26" s="122">
        <f>'Прайс Февраль 2017'!H25</f>
        <v>207.6</v>
      </c>
      <c r="J26" s="123">
        <f>'Прайс Февраль 2017'!I25</f>
        <v>218.5</v>
      </c>
      <c r="K26" s="124">
        <f t="shared" si="0"/>
        <v>0</v>
      </c>
      <c r="L26" s="121">
        <f t="shared" si="8"/>
        <v>0</v>
      </c>
      <c r="M26" s="121">
        <f t="shared" si="9"/>
        <v>0</v>
      </c>
      <c r="N26" s="125">
        <f t="shared" si="10"/>
        <v>0</v>
      </c>
      <c r="O26" s="217">
        <f t="shared" si="11"/>
        <v>0</v>
      </c>
      <c r="P26" s="117">
        <v>8.4</v>
      </c>
      <c r="Q26" s="228">
        <f t="shared" si="12"/>
        <v>0</v>
      </c>
      <c r="R26" s="118">
        <v>1.2999999999999999E-2</v>
      </c>
      <c r="S26" s="126">
        <f t="shared" si="13"/>
        <v>0</v>
      </c>
    </row>
    <row r="27" spans="1:19" s="110" customFormat="1" ht="21" customHeight="1" thickBot="1" x14ac:dyDescent="0.25">
      <c r="A27" s="264">
        <f t="shared" si="5"/>
        <v>17</v>
      </c>
      <c r="B27" s="592" t="s">
        <v>388</v>
      </c>
      <c r="C27" s="420" t="s">
        <v>259</v>
      </c>
      <c r="D27" s="850"/>
      <c r="E27" s="409">
        <v>16</v>
      </c>
      <c r="F27" s="575"/>
      <c r="G27" s="127">
        <f>'Прайс Февраль 2017'!F26</f>
        <v>192.28</v>
      </c>
      <c r="H27" s="128">
        <f>'Прайс Февраль 2017'!G26</f>
        <v>196.65</v>
      </c>
      <c r="I27" s="129">
        <f>'Прайс Февраль 2017'!H26</f>
        <v>207.57499999999999</v>
      </c>
      <c r="J27" s="130">
        <f>'Прайс Февраль 2017'!I26</f>
        <v>218.5</v>
      </c>
      <c r="K27" s="131">
        <f t="shared" si="0"/>
        <v>0</v>
      </c>
      <c r="L27" s="128">
        <f t="shared" si="8"/>
        <v>0</v>
      </c>
      <c r="M27" s="128">
        <f t="shared" si="9"/>
        <v>0</v>
      </c>
      <c r="N27" s="132">
        <f t="shared" si="10"/>
        <v>0</v>
      </c>
      <c r="O27" s="218">
        <f t="shared" si="11"/>
        <v>0</v>
      </c>
      <c r="P27" s="617">
        <v>8.4</v>
      </c>
      <c r="Q27" s="232">
        <f t="shared" si="12"/>
        <v>0</v>
      </c>
      <c r="R27" s="618">
        <v>1.2999999999999999E-2</v>
      </c>
      <c r="S27" s="167">
        <f t="shared" si="13"/>
        <v>0</v>
      </c>
    </row>
    <row r="28" spans="1:19" s="110" customFormat="1" ht="18.75" customHeight="1" thickBot="1" x14ac:dyDescent="0.25">
      <c r="A28" s="733" t="s">
        <v>50</v>
      </c>
      <c r="B28" s="734"/>
      <c r="C28" s="734"/>
      <c r="D28" s="734"/>
      <c r="E28" s="734"/>
      <c r="F28" s="734"/>
      <c r="G28" s="734"/>
      <c r="H28" s="734"/>
      <c r="I28" s="734"/>
      <c r="J28" s="734"/>
      <c r="K28" s="734"/>
      <c r="L28" s="734"/>
      <c r="M28" s="734"/>
      <c r="N28" s="734"/>
      <c r="O28" s="734"/>
      <c r="P28" s="734"/>
      <c r="Q28" s="734"/>
      <c r="R28" s="734"/>
      <c r="S28" s="735"/>
    </row>
    <row r="29" spans="1:19" s="110" customFormat="1" ht="26.25" customHeight="1" x14ac:dyDescent="0.2">
      <c r="A29" s="260">
        <f>A27+1</f>
        <v>18</v>
      </c>
      <c r="B29" s="23" t="s">
        <v>393</v>
      </c>
      <c r="C29" s="418" t="s">
        <v>259</v>
      </c>
      <c r="D29" s="849" t="s">
        <v>16</v>
      </c>
      <c r="E29" s="51">
        <v>21</v>
      </c>
      <c r="F29" s="570"/>
      <c r="G29" s="136">
        <f>'Прайс Февраль 2017'!F28</f>
        <v>144.79168000000001</v>
      </c>
      <c r="H29" s="137">
        <f>'Прайс Февраль 2017'!G28</f>
        <v>148.08240000000001</v>
      </c>
      <c r="I29" s="137">
        <f>'Прайс Февраль 2017'!H28</f>
        <v>156.3092</v>
      </c>
      <c r="J29" s="138">
        <f>'Прайс Февраль 2017'!I28</f>
        <v>164.536</v>
      </c>
      <c r="K29" s="139">
        <f>F29*G29</f>
        <v>0</v>
      </c>
      <c r="L29" s="140">
        <f>F29*H29</f>
        <v>0</v>
      </c>
      <c r="M29" s="140">
        <f>F29*I29</f>
        <v>0</v>
      </c>
      <c r="N29" s="141">
        <f>F29*J29</f>
        <v>0</v>
      </c>
      <c r="O29" s="219">
        <f t="shared" si="6"/>
        <v>0</v>
      </c>
      <c r="P29" s="142">
        <v>7.3</v>
      </c>
      <c r="Q29" s="230">
        <f t="shared" si="7"/>
        <v>0</v>
      </c>
      <c r="R29" s="118">
        <v>0.01</v>
      </c>
      <c r="S29" s="144">
        <f t="shared" ref="S29:S35" si="14">O29*R29</f>
        <v>0</v>
      </c>
    </row>
    <row r="30" spans="1:19" s="110" customFormat="1" ht="25.5" customHeight="1" x14ac:dyDescent="0.2">
      <c r="A30" s="261">
        <f t="shared" ref="A30:A35" si="15">A29+1</f>
        <v>19</v>
      </c>
      <c r="B30" s="15" t="s">
        <v>394</v>
      </c>
      <c r="C30" s="419" t="s">
        <v>259</v>
      </c>
      <c r="D30" s="849"/>
      <c r="E30" s="54">
        <v>21</v>
      </c>
      <c r="F30" s="572"/>
      <c r="G30" s="145">
        <f>'Прайс Февраль 2017'!F29</f>
        <v>144.79168000000001</v>
      </c>
      <c r="H30" s="146">
        <f>'Прайс Февраль 2017'!G29</f>
        <v>148.08240000000001</v>
      </c>
      <c r="I30" s="146">
        <f>'Прайс Февраль 2017'!H29</f>
        <v>156.3092</v>
      </c>
      <c r="J30" s="147">
        <f>'Прайс Февраль 2017'!I29</f>
        <v>164.536</v>
      </c>
      <c r="K30" s="120">
        <f t="shared" ref="K30:K35" si="16">F30*G30</f>
        <v>0</v>
      </c>
      <c r="L30" s="121">
        <f t="shared" ref="L30:L35" si="17">F30*H30</f>
        <v>0</v>
      </c>
      <c r="M30" s="121">
        <f t="shared" ref="M30:M35" si="18">F30*I30</f>
        <v>0</v>
      </c>
      <c r="N30" s="125">
        <f t="shared" ref="N30:N35" si="19">F30*J30</f>
        <v>0</v>
      </c>
      <c r="O30" s="220">
        <f t="shared" si="6"/>
        <v>0</v>
      </c>
      <c r="P30" s="148">
        <v>7.3</v>
      </c>
      <c r="Q30" s="229">
        <f t="shared" si="7"/>
        <v>0</v>
      </c>
      <c r="R30" s="149">
        <v>0.01</v>
      </c>
      <c r="S30" s="150">
        <f t="shared" si="14"/>
        <v>0</v>
      </c>
    </row>
    <row r="31" spans="1:19" s="110" customFormat="1" ht="19.5" customHeight="1" x14ac:dyDescent="0.2">
      <c r="A31" s="261">
        <f t="shared" si="15"/>
        <v>20</v>
      </c>
      <c r="B31" s="15" t="s">
        <v>395</v>
      </c>
      <c r="C31" s="419" t="s">
        <v>259</v>
      </c>
      <c r="D31" s="849"/>
      <c r="E31" s="54">
        <v>21</v>
      </c>
      <c r="F31" s="572"/>
      <c r="G31" s="145">
        <f>'Прайс Февраль 2017'!F30</f>
        <v>144.79168000000001</v>
      </c>
      <c r="H31" s="146">
        <f>'Прайс Февраль 2017'!G30</f>
        <v>148.08240000000001</v>
      </c>
      <c r="I31" s="146">
        <f>'Прайс Февраль 2017'!H30</f>
        <v>156.3092</v>
      </c>
      <c r="J31" s="147">
        <f>'Прайс Февраль 2017'!I30</f>
        <v>164.536</v>
      </c>
      <c r="K31" s="120">
        <f t="shared" si="16"/>
        <v>0</v>
      </c>
      <c r="L31" s="121">
        <f t="shared" si="17"/>
        <v>0</v>
      </c>
      <c r="M31" s="121">
        <f t="shared" si="18"/>
        <v>0</v>
      </c>
      <c r="N31" s="125">
        <f t="shared" si="19"/>
        <v>0</v>
      </c>
      <c r="O31" s="220">
        <f t="shared" si="6"/>
        <v>0</v>
      </c>
      <c r="P31" s="148">
        <v>7.3</v>
      </c>
      <c r="Q31" s="229">
        <f t="shared" si="7"/>
        <v>0</v>
      </c>
      <c r="R31" s="149">
        <v>0.01</v>
      </c>
      <c r="S31" s="150">
        <f t="shared" si="14"/>
        <v>0</v>
      </c>
    </row>
    <row r="32" spans="1:19" s="110" customFormat="1" ht="26.25" customHeight="1" x14ac:dyDescent="0.2">
      <c r="A32" s="261">
        <f t="shared" si="15"/>
        <v>21</v>
      </c>
      <c r="B32" s="15" t="s">
        <v>400</v>
      </c>
      <c r="C32" s="419" t="s">
        <v>259</v>
      </c>
      <c r="D32" s="849"/>
      <c r="E32" s="54">
        <v>21</v>
      </c>
      <c r="F32" s="572"/>
      <c r="G32" s="145">
        <f>'Прайс Февраль 2017'!F31</f>
        <v>144.79168000000001</v>
      </c>
      <c r="H32" s="146">
        <f>'Прайс Февраль 2017'!G31</f>
        <v>148.08240000000001</v>
      </c>
      <c r="I32" s="146">
        <f>'Прайс Февраль 2017'!H31</f>
        <v>156.3092</v>
      </c>
      <c r="J32" s="147">
        <f>'Прайс Февраль 2017'!I31</f>
        <v>164.536</v>
      </c>
      <c r="K32" s="120">
        <f t="shared" si="16"/>
        <v>0</v>
      </c>
      <c r="L32" s="121">
        <f t="shared" si="17"/>
        <v>0</v>
      </c>
      <c r="M32" s="121">
        <f t="shared" si="18"/>
        <v>0</v>
      </c>
      <c r="N32" s="125">
        <f t="shared" si="19"/>
        <v>0</v>
      </c>
      <c r="O32" s="220">
        <f t="shared" si="6"/>
        <v>0</v>
      </c>
      <c r="P32" s="148">
        <v>7.3</v>
      </c>
      <c r="Q32" s="229">
        <f t="shared" si="7"/>
        <v>0</v>
      </c>
      <c r="R32" s="149">
        <v>0.01</v>
      </c>
      <c r="S32" s="150">
        <f t="shared" si="14"/>
        <v>0</v>
      </c>
    </row>
    <row r="33" spans="1:19" s="110" customFormat="1" ht="19.5" customHeight="1" x14ac:dyDescent="0.2">
      <c r="A33" s="261">
        <f t="shared" si="15"/>
        <v>22</v>
      </c>
      <c r="B33" s="15" t="s">
        <v>396</v>
      </c>
      <c r="C33" s="419" t="s">
        <v>259</v>
      </c>
      <c r="D33" s="849"/>
      <c r="E33" s="54">
        <v>21</v>
      </c>
      <c r="F33" s="572"/>
      <c r="G33" s="145">
        <f>'Прайс Февраль 2017'!F32</f>
        <v>144.79168000000001</v>
      </c>
      <c r="H33" s="146">
        <f>'Прайс Февраль 2017'!G32</f>
        <v>148.08240000000001</v>
      </c>
      <c r="I33" s="146">
        <f>'Прайс Февраль 2017'!H32</f>
        <v>156.3092</v>
      </c>
      <c r="J33" s="147">
        <f>'Прайс Февраль 2017'!I32</f>
        <v>164.536</v>
      </c>
      <c r="K33" s="120">
        <f t="shared" si="16"/>
        <v>0</v>
      </c>
      <c r="L33" s="121">
        <f t="shared" si="17"/>
        <v>0</v>
      </c>
      <c r="M33" s="121">
        <f t="shared" si="18"/>
        <v>0</v>
      </c>
      <c r="N33" s="125">
        <f t="shared" si="19"/>
        <v>0</v>
      </c>
      <c r="O33" s="220">
        <f t="shared" si="6"/>
        <v>0</v>
      </c>
      <c r="P33" s="148">
        <v>7.3</v>
      </c>
      <c r="Q33" s="229">
        <f t="shared" si="7"/>
        <v>0</v>
      </c>
      <c r="R33" s="149">
        <v>0.01</v>
      </c>
      <c r="S33" s="150">
        <f t="shared" si="14"/>
        <v>0</v>
      </c>
    </row>
    <row r="34" spans="1:19" s="110" customFormat="1" ht="27" customHeight="1" x14ac:dyDescent="0.2">
      <c r="A34" s="261">
        <f t="shared" si="15"/>
        <v>23</v>
      </c>
      <c r="B34" s="24" t="s">
        <v>401</v>
      </c>
      <c r="C34" s="419" t="s">
        <v>259</v>
      </c>
      <c r="D34" s="849"/>
      <c r="E34" s="54">
        <v>21</v>
      </c>
      <c r="F34" s="571"/>
      <c r="G34" s="145">
        <f>'Прайс Февраль 2017'!F33</f>
        <v>144.79168000000001</v>
      </c>
      <c r="H34" s="146">
        <f>'Прайс Февраль 2017'!G33</f>
        <v>148.08240000000001</v>
      </c>
      <c r="I34" s="146">
        <f>'Прайс Февраль 2017'!H33</f>
        <v>156.3092</v>
      </c>
      <c r="J34" s="147">
        <f>'Прайс Февраль 2017'!I33</f>
        <v>164.536</v>
      </c>
      <c r="K34" s="120">
        <f t="shared" si="16"/>
        <v>0</v>
      </c>
      <c r="L34" s="121">
        <f t="shared" si="17"/>
        <v>0</v>
      </c>
      <c r="M34" s="121">
        <f t="shared" si="18"/>
        <v>0</v>
      </c>
      <c r="N34" s="125">
        <f t="shared" si="19"/>
        <v>0</v>
      </c>
      <c r="O34" s="220">
        <f t="shared" si="6"/>
        <v>0</v>
      </c>
      <c r="P34" s="148">
        <v>7.3</v>
      </c>
      <c r="Q34" s="229">
        <f t="shared" si="7"/>
        <v>0</v>
      </c>
      <c r="R34" s="149">
        <v>0.01</v>
      </c>
      <c r="S34" s="150">
        <f t="shared" si="14"/>
        <v>0</v>
      </c>
    </row>
    <row r="35" spans="1:19" s="110" customFormat="1" ht="21" customHeight="1" thickBot="1" x14ac:dyDescent="0.25">
      <c r="A35" s="262">
        <f t="shared" si="15"/>
        <v>24</v>
      </c>
      <c r="B35" s="24" t="s">
        <v>402</v>
      </c>
      <c r="C35" s="420" t="s">
        <v>259</v>
      </c>
      <c r="D35" s="849"/>
      <c r="E35" s="57">
        <v>21</v>
      </c>
      <c r="F35" s="573"/>
      <c r="G35" s="151">
        <f>'Прайс Февраль 2017'!F34</f>
        <v>144.79168000000001</v>
      </c>
      <c r="H35" s="152">
        <f>'Прайс Февраль 2017'!G34</f>
        <v>148.08240000000001</v>
      </c>
      <c r="I35" s="152">
        <f>'Прайс Февраль 2017'!H34</f>
        <v>156.3092</v>
      </c>
      <c r="J35" s="153">
        <f>'Прайс Февраль 2017'!I34</f>
        <v>164.536</v>
      </c>
      <c r="K35" s="154">
        <f t="shared" si="16"/>
        <v>0</v>
      </c>
      <c r="L35" s="155">
        <f t="shared" si="17"/>
        <v>0</v>
      </c>
      <c r="M35" s="155">
        <f t="shared" si="18"/>
        <v>0</v>
      </c>
      <c r="N35" s="156">
        <f t="shared" si="19"/>
        <v>0</v>
      </c>
      <c r="O35" s="218">
        <f t="shared" si="6"/>
        <v>0</v>
      </c>
      <c r="P35" s="157">
        <v>7.3</v>
      </c>
      <c r="Q35" s="229">
        <f t="shared" si="7"/>
        <v>0</v>
      </c>
      <c r="R35" s="158">
        <v>0.01</v>
      </c>
      <c r="S35" s="150">
        <f t="shared" si="14"/>
        <v>0</v>
      </c>
    </row>
    <row r="36" spans="1:19" s="110" customFormat="1" ht="16.5" customHeight="1" thickBot="1" x14ac:dyDescent="0.25">
      <c r="A36" s="733" t="s">
        <v>152</v>
      </c>
      <c r="B36" s="734"/>
      <c r="C36" s="734"/>
      <c r="D36" s="734"/>
      <c r="E36" s="734"/>
      <c r="F36" s="734"/>
      <c r="G36" s="765"/>
      <c r="H36" s="765"/>
      <c r="I36" s="765"/>
      <c r="J36" s="765"/>
      <c r="K36" s="734"/>
      <c r="L36" s="734"/>
      <c r="M36" s="734"/>
      <c r="N36" s="734"/>
      <c r="O36" s="734"/>
      <c r="P36" s="734"/>
      <c r="Q36" s="734"/>
      <c r="R36" s="754"/>
      <c r="S36" s="735"/>
    </row>
    <row r="37" spans="1:19" s="110" customFormat="1" ht="21" customHeight="1" x14ac:dyDescent="0.2">
      <c r="A37" s="263">
        <f>A35+1</f>
        <v>25</v>
      </c>
      <c r="B37" s="817" t="s">
        <v>274</v>
      </c>
      <c r="C37" s="421" t="s">
        <v>260</v>
      </c>
      <c r="D37" s="410" t="s">
        <v>21</v>
      </c>
      <c r="E37" s="51">
        <v>35</v>
      </c>
      <c r="F37" s="574"/>
      <c r="G37" s="269">
        <f>'Прайс Февраль 2017'!F36</f>
        <v>98.369920000000008</v>
      </c>
      <c r="H37" s="270">
        <f>'Прайс Февраль 2017'!G36</f>
        <v>100.60560000000001</v>
      </c>
      <c r="I37" s="270">
        <f>'Прайс Февраль 2017'!H36</f>
        <v>106.1948</v>
      </c>
      <c r="J37" s="271">
        <f>'Прайс Февраль 2017'!I36</f>
        <v>111.78400000000001</v>
      </c>
      <c r="K37" s="268">
        <f>F37*G37</f>
        <v>0</v>
      </c>
      <c r="L37" s="160">
        <f>F37*H37</f>
        <v>0</v>
      </c>
      <c r="M37" s="160">
        <f>F37*I37</f>
        <v>0</v>
      </c>
      <c r="N37" s="161">
        <f>F37*J37</f>
        <v>0</v>
      </c>
      <c r="O37" s="221">
        <f t="shared" si="6"/>
        <v>0</v>
      </c>
      <c r="P37" s="162">
        <v>9.1</v>
      </c>
      <c r="Q37" s="231">
        <f t="shared" si="7"/>
        <v>0</v>
      </c>
      <c r="R37" s="163">
        <v>8.0000000000000002E-3</v>
      </c>
      <c r="S37" s="164">
        <f>O37*R37</f>
        <v>0</v>
      </c>
    </row>
    <row r="38" spans="1:19" s="110" customFormat="1" ht="21" customHeight="1" thickBot="1" x14ac:dyDescent="0.25">
      <c r="A38" s="264">
        <f>A37+1</f>
        <v>26</v>
      </c>
      <c r="B38" s="818"/>
      <c r="C38" s="422" t="s">
        <v>260</v>
      </c>
      <c r="D38" s="215" t="s">
        <v>16</v>
      </c>
      <c r="E38" s="54">
        <v>24</v>
      </c>
      <c r="F38" s="575"/>
      <c r="G38" s="272">
        <f>'Прайс Февраль 2017'!F37</f>
        <v>168.00256000000002</v>
      </c>
      <c r="H38" s="273">
        <f>'Прайс Февраль 2017'!G37</f>
        <v>171.82080000000002</v>
      </c>
      <c r="I38" s="273">
        <f>'Прайс Февраль 2017'!H37</f>
        <v>181.3664</v>
      </c>
      <c r="J38" s="274">
        <f>'Прайс Февраль 2017'!I37</f>
        <v>190.91200000000001</v>
      </c>
      <c r="K38" s="131">
        <f>F38*G38</f>
        <v>0</v>
      </c>
      <c r="L38" s="128">
        <f>F38*H38</f>
        <v>0</v>
      </c>
      <c r="M38" s="128">
        <f>F38*I38</f>
        <v>0</v>
      </c>
      <c r="N38" s="132">
        <f>F38*J38</f>
        <v>0</v>
      </c>
      <c r="O38" s="222">
        <f t="shared" si="6"/>
        <v>0</v>
      </c>
      <c r="P38" s="165">
        <v>11.7</v>
      </c>
      <c r="Q38" s="232">
        <f t="shared" si="7"/>
        <v>0</v>
      </c>
      <c r="R38" s="166">
        <v>1.2999999999999999E-2</v>
      </c>
      <c r="S38" s="167">
        <f>O38*R38</f>
        <v>0</v>
      </c>
    </row>
    <row r="39" spans="1:19" s="110" customFormat="1" ht="17.25" customHeight="1" thickBot="1" x14ac:dyDescent="0.25">
      <c r="A39" s="780" t="s">
        <v>37</v>
      </c>
      <c r="B39" s="734"/>
      <c r="C39" s="734"/>
      <c r="D39" s="734"/>
      <c r="E39" s="734"/>
      <c r="F39" s="754"/>
      <c r="G39" s="781"/>
      <c r="H39" s="781"/>
      <c r="I39" s="781"/>
      <c r="J39" s="781"/>
      <c r="K39" s="781"/>
      <c r="L39" s="781"/>
      <c r="M39" s="781"/>
      <c r="N39" s="781"/>
      <c r="O39" s="754"/>
      <c r="P39" s="754"/>
      <c r="Q39" s="754"/>
      <c r="R39" s="781"/>
      <c r="S39" s="855"/>
    </row>
    <row r="40" spans="1:19" ht="17.25" customHeight="1" x14ac:dyDescent="0.2">
      <c r="A40" s="168">
        <f>A38+1</f>
        <v>27</v>
      </c>
      <c r="B40" s="492" t="s">
        <v>294</v>
      </c>
      <c r="C40" s="421" t="s">
        <v>260</v>
      </c>
      <c r="D40" s="215" t="s">
        <v>97</v>
      </c>
      <c r="E40" s="385">
        <v>40</v>
      </c>
      <c r="F40" s="574"/>
      <c r="G40" s="169">
        <f>'Прайс Февраль 2017'!F39</f>
        <v>123.79136</v>
      </c>
      <c r="H40" s="170">
        <f>'Прайс Февраль 2017'!G39</f>
        <v>126.6048</v>
      </c>
      <c r="I40" s="170">
        <f>'Прайс Февраль 2017'!H39</f>
        <v>133.63839999999999</v>
      </c>
      <c r="J40" s="171">
        <f>'Прайс Февраль 2017'!I39</f>
        <v>140.672</v>
      </c>
      <c r="K40" s="159">
        <f>F40*G40</f>
        <v>0</v>
      </c>
      <c r="L40" s="160">
        <f>F40*H40</f>
        <v>0</v>
      </c>
      <c r="M40" s="160">
        <f>F40*I40</f>
        <v>0</v>
      </c>
      <c r="N40" s="161">
        <f>F40*J40</f>
        <v>0</v>
      </c>
      <c r="O40" s="223">
        <f>Q40/P40</f>
        <v>0</v>
      </c>
      <c r="P40" s="176">
        <v>10.54</v>
      </c>
      <c r="Q40" s="229">
        <f>F40*P40/E40</f>
        <v>0</v>
      </c>
      <c r="R40" s="143">
        <v>1.4999999999999999E-2</v>
      </c>
      <c r="S40" s="150">
        <f>O40*R40</f>
        <v>0</v>
      </c>
    </row>
    <row r="41" spans="1:19" ht="30" customHeight="1" x14ac:dyDescent="0.2">
      <c r="A41" s="172">
        <f>A40+1</f>
        <v>28</v>
      </c>
      <c r="B41" s="21" t="s">
        <v>295</v>
      </c>
      <c r="C41" s="423" t="s">
        <v>260</v>
      </c>
      <c r="D41" s="730" t="s">
        <v>292</v>
      </c>
      <c r="E41" s="61">
        <v>40</v>
      </c>
      <c r="F41" s="572"/>
      <c r="G41" s="173">
        <f>'Прайс Февраль 2017'!F40</f>
        <v>123.79136</v>
      </c>
      <c r="H41" s="174">
        <f>'Прайс Февраль 2017'!G40</f>
        <v>126.6048</v>
      </c>
      <c r="I41" s="174">
        <f>'Прайс Февраль 2017'!H40</f>
        <v>133.63839999999999</v>
      </c>
      <c r="J41" s="175">
        <f>'Прайс Февраль 2017'!I40</f>
        <v>140.672</v>
      </c>
      <c r="K41" s="120">
        <f>F41*G41</f>
        <v>0</v>
      </c>
      <c r="L41" s="121">
        <f>F41*H41</f>
        <v>0</v>
      </c>
      <c r="M41" s="121">
        <f>F41*I41</f>
        <v>0</v>
      </c>
      <c r="N41" s="125">
        <f>F41*J41</f>
        <v>0</v>
      </c>
      <c r="O41" s="220">
        <f>Q41/P41</f>
        <v>0</v>
      </c>
      <c r="P41" s="176">
        <v>10.92</v>
      </c>
      <c r="Q41" s="229">
        <f>F41*P41/E41</f>
        <v>0</v>
      </c>
      <c r="R41" s="149">
        <v>1.4999999999999999E-2</v>
      </c>
      <c r="S41" s="150">
        <f>O41*R41</f>
        <v>0</v>
      </c>
    </row>
    <row r="42" spans="1:19" ht="25.5" customHeight="1" x14ac:dyDescent="0.2">
      <c r="A42" s="172">
        <f>A41+1</f>
        <v>29</v>
      </c>
      <c r="B42" s="21" t="s">
        <v>296</v>
      </c>
      <c r="C42" s="423" t="s">
        <v>260</v>
      </c>
      <c r="D42" s="730"/>
      <c r="E42" s="61">
        <v>40</v>
      </c>
      <c r="F42" s="572"/>
      <c r="G42" s="173">
        <f>'Прайс Февраль 2017'!F41</f>
        <v>123.79136</v>
      </c>
      <c r="H42" s="174">
        <f>'Прайс Февраль 2017'!G41</f>
        <v>126.6048</v>
      </c>
      <c r="I42" s="174">
        <f>'Прайс Февраль 2017'!H41</f>
        <v>133.63839999999999</v>
      </c>
      <c r="J42" s="175">
        <f>'Прайс Февраль 2017'!I41</f>
        <v>140.672</v>
      </c>
      <c r="K42" s="120">
        <f>F42*G42</f>
        <v>0</v>
      </c>
      <c r="L42" s="121">
        <f>F42*H42</f>
        <v>0</v>
      </c>
      <c r="M42" s="121">
        <f>F42*I42</f>
        <v>0</v>
      </c>
      <c r="N42" s="125">
        <f>F42*J42</f>
        <v>0</v>
      </c>
      <c r="O42" s="220">
        <f>Q42/P42</f>
        <v>0</v>
      </c>
      <c r="P42" s="176">
        <v>10.74</v>
      </c>
      <c r="Q42" s="229">
        <f>F42*P42/E42</f>
        <v>0</v>
      </c>
      <c r="R42" s="149">
        <v>1.4999999999999999E-2</v>
      </c>
      <c r="S42" s="150">
        <f>O42*R42</f>
        <v>0</v>
      </c>
    </row>
    <row r="43" spans="1:19" ht="21.75" customHeight="1" x14ac:dyDescent="0.2">
      <c r="A43" s="172">
        <f>A42+1</f>
        <v>30</v>
      </c>
      <c r="B43" s="103" t="s">
        <v>162</v>
      </c>
      <c r="C43" s="423" t="s">
        <v>260</v>
      </c>
      <c r="D43" s="215" t="s">
        <v>97</v>
      </c>
      <c r="E43" s="102">
        <v>40</v>
      </c>
      <c r="F43" s="572"/>
      <c r="G43" s="173">
        <f>'Прайс Февраль 2017'!F42</f>
        <v>120.364992</v>
      </c>
      <c r="H43" s="174">
        <f>'Прайс Февраль 2017'!G42</f>
        <v>123.10056</v>
      </c>
      <c r="I43" s="174">
        <f>'Прайс Февраль 2017'!H42</f>
        <v>129.93948</v>
      </c>
      <c r="J43" s="175">
        <f>'Прайс Февраль 2017'!I42</f>
        <v>136.7784</v>
      </c>
      <c r="K43" s="120">
        <f>F43*G43</f>
        <v>0</v>
      </c>
      <c r="L43" s="121">
        <f>F43*H43</f>
        <v>0</v>
      </c>
      <c r="M43" s="121">
        <f>F43*I43</f>
        <v>0</v>
      </c>
      <c r="N43" s="125">
        <f>F43*J43</f>
        <v>0</v>
      </c>
      <c r="O43" s="220">
        <f>Q43/P43</f>
        <v>0</v>
      </c>
      <c r="P43" s="176">
        <v>10.54</v>
      </c>
      <c r="Q43" s="229">
        <f>F43*P43/E43</f>
        <v>0</v>
      </c>
      <c r="R43" s="149">
        <v>1.4999999999999999E-2</v>
      </c>
      <c r="S43" s="150">
        <f>O43*R43</f>
        <v>0</v>
      </c>
    </row>
    <row r="44" spans="1:19" ht="18" customHeight="1" thickBot="1" x14ac:dyDescent="0.25">
      <c r="A44" s="177">
        <f>A43+1</f>
        <v>31</v>
      </c>
      <c r="B44" s="304" t="s">
        <v>228</v>
      </c>
      <c r="C44" s="424" t="s">
        <v>260</v>
      </c>
      <c r="D44" s="214" t="s">
        <v>96</v>
      </c>
      <c r="E44" s="62">
        <v>20</v>
      </c>
      <c r="F44" s="575"/>
      <c r="G44" s="178">
        <f>'Прайс Февраль 2017'!F43</f>
        <v>212.7664</v>
      </c>
      <c r="H44" s="179">
        <f>'Прайс Февраль 2017'!G43</f>
        <v>217.602</v>
      </c>
      <c r="I44" s="179">
        <f>'Прайс Февраль 2017'!H43</f>
        <v>229.691</v>
      </c>
      <c r="J44" s="180">
        <f>'Прайс Февраль 2017'!I43</f>
        <v>241.78</v>
      </c>
      <c r="K44" s="127">
        <f>F44*G44</f>
        <v>0</v>
      </c>
      <c r="L44" s="128">
        <f>F44*H44</f>
        <v>0</v>
      </c>
      <c r="M44" s="128">
        <f>F44*I44</f>
        <v>0</v>
      </c>
      <c r="N44" s="132">
        <f>F44*J44</f>
        <v>0</v>
      </c>
      <c r="O44" s="218">
        <f>Q44/P44</f>
        <v>0</v>
      </c>
      <c r="P44" s="165">
        <v>12.2</v>
      </c>
      <c r="Q44" s="229">
        <f>F44*P44/E44</f>
        <v>0</v>
      </c>
      <c r="R44" s="158">
        <v>1.2999999999999999E-2</v>
      </c>
      <c r="S44" s="150">
        <f>O44*R44</f>
        <v>0</v>
      </c>
    </row>
    <row r="45" spans="1:19" s="110" customFormat="1" ht="18" customHeight="1" thickBot="1" x14ac:dyDescent="0.25">
      <c r="A45" s="856" t="s">
        <v>201</v>
      </c>
      <c r="B45" s="857"/>
      <c r="C45" s="857"/>
      <c r="D45" s="857"/>
      <c r="E45" s="857"/>
      <c r="F45" s="857"/>
      <c r="G45" s="858"/>
      <c r="H45" s="858"/>
      <c r="I45" s="858"/>
      <c r="J45" s="858"/>
      <c r="K45" s="859"/>
      <c r="L45" s="859"/>
      <c r="M45" s="859"/>
      <c r="N45" s="859"/>
      <c r="O45" s="857"/>
      <c r="P45" s="857"/>
      <c r="Q45" s="857"/>
      <c r="R45" s="858"/>
      <c r="S45" s="860"/>
    </row>
    <row r="46" spans="1:19" ht="21" customHeight="1" x14ac:dyDescent="0.2">
      <c r="A46" s="181">
        <f>A44+1</f>
        <v>32</v>
      </c>
      <c r="B46" s="411" t="s">
        <v>163</v>
      </c>
      <c r="C46" s="418" t="s">
        <v>260</v>
      </c>
      <c r="D46" s="719" t="s">
        <v>15</v>
      </c>
      <c r="E46" s="51">
        <v>20</v>
      </c>
      <c r="F46" s="576"/>
      <c r="G46" s="182">
        <f>'Прайс Февраль 2017'!F45</f>
        <v>102.79104000000001</v>
      </c>
      <c r="H46" s="174">
        <f>'Прайс Февраль 2017'!G45</f>
        <v>105.1272</v>
      </c>
      <c r="I46" s="174">
        <f>'Прайс Февраль 2017'!H45</f>
        <v>110.9676</v>
      </c>
      <c r="J46" s="175">
        <f>'Прайс Февраль 2017'!I45</f>
        <v>116.80800000000001</v>
      </c>
      <c r="K46" s="159">
        <f>F46*G46</f>
        <v>0</v>
      </c>
      <c r="L46" s="160">
        <f>F46*H46</f>
        <v>0</v>
      </c>
      <c r="M46" s="160">
        <f>F46*I46</f>
        <v>0</v>
      </c>
      <c r="N46" s="161">
        <f>F46*J46</f>
        <v>0</v>
      </c>
      <c r="O46" s="224">
        <f t="shared" ref="O46:O55" si="20">Q46/P46</f>
        <v>0</v>
      </c>
      <c r="P46" s="162">
        <v>12.7</v>
      </c>
      <c r="Q46" s="229">
        <f t="shared" ref="Q46:Q55" si="21">F46*P46/E46</f>
        <v>0</v>
      </c>
      <c r="R46" s="143">
        <v>1.2999999999999999E-2</v>
      </c>
      <c r="S46" s="150">
        <f t="shared" ref="S46:S55" si="22">O46*R46</f>
        <v>0</v>
      </c>
    </row>
    <row r="47" spans="1:19" ht="21" customHeight="1" x14ac:dyDescent="0.2">
      <c r="A47" s="172">
        <f>A46+1</f>
        <v>33</v>
      </c>
      <c r="B47" s="17" t="s">
        <v>164</v>
      </c>
      <c r="C47" s="419" t="s">
        <v>260</v>
      </c>
      <c r="D47" s="720"/>
      <c r="E47" s="54">
        <v>20</v>
      </c>
      <c r="F47" s="577"/>
      <c r="G47" s="182">
        <f>'Прайс Февраль 2017'!F46</f>
        <v>102.79104000000001</v>
      </c>
      <c r="H47" s="174">
        <f>'Прайс Февраль 2017'!G46</f>
        <v>105.1272</v>
      </c>
      <c r="I47" s="174">
        <f>'Прайс Февраль 2017'!H46</f>
        <v>110.9676</v>
      </c>
      <c r="J47" s="175">
        <f>'Прайс Февраль 2017'!I46</f>
        <v>116.80800000000001</v>
      </c>
      <c r="K47" s="120">
        <f t="shared" ref="K47:K55" si="23">F47*G47</f>
        <v>0</v>
      </c>
      <c r="L47" s="121">
        <f t="shared" ref="L47:L55" si="24">F47*H47</f>
        <v>0</v>
      </c>
      <c r="M47" s="121">
        <f t="shared" ref="M47:M55" si="25">F47*I47</f>
        <v>0</v>
      </c>
      <c r="N47" s="125">
        <f t="shared" ref="N47:N55" si="26">F47*J47</f>
        <v>0</v>
      </c>
      <c r="O47" s="224">
        <f t="shared" si="20"/>
        <v>0</v>
      </c>
      <c r="P47" s="176">
        <v>12.7</v>
      </c>
      <c r="Q47" s="229">
        <f t="shared" si="21"/>
        <v>0</v>
      </c>
      <c r="R47" s="149">
        <v>1.2999999999999999E-2</v>
      </c>
      <c r="S47" s="150">
        <f t="shared" si="22"/>
        <v>0</v>
      </c>
    </row>
    <row r="48" spans="1:19" ht="21" customHeight="1" x14ac:dyDescent="0.2">
      <c r="A48" s="172">
        <f t="shared" ref="A48:A55" si="27">A47+1</f>
        <v>34</v>
      </c>
      <c r="B48" s="17" t="s">
        <v>165</v>
      </c>
      <c r="C48" s="419" t="s">
        <v>260</v>
      </c>
      <c r="D48" s="720"/>
      <c r="E48" s="54">
        <v>20</v>
      </c>
      <c r="F48" s="577"/>
      <c r="G48" s="182">
        <f>'Прайс Февраль 2017'!F47</f>
        <v>102.79104000000001</v>
      </c>
      <c r="H48" s="174">
        <f>'Прайс Февраль 2017'!G47</f>
        <v>105.1272</v>
      </c>
      <c r="I48" s="174">
        <f>'Прайс Февраль 2017'!H47</f>
        <v>110.9676</v>
      </c>
      <c r="J48" s="175">
        <f>'Прайс Февраль 2017'!I47</f>
        <v>116.80800000000001</v>
      </c>
      <c r="K48" s="120">
        <f t="shared" si="23"/>
        <v>0</v>
      </c>
      <c r="L48" s="121">
        <f t="shared" si="24"/>
        <v>0</v>
      </c>
      <c r="M48" s="121">
        <f t="shared" si="25"/>
        <v>0</v>
      </c>
      <c r="N48" s="125">
        <f t="shared" si="26"/>
        <v>0</v>
      </c>
      <c r="O48" s="224">
        <f t="shared" si="20"/>
        <v>0</v>
      </c>
      <c r="P48" s="176">
        <v>12.7</v>
      </c>
      <c r="Q48" s="229">
        <f t="shared" si="21"/>
        <v>0</v>
      </c>
      <c r="R48" s="149">
        <v>1.2999999999999999E-2</v>
      </c>
      <c r="S48" s="150">
        <f t="shared" si="22"/>
        <v>0</v>
      </c>
    </row>
    <row r="49" spans="1:19" ht="21" customHeight="1" x14ac:dyDescent="0.2">
      <c r="A49" s="172">
        <f t="shared" si="27"/>
        <v>35</v>
      </c>
      <c r="B49" s="15" t="s">
        <v>166</v>
      </c>
      <c r="C49" s="419" t="s">
        <v>260</v>
      </c>
      <c r="D49" s="720"/>
      <c r="E49" s="54">
        <v>20</v>
      </c>
      <c r="F49" s="577"/>
      <c r="G49" s="182">
        <f>'Прайс Февраль 2017'!F48</f>
        <v>102.79104000000001</v>
      </c>
      <c r="H49" s="174">
        <f>'Прайс Февраль 2017'!G48</f>
        <v>105.1272</v>
      </c>
      <c r="I49" s="174">
        <f>'Прайс Февраль 2017'!H48</f>
        <v>110.9676</v>
      </c>
      <c r="J49" s="175">
        <f>'Прайс Февраль 2017'!I48</f>
        <v>116.80800000000001</v>
      </c>
      <c r="K49" s="120">
        <f t="shared" si="23"/>
        <v>0</v>
      </c>
      <c r="L49" s="121">
        <f t="shared" si="24"/>
        <v>0</v>
      </c>
      <c r="M49" s="121">
        <f t="shared" si="25"/>
        <v>0</v>
      </c>
      <c r="N49" s="125">
        <f t="shared" si="26"/>
        <v>0</v>
      </c>
      <c r="O49" s="224">
        <f t="shared" si="20"/>
        <v>0</v>
      </c>
      <c r="P49" s="176">
        <v>12.7</v>
      </c>
      <c r="Q49" s="229">
        <f t="shared" si="21"/>
        <v>0</v>
      </c>
      <c r="R49" s="149">
        <v>1.2999999999999999E-2</v>
      </c>
      <c r="S49" s="150">
        <f t="shared" si="22"/>
        <v>0</v>
      </c>
    </row>
    <row r="50" spans="1:19" ht="21" customHeight="1" x14ac:dyDescent="0.2">
      <c r="A50" s="172">
        <f t="shared" si="27"/>
        <v>36</v>
      </c>
      <c r="B50" s="15" t="s">
        <v>167</v>
      </c>
      <c r="C50" s="419" t="s">
        <v>260</v>
      </c>
      <c r="D50" s="720"/>
      <c r="E50" s="54">
        <v>20</v>
      </c>
      <c r="F50" s="577"/>
      <c r="G50" s="182">
        <f>'Прайс Февраль 2017'!F49</f>
        <v>102.79104000000001</v>
      </c>
      <c r="H50" s="174">
        <f>'Прайс Февраль 2017'!G49</f>
        <v>105.1272</v>
      </c>
      <c r="I50" s="174">
        <f>'Прайс Февраль 2017'!H49</f>
        <v>110.9676</v>
      </c>
      <c r="J50" s="175">
        <f>'Прайс Февраль 2017'!I49</f>
        <v>116.80800000000001</v>
      </c>
      <c r="K50" s="120">
        <f t="shared" si="23"/>
        <v>0</v>
      </c>
      <c r="L50" s="121">
        <f t="shared" si="24"/>
        <v>0</v>
      </c>
      <c r="M50" s="121">
        <f t="shared" si="25"/>
        <v>0</v>
      </c>
      <c r="N50" s="125">
        <f t="shared" si="26"/>
        <v>0</v>
      </c>
      <c r="O50" s="224">
        <f t="shared" si="20"/>
        <v>0</v>
      </c>
      <c r="P50" s="176">
        <v>12.7</v>
      </c>
      <c r="Q50" s="229">
        <f t="shared" si="21"/>
        <v>0</v>
      </c>
      <c r="R50" s="149">
        <v>1.2999999999999999E-2</v>
      </c>
      <c r="S50" s="150">
        <f t="shared" si="22"/>
        <v>0</v>
      </c>
    </row>
    <row r="51" spans="1:19" ht="21" customHeight="1" x14ac:dyDescent="0.2">
      <c r="A51" s="172">
        <f t="shared" si="27"/>
        <v>37</v>
      </c>
      <c r="B51" s="15" t="s">
        <v>168</v>
      </c>
      <c r="C51" s="419" t="s">
        <v>260</v>
      </c>
      <c r="D51" s="720"/>
      <c r="E51" s="57">
        <v>20</v>
      </c>
      <c r="F51" s="577"/>
      <c r="G51" s="182">
        <f>'Прайс Февраль 2017'!F50</f>
        <v>102.79104000000001</v>
      </c>
      <c r="H51" s="174">
        <f>'Прайс Февраль 2017'!G50</f>
        <v>105.1272</v>
      </c>
      <c r="I51" s="174">
        <f>'Прайс Февраль 2017'!H50</f>
        <v>110.9676</v>
      </c>
      <c r="J51" s="175">
        <f>'Прайс Февраль 2017'!I50</f>
        <v>116.80800000000001</v>
      </c>
      <c r="K51" s="120">
        <f t="shared" si="23"/>
        <v>0</v>
      </c>
      <c r="L51" s="121">
        <f t="shared" si="24"/>
        <v>0</v>
      </c>
      <c r="M51" s="121">
        <f t="shared" si="25"/>
        <v>0</v>
      </c>
      <c r="N51" s="125">
        <f t="shared" si="26"/>
        <v>0</v>
      </c>
      <c r="O51" s="224">
        <f t="shared" si="20"/>
        <v>0</v>
      </c>
      <c r="P51" s="176">
        <v>12.7</v>
      </c>
      <c r="Q51" s="229">
        <f t="shared" si="21"/>
        <v>0</v>
      </c>
      <c r="R51" s="149">
        <v>1.2999999999999999E-2</v>
      </c>
      <c r="S51" s="150">
        <f t="shared" si="22"/>
        <v>0</v>
      </c>
    </row>
    <row r="52" spans="1:19" ht="21" customHeight="1" x14ac:dyDescent="0.2">
      <c r="A52" s="172">
        <f t="shared" si="27"/>
        <v>38</v>
      </c>
      <c r="B52" s="412" t="s">
        <v>169</v>
      </c>
      <c r="C52" s="419" t="s">
        <v>260</v>
      </c>
      <c r="D52" s="720"/>
      <c r="E52" s="54">
        <v>20</v>
      </c>
      <c r="F52" s="577"/>
      <c r="G52" s="182">
        <f>'Прайс Февраль 2017'!F51</f>
        <v>102.79104000000001</v>
      </c>
      <c r="H52" s="174">
        <f>'Прайс Февраль 2017'!G51</f>
        <v>105.1272</v>
      </c>
      <c r="I52" s="174">
        <f>'Прайс Февраль 2017'!H51</f>
        <v>110.9676</v>
      </c>
      <c r="J52" s="175">
        <f>'Прайс Февраль 2017'!I51</f>
        <v>116.80800000000001</v>
      </c>
      <c r="K52" s="120">
        <f t="shared" si="23"/>
        <v>0</v>
      </c>
      <c r="L52" s="121">
        <f t="shared" si="24"/>
        <v>0</v>
      </c>
      <c r="M52" s="121">
        <f t="shared" si="25"/>
        <v>0</v>
      </c>
      <c r="N52" s="125">
        <f t="shared" si="26"/>
        <v>0</v>
      </c>
      <c r="O52" s="224">
        <f t="shared" si="20"/>
        <v>0</v>
      </c>
      <c r="P52" s="176">
        <v>12.7</v>
      </c>
      <c r="Q52" s="229">
        <f t="shared" si="21"/>
        <v>0</v>
      </c>
      <c r="R52" s="149">
        <v>1.2999999999999999E-2</v>
      </c>
      <c r="S52" s="150">
        <f t="shared" si="22"/>
        <v>0</v>
      </c>
    </row>
    <row r="53" spans="1:19" ht="21" customHeight="1" x14ac:dyDescent="0.2">
      <c r="A53" s="172">
        <f t="shared" si="27"/>
        <v>39</v>
      </c>
      <c r="B53" s="411" t="s">
        <v>170</v>
      </c>
      <c r="C53" s="419" t="s">
        <v>260</v>
      </c>
      <c r="D53" s="720"/>
      <c r="E53" s="54">
        <v>20</v>
      </c>
      <c r="F53" s="577"/>
      <c r="G53" s="182">
        <f>'Прайс Февраль 2017'!F52</f>
        <v>102.79104000000001</v>
      </c>
      <c r="H53" s="174">
        <f>'Прайс Февраль 2017'!G52</f>
        <v>105.1272</v>
      </c>
      <c r="I53" s="174">
        <f>'Прайс Февраль 2017'!H52</f>
        <v>110.9676</v>
      </c>
      <c r="J53" s="175">
        <f>'Прайс Февраль 2017'!I52</f>
        <v>116.80800000000001</v>
      </c>
      <c r="K53" s="120">
        <f t="shared" si="23"/>
        <v>0</v>
      </c>
      <c r="L53" s="121">
        <f t="shared" si="24"/>
        <v>0</v>
      </c>
      <c r="M53" s="121">
        <f t="shared" si="25"/>
        <v>0</v>
      </c>
      <c r="N53" s="125">
        <f t="shared" si="26"/>
        <v>0</v>
      </c>
      <c r="O53" s="224">
        <f t="shared" si="20"/>
        <v>0</v>
      </c>
      <c r="P53" s="176">
        <v>12.7</v>
      </c>
      <c r="Q53" s="229">
        <f t="shared" si="21"/>
        <v>0</v>
      </c>
      <c r="R53" s="149">
        <v>1.2999999999999999E-2</v>
      </c>
      <c r="S53" s="150">
        <f t="shared" si="22"/>
        <v>0</v>
      </c>
    </row>
    <row r="54" spans="1:19" ht="21" customHeight="1" x14ac:dyDescent="0.2">
      <c r="A54" s="172">
        <f t="shared" si="27"/>
        <v>40</v>
      </c>
      <c r="B54" s="411" t="s">
        <v>171</v>
      </c>
      <c r="C54" s="419" t="s">
        <v>260</v>
      </c>
      <c r="D54" s="720"/>
      <c r="E54" s="54">
        <v>20</v>
      </c>
      <c r="F54" s="577"/>
      <c r="G54" s="182">
        <f>'Прайс Февраль 2017'!F53</f>
        <v>102.79104000000001</v>
      </c>
      <c r="H54" s="174">
        <f>'Прайс Февраль 2017'!G53</f>
        <v>105.1272</v>
      </c>
      <c r="I54" s="174">
        <f>'Прайс Февраль 2017'!H53</f>
        <v>110.9676</v>
      </c>
      <c r="J54" s="175">
        <f>'Прайс Февраль 2017'!I53</f>
        <v>116.80800000000001</v>
      </c>
      <c r="K54" s="120">
        <f t="shared" si="23"/>
        <v>0</v>
      </c>
      <c r="L54" s="121">
        <f t="shared" si="24"/>
        <v>0</v>
      </c>
      <c r="M54" s="121">
        <f t="shared" si="25"/>
        <v>0</v>
      </c>
      <c r="N54" s="125">
        <f t="shared" si="26"/>
        <v>0</v>
      </c>
      <c r="O54" s="224">
        <f t="shared" si="20"/>
        <v>0</v>
      </c>
      <c r="P54" s="176">
        <v>12.7</v>
      </c>
      <c r="Q54" s="229">
        <f t="shared" si="21"/>
        <v>0</v>
      </c>
      <c r="R54" s="149">
        <v>1.2999999999999999E-2</v>
      </c>
      <c r="S54" s="150">
        <f t="shared" si="22"/>
        <v>0</v>
      </c>
    </row>
    <row r="55" spans="1:19" ht="21" customHeight="1" thickBot="1" x14ac:dyDescent="0.25">
      <c r="A55" s="177">
        <f t="shared" si="27"/>
        <v>41</v>
      </c>
      <c r="B55" s="413" t="s">
        <v>172</v>
      </c>
      <c r="C55" s="420" t="s">
        <v>260</v>
      </c>
      <c r="D55" s="753"/>
      <c r="E55" s="57">
        <v>20</v>
      </c>
      <c r="F55" s="578"/>
      <c r="G55" s="182">
        <f>'Прайс Февраль 2017'!F54</f>
        <v>102.79104000000001</v>
      </c>
      <c r="H55" s="174">
        <f>'Прайс Февраль 2017'!G54</f>
        <v>105.1272</v>
      </c>
      <c r="I55" s="174">
        <f>'Прайс Февраль 2017'!H54</f>
        <v>110.9676</v>
      </c>
      <c r="J55" s="175">
        <f>'Прайс Февраль 2017'!I54</f>
        <v>116.80800000000001</v>
      </c>
      <c r="K55" s="127">
        <f t="shared" si="23"/>
        <v>0</v>
      </c>
      <c r="L55" s="128">
        <f t="shared" si="24"/>
        <v>0</v>
      </c>
      <c r="M55" s="128">
        <f t="shared" si="25"/>
        <v>0</v>
      </c>
      <c r="N55" s="132">
        <f t="shared" si="26"/>
        <v>0</v>
      </c>
      <c r="O55" s="224">
        <f t="shared" si="20"/>
        <v>0</v>
      </c>
      <c r="P55" s="165">
        <v>12.7</v>
      </c>
      <c r="Q55" s="229">
        <f t="shared" si="21"/>
        <v>0</v>
      </c>
      <c r="R55" s="158">
        <v>1.2999999999999999E-2</v>
      </c>
      <c r="S55" s="150">
        <f t="shared" si="22"/>
        <v>0</v>
      </c>
    </row>
    <row r="56" spans="1:19" s="110" customFormat="1" ht="17.25" customHeight="1" thickBot="1" x14ac:dyDescent="0.25">
      <c r="A56" s="780" t="s">
        <v>77</v>
      </c>
      <c r="B56" s="734"/>
      <c r="C56" s="734"/>
      <c r="D56" s="734"/>
      <c r="E56" s="734"/>
      <c r="F56" s="754"/>
      <c r="G56" s="734"/>
      <c r="H56" s="734"/>
      <c r="I56" s="734"/>
      <c r="J56" s="734"/>
      <c r="K56" s="781"/>
      <c r="L56" s="781"/>
      <c r="M56" s="781"/>
      <c r="N56" s="781"/>
      <c r="O56" s="734"/>
      <c r="P56" s="734"/>
      <c r="Q56" s="734"/>
      <c r="R56" s="734"/>
      <c r="S56" s="735"/>
    </row>
    <row r="57" spans="1:19" ht="21" customHeight="1" x14ac:dyDescent="0.2">
      <c r="A57" s="172">
        <f>A55+1</f>
        <v>42</v>
      </c>
      <c r="B57" s="15" t="s">
        <v>173</v>
      </c>
      <c r="C57" s="419" t="s">
        <v>258</v>
      </c>
      <c r="D57" s="720" t="s">
        <v>71</v>
      </c>
      <c r="E57" s="61">
        <v>9</v>
      </c>
      <c r="F57" s="577"/>
      <c r="G57" s="182">
        <f>'Прайс Февраль 2017'!F56</f>
        <v>273.00416000000001</v>
      </c>
      <c r="H57" s="174">
        <f>'Прайс Февраль 2017'!G56</f>
        <v>279.20880000000005</v>
      </c>
      <c r="I57" s="174">
        <f>'Прайс Февраль 2017'!H56</f>
        <v>294.72040000000004</v>
      </c>
      <c r="J57" s="175">
        <f>'Прайс Февраль 2017'!I56</f>
        <v>310.23200000000003</v>
      </c>
      <c r="K57" s="120">
        <f>F57*G57</f>
        <v>0</v>
      </c>
      <c r="L57" s="121">
        <f>F57*H57</f>
        <v>0</v>
      </c>
      <c r="M57" s="121">
        <f>F57*I57</f>
        <v>0</v>
      </c>
      <c r="N57" s="125">
        <f>F57*J57</f>
        <v>0</v>
      </c>
      <c r="O57" s="224">
        <f>Q57/P57</f>
        <v>0</v>
      </c>
      <c r="P57" s="185">
        <v>5.3</v>
      </c>
      <c r="Q57" s="229">
        <f>F57*P57/E57</f>
        <v>0</v>
      </c>
      <c r="R57" s="186">
        <v>1.2E-2</v>
      </c>
      <c r="S57" s="150">
        <f>O57*R57</f>
        <v>0</v>
      </c>
    </row>
    <row r="58" spans="1:19" ht="21" customHeight="1" x14ac:dyDescent="0.2">
      <c r="A58" s="172">
        <f>A57+1</f>
        <v>43</v>
      </c>
      <c r="B58" s="24" t="s">
        <v>174</v>
      </c>
      <c r="C58" s="419" t="s">
        <v>258</v>
      </c>
      <c r="D58" s="721"/>
      <c r="E58" s="62">
        <v>9</v>
      </c>
      <c r="F58" s="577"/>
      <c r="G58" s="182">
        <f>'Прайс Февраль 2017'!F57</f>
        <v>248.68800000000002</v>
      </c>
      <c r="H58" s="174">
        <f>'Прайс Февраль 2017'!G57</f>
        <v>254.34000000000003</v>
      </c>
      <c r="I58" s="174">
        <f>'Прайс Февраль 2017'!H57</f>
        <v>268.47000000000003</v>
      </c>
      <c r="J58" s="175">
        <f>'Прайс Февраль 2017'!I57</f>
        <v>282.60000000000002</v>
      </c>
      <c r="K58" s="120">
        <f>F58*G58</f>
        <v>0</v>
      </c>
      <c r="L58" s="121">
        <f>F58*H58</f>
        <v>0</v>
      </c>
      <c r="M58" s="121">
        <f>F58*I58</f>
        <v>0</v>
      </c>
      <c r="N58" s="125">
        <f>F58*J58</f>
        <v>0</v>
      </c>
      <c r="O58" s="224">
        <f>Q58/P58</f>
        <v>0</v>
      </c>
      <c r="P58" s="185">
        <v>5.3</v>
      </c>
      <c r="Q58" s="229">
        <f>F58*P58/E58</f>
        <v>0</v>
      </c>
      <c r="R58" s="186">
        <v>1.2E-2</v>
      </c>
      <c r="S58" s="150">
        <f>O58*R58</f>
        <v>0</v>
      </c>
    </row>
    <row r="59" spans="1:19" ht="20.25" customHeight="1" thickBot="1" x14ac:dyDescent="0.25">
      <c r="A59" s="246">
        <f>A58+1</f>
        <v>44</v>
      </c>
      <c r="B59" s="16" t="s">
        <v>275</v>
      </c>
      <c r="C59" s="422" t="s">
        <v>260</v>
      </c>
      <c r="D59" s="30" t="s">
        <v>200</v>
      </c>
      <c r="E59" s="57">
        <v>11</v>
      </c>
      <c r="F59" s="579"/>
      <c r="G59" s="205">
        <f>'Прайс Февраль 2017'!F58</f>
        <v>469.74399999999997</v>
      </c>
      <c r="H59" s="197">
        <f>'Прайс Февраль 2017'!G58</f>
        <v>480.41999999999996</v>
      </c>
      <c r="I59" s="197">
        <f>'Прайс Февраль 2017'!H58</f>
        <v>507.10999999999996</v>
      </c>
      <c r="J59" s="198">
        <f>'Прайс Февраль 2017'!I58</f>
        <v>533.79999999999995</v>
      </c>
      <c r="K59" s="154">
        <f>F59*G59</f>
        <v>0</v>
      </c>
      <c r="L59" s="155">
        <f>F59*H59</f>
        <v>0</v>
      </c>
      <c r="M59" s="155">
        <f>F59*I59</f>
        <v>0</v>
      </c>
      <c r="N59" s="156">
        <f>F59*J59</f>
        <v>0</v>
      </c>
      <c r="O59" s="224">
        <f>Q59/P59</f>
        <v>0</v>
      </c>
      <c r="P59" s="250">
        <v>13.7</v>
      </c>
      <c r="Q59" s="229">
        <f>F59*P59/E59</f>
        <v>0</v>
      </c>
      <c r="R59" s="251">
        <v>2.5000000000000001E-2</v>
      </c>
      <c r="S59" s="150">
        <f>O59*R59</f>
        <v>0</v>
      </c>
    </row>
    <row r="60" spans="1:19" s="110" customFormat="1" ht="20.25" customHeight="1" thickBot="1" x14ac:dyDescent="0.25">
      <c r="A60" s="733" t="s">
        <v>417</v>
      </c>
      <c r="B60" s="734"/>
      <c r="C60" s="734"/>
      <c r="D60" s="734"/>
      <c r="E60" s="734"/>
      <c r="F60" s="734"/>
      <c r="G60" s="734"/>
      <c r="H60" s="734"/>
      <c r="I60" s="734"/>
      <c r="J60" s="734"/>
      <c r="K60" s="734"/>
      <c r="L60" s="734"/>
      <c r="M60" s="734"/>
      <c r="N60" s="734"/>
      <c r="O60" s="734"/>
      <c r="P60" s="734"/>
      <c r="Q60" s="734"/>
      <c r="R60" s="734"/>
      <c r="S60" s="735"/>
    </row>
    <row r="61" spans="1:19" ht="27" customHeight="1" x14ac:dyDescent="0.2">
      <c r="A61" s="252">
        <f>A59+1</f>
        <v>45</v>
      </c>
      <c r="B61" s="23" t="s">
        <v>418</v>
      </c>
      <c r="C61" s="444" t="s">
        <v>259</v>
      </c>
      <c r="D61" s="316" t="s">
        <v>72</v>
      </c>
      <c r="E61" s="51">
        <v>20</v>
      </c>
      <c r="F61" s="580"/>
      <c r="G61" s="253">
        <f>'Прайс Февраль 2017'!F60</f>
        <v>162.47615999999999</v>
      </c>
      <c r="H61" s="192">
        <f>'Прайс Февраль 2017'!G60</f>
        <v>166.1688</v>
      </c>
      <c r="I61" s="192">
        <f>'Прайс Февраль 2017'!H60</f>
        <v>175.40039999999999</v>
      </c>
      <c r="J61" s="193">
        <f>'Прайс Февраль 2017'!I60</f>
        <v>184.63200000000001</v>
      </c>
      <c r="K61" s="139">
        <f t="shared" ref="K61:K66" si="28">F61*G61</f>
        <v>0</v>
      </c>
      <c r="L61" s="140">
        <f t="shared" ref="L61:L66" si="29">F61*H61</f>
        <v>0</v>
      </c>
      <c r="M61" s="140">
        <f t="shared" ref="M61:M66" si="30">F61*I61</f>
        <v>0</v>
      </c>
      <c r="N61" s="141">
        <f t="shared" ref="N61:N66" si="31">F61*J61</f>
        <v>0</v>
      </c>
      <c r="O61" s="225">
        <f t="shared" ref="O61:O66" si="32">Q61/P61</f>
        <v>0</v>
      </c>
      <c r="P61" s="254">
        <v>13.05</v>
      </c>
      <c r="Q61" s="230">
        <f t="shared" ref="Q61:Q66" si="33">F61*P61/E61</f>
        <v>0</v>
      </c>
      <c r="R61" s="118">
        <v>1.2999999999999999E-2</v>
      </c>
      <c r="S61" s="144">
        <f t="shared" ref="S61:S66" si="34">O61*R61</f>
        <v>0</v>
      </c>
    </row>
    <row r="62" spans="1:19" ht="18" customHeight="1" x14ac:dyDescent="0.2">
      <c r="A62" s="172">
        <f>A61+1</f>
        <v>46</v>
      </c>
      <c r="B62" s="15" t="s">
        <v>406</v>
      </c>
      <c r="C62" s="653" t="s">
        <v>259</v>
      </c>
      <c r="D62" s="26" t="s">
        <v>73</v>
      </c>
      <c r="E62" s="54">
        <v>28</v>
      </c>
      <c r="F62" s="577"/>
      <c r="G62" s="182">
        <f>'Прайс Февраль 2017'!F61</f>
        <v>82.896000000000001</v>
      </c>
      <c r="H62" s="174">
        <f>'Прайс Февраль 2017'!G61</f>
        <v>84.78</v>
      </c>
      <c r="I62" s="174">
        <f>'Прайс Февраль 2017'!H61</f>
        <v>89.49</v>
      </c>
      <c r="J62" s="175">
        <f>'Прайс Февраль 2017'!I61</f>
        <v>94.2</v>
      </c>
      <c r="K62" s="120">
        <f t="shared" si="28"/>
        <v>0</v>
      </c>
      <c r="L62" s="121">
        <f t="shared" si="29"/>
        <v>0</v>
      </c>
      <c r="M62" s="121">
        <f t="shared" si="30"/>
        <v>0</v>
      </c>
      <c r="N62" s="125">
        <f t="shared" si="31"/>
        <v>0</v>
      </c>
      <c r="O62" s="224">
        <f t="shared" si="32"/>
        <v>0</v>
      </c>
      <c r="P62" s="185">
        <v>8.6999999999999993</v>
      </c>
      <c r="Q62" s="229">
        <f t="shared" si="33"/>
        <v>0</v>
      </c>
      <c r="R62" s="186">
        <v>0.01</v>
      </c>
      <c r="S62" s="150">
        <f t="shared" si="34"/>
        <v>0</v>
      </c>
    </row>
    <row r="63" spans="1:19" ht="26.25" customHeight="1" x14ac:dyDescent="0.2">
      <c r="A63" s="172">
        <f>A62+1</f>
        <v>47</v>
      </c>
      <c r="B63" s="15" t="s">
        <v>419</v>
      </c>
      <c r="C63" s="653" t="s">
        <v>259</v>
      </c>
      <c r="D63" s="26" t="s">
        <v>72</v>
      </c>
      <c r="E63" s="54">
        <v>20</v>
      </c>
      <c r="F63" s="577"/>
      <c r="G63" s="182">
        <f>'Прайс Февраль 2017'!F62</f>
        <v>162.47615999999999</v>
      </c>
      <c r="H63" s="174">
        <f>'Прайс Февраль 2017'!G62</f>
        <v>166.1688</v>
      </c>
      <c r="I63" s="174">
        <f>'Прайс Февраль 2017'!H62</f>
        <v>175.40039999999999</v>
      </c>
      <c r="J63" s="175">
        <f>'Прайс Февраль 2017'!I62</f>
        <v>184.63200000000001</v>
      </c>
      <c r="K63" s="120">
        <f t="shared" si="28"/>
        <v>0</v>
      </c>
      <c r="L63" s="121">
        <f t="shared" si="29"/>
        <v>0</v>
      </c>
      <c r="M63" s="121">
        <f t="shared" si="30"/>
        <v>0</v>
      </c>
      <c r="N63" s="125">
        <f t="shared" si="31"/>
        <v>0</v>
      </c>
      <c r="O63" s="224">
        <f t="shared" si="32"/>
        <v>0</v>
      </c>
      <c r="P63" s="188">
        <v>13.05</v>
      </c>
      <c r="Q63" s="229">
        <f t="shared" si="33"/>
        <v>0</v>
      </c>
      <c r="R63" s="149">
        <v>1.2999999999999999E-2</v>
      </c>
      <c r="S63" s="150">
        <f t="shared" si="34"/>
        <v>0</v>
      </c>
    </row>
    <row r="64" spans="1:19" ht="18.75" customHeight="1" x14ac:dyDescent="0.2">
      <c r="A64" s="172">
        <f>A63+1</f>
        <v>48</v>
      </c>
      <c r="B64" s="15" t="s">
        <v>407</v>
      </c>
      <c r="C64" s="653" t="s">
        <v>259</v>
      </c>
      <c r="D64" s="26" t="s">
        <v>73</v>
      </c>
      <c r="E64" s="54">
        <v>28</v>
      </c>
      <c r="F64" s="577"/>
      <c r="G64" s="182">
        <f>'Прайс Февраль 2017'!F63</f>
        <v>82.896000000000001</v>
      </c>
      <c r="H64" s="174">
        <f>'Прайс Февраль 2017'!G63</f>
        <v>84.78</v>
      </c>
      <c r="I64" s="174">
        <f>'Прайс Февраль 2017'!H63</f>
        <v>89.49</v>
      </c>
      <c r="J64" s="175">
        <f>'Прайс Февраль 2017'!I63</f>
        <v>94.2</v>
      </c>
      <c r="K64" s="120">
        <f t="shared" si="28"/>
        <v>0</v>
      </c>
      <c r="L64" s="121">
        <f t="shared" si="29"/>
        <v>0</v>
      </c>
      <c r="M64" s="121">
        <f t="shared" si="30"/>
        <v>0</v>
      </c>
      <c r="N64" s="125">
        <f t="shared" si="31"/>
        <v>0</v>
      </c>
      <c r="O64" s="224">
        <f t="shared" si="32"/>
        <v>0</v>
      </c>
      <c r="P64" s="185">
        <v>8.6999999999999993</v>
      </c>
      <c r="Q64" s="229">
        <f t="shared" si="33"/>
        <v>0</v>
      </c>
      <c r="R64" s="186">
        <v>0.01</v>
      </c>
      <c r="S64" s="150">
        <f t="shared" si="34"/>
        <v>0</v>
      </c>
    </row>
    <row r="65" spans="1:19" ht="28.5" customHeight="1" x14ac:dyDescent="0.2">
      <c r="A65" s="172">
        <f>A64+1</f>
        <v>49</v>
      </c>
      <c r="B65" s="15" t="s">
        <v>420</v>
      </c>
      <c r="C65" s="653" t="s">
        <v>259</v>
      </c>
      <c r="D65" s="26" t="s">
        <v>72</v>
      </c>
      <c r="E65" s="54">
        <v>20</v>
      </c>
      <c r="F65" s="577"/>
      <c r="G65" s="182">
        <f>'Прайс Февраль 2017'!F64</f>
        <v>162.47615999999999</v>
      </c>
      <c r="H65" s="174">
        <f>'Прайс Февраль 2017'!G64</f>
        <v>166.1688</v>
      </c>
      <c r="I65" s="174">
        <f>'Прайс Февраль 2017'!H64</f>
        <v>175.40039999999999</v>
      </c>
      <c r="J65" s="175">
        <f>'Прайс Февраль 2017'!I64</f>
        <v>184.63200000000001</v>
      </c>
      <c r="K65" s="120">
        <f t="shared" si="28"/>
        <v>0</v>
      </c>
      <c r="L65" s="121">
        <f t="shared" si="29"/>
        <v>0</v>
      </c>
      <c r="M65" s="121">
        <f t="shared" si="30"/>
        <v>0</v>
      </c>
      <c r="N65" s="125">
        <f t="shared" si="31"/>
        <v>0</v>
      </c>
      <c r="O65" s="224">
        <f t="shared" si="32"/>
        <v>0</v>
      </c>
      <c r="P65" s="188">
        <v>13.05</v>
      </c>
      <c r="Q65" s="229">
        <f t="shared" si="33"/>
        <v>0</v>
      </c>
      <c r="R65" s="149">
        <v>1.2999999999999999E-2</v>
      </c>
      <c r="S65" s="150">
        <f t="shared" si="34"/>
        <v>0</v>
      </c>
    </row>
    <row r="66" spans="1:19" ht="21.75" customHeight="1" thickBot="1" x14ac:dyDescent="0.25">
      <c r="A66" s="246">
        <f>A65+1</f>
        <v>50</v>
      </c>
      <c r="B66" s="24" t="s">
        <v>408</v>
      </c>
      <c r="C66" s="652" t="s">
        <v>259</v>
      </c>
      <c r="D66" s="317" t="s">
        <v>73</v>
      </c>
      <c r="E66" s="57">
        <v>28</v>
      </c>
      <c r="F66" s="579"/>
      <c r="G66" s="205">
        <f>'Прайс Февраль 2017'!F65</f>
        <v>82.896000000000001</v>
      </c>
      <c r="H66" s="197">
        <f>'Прайс Февраль 2017'!G65</f>
        <v>84.78</v>
      </c>
      <c r="I66" s="197">
        <f>'Прайс Февраль 2017'!H65</f>
        <v>89.49</v>
      </c>
      <c r="J66" s="198">
        <f>'Прайс Февраль 2017'!I65</f>
        <v>94.2</v>
      </c>
      <c r="K66" s="154">
        <f t="shared" si="28"/>
        <v>0</v>
      </c>
      <c r="L66" s="155">
        <f t="shared" si="29"/>
        <v>0</v>
      </c>
      <c r="M66" s="155">
        <f t="shared" si="30"/>
        <v>0</v>
      </c>
      <c r="N66" s="156">
        <f t="shared" si="31"/>
        <v>0</v>
      </c>
      <c r="O66" s="224">
        <f t="shared" si="32"/>
        <v>0</v>
      </c>
      <c r="P66" s="255">
        <v>8.6999999999999993</v>
      </c>
      <c r="Q66" s="229">
        <f t="shared" si="33"/>
        <v>0</v>
      </c>
      <c r="R66" s="251">
        <v>0.01</v>
      </c>
      <c r="S66" s="150">
        <f t="shared" si="34"/>
        <v>0</v>
      </c>
    </row>
    <row r="67" spans="1:19" s="110" customFormat="1" ht="20.25" customHeight="1" thickBot="1" x14ac:dyDescent="0.25">
      <c r="A67" s="733" t="s">
        <v>122</v>
      </c>
      <c r="B67" s="734"/>
      <c r="C67" s="734"/>
      <c r="D67" s="734"/>
      <c r="E67" s="734"/>
      <c r="F67" s="734"/>
      <c r="G67" s="734"/>
      <c r="H67" s="734"/>
      <c r="I67" s="734"/>
      <c r="J67" s="734"/>
      <c r="K67" s="734"/>
      <c r="L67" s="734"/>
      <c r="M67" s="734"/>
      <c r="N67" s="734"/>
      <c r="O67" s="734"/>
      <c r="P67" s="734"/>
      <c r="Q67" s="734"/>
      <c r="R67" s="734"/>
      <c r="S67" s="735"/>
    </row>
    <row r="68" spans="1:19" ht="20.25" customHeight="1" x14ac:dyDescent="0.2">
      <c r="A68" s="252">
        <f>A66+1</f>
        <v>51</v>
      </c>
      <c r="B68" s="91" t="s">
        <v>175</v>
      </c>
      <c r="C68" s="425" t="s">
        <v>259</v>
      </c>
      <c r="D68" s="240" t="s">
        <v>40</v>
      </c>
      <c r="E68" s="75">
        <v>20</v>
      </c>
      <c r="F68" s="580"/>
      <c r="G68" s="253">
        <f>'Прайс Февраль 2017'!F67</f>
        <v>54.711359999999999</v>
      </c>
      <c r="H68" s="192">
        <f>'Прайс Февраль 2017'!G67</f>
        <v>55.954799999999999</v>
      </c>
      <c r="I68" s="192">
        <f>'Прайс Февраль 2017'!H67</f>
        <v>59.063399999999994</v>
      </c>
      <c r="J68" s="193">
        <f>'Прайс Февраль 2017'!I67</f>
        <v>62.171999999999997</v>
      </c>
      <c r="K68" s="139">
        <f>F68*G68</f>
        <v>0</v>
      </c>
      <c r="L68" s="140">
        <f>F68*H68</f>
        <v>0</v>
      </c>
      <c r="M68" s="140">
        <f>F68*I68</f>
        <v>0</v>
      </c>
      <c r="N68" s="141">
        <f>F68*J68</f>
        <v>0</v>
      </c>
      <c r="O68" s="225">
        <f>Q68/P68</f>
        <v>0</v>
      </c>
      <c r="P68" s="256">
        <v>6.1</v>
      </c>
      <c r="Q68" s="230">
        <f>F68*P68/E68</f>
        <v>0</v>
      </c>
      <c r="R68" s="257">
        <v>1.2999999999999999E-2</v>
      </c>
      <c r="S68" s="144">
        <f>O68*R68</f>
        <v>0</v>
      </c>
    </row>
    <row r="69" spans="1:19" ht="20.25" customHeight="1" x14ac:dyDescent="0.2">
      <c r="A69" s="172">
        <f>A68+1</f>
        <v>52</v>
      </c>
      <c r="B69" s="18" t="s">
        <v>176</v>
      </c>
      <c r="C69" s="426" t="s">
        <v>259</v>
      </c>
      <c r="D69" s="31" t="s">
        <v>40</v>
      </c>
      <c r="E69" s="77">
        <v>20</v>
      </c>
      <c r="F69" s="577"/>
      <c r="G69" s="182">
        <f>'Прайс Февраль 2017'!F68</f>
        <v>54.711359999999999</v>
      </c>
      <c r="H69" s="174">
        <f>'Прайс Февраль 2017'!G68</f>
        <v>55.954799999999999</v>
      </c>
      <c r="I69" s="174">
        <f>'Прайс Февраль 2017'!H68</f>
        <v>59.063399999999994</v>
      </c>
      <c r="J69" s="175">
        <f>'Прайс Февраль 2017'!I68</f>
        <v>62.171999999999997</v>
      </c>
      <c r="K69" s="120">
        <f>F69*G69</f>
        <v>0</v>
      </c>
      <c r="L69" s="121">
        <f>F69*H69</f>
        <v>0</v>
      </c>
      <c r="M69" s="121">
        <f>F69*I69</f>
        <v>0</v>
      </c>
      <c r="N69" s="125">
        <f>F69*J69</f>
        <v>0</v>
      </c>
      <c r="O69" s="224">
        <f>Q69/P69</f>
        <v>0</v>
      </c>
      <c r="P69" s="185">
        <v>6.1</v>
      </c>
      <c r="Q69" s="229">
        <f>F69*P69/E69</f>
        <v>0</v>
      </c>
      <c r="R69" s="186">
        <v>1.2999999999999999E-2</v>
      </c>
      <c r="S69" s="150">
        <f>O69*R69</f>
        <v>0</v>
      </c>
    </row>
    <row r="70" spans="1:19" ht="20.25" customHeight="1" x14ac:dyDescent="0.2">
      <c r="A70" s="172">
        <f>A69+1</f>
        <v>53</v>
      </c>
      <c r="B70" s="18" t="s">
        <v>177</v>
      </c>
      <c r="C70" s="426" t="s">
        <v>259</v>
      </c>
      <c r="D70" s="31" t="s">
        <v>40</v>
      </c>
      <c r="E70" s="77">
        <v>20</v>
      </c>
      <c r="F70" s="577"/>
      <c r="G70" s="182">
        <f>'Прайс Февраль 2017'!F69</f>
        <v>54.711359999999999</v>
      </c>
      <c r="H70" s="174">
        <f>'Прайс Февраль 2017'!G69</f>
        <v>55.954799999999999</v>
      </c>
      <c r="I70" s="174">
        <f>'Прайс Февраль 2017'!H69</f>
        <v>59.063399999999994</v>
      </c>
      <c r="J70" s="175">
        <f>'Прайс Февраль 2017'!I69</f>
        <v>62.171999999999997</v>
      </c>
      <c r="K70" s="120">
        <f>F70*G70</f>
        <v>0</v>
      </c>
      <c r="L70" s="121">
        <f>F70*H70</f>
        <v>0</v>
      </c>
      <c r="M70" s="121">
        <f>F70*I70</f>
        <v>0</v>
      </c>
      <c r="N70" s="125">
        <f>F70*J70</f>
        <v>0</v>
      </c>
      <c r="O70" s="224">
        <f>Q70/P70</f>
        <v>0</v>
      </c>
      <c r="P70" s="185">
        <v>6.1</v>
      </c>
      <c r="Q70" s="229">
        <f>F70*P70/E70</f>
        <v>0</v>
      </c>
      <c r="R70" s="186">
        <v>1.2999999999999999E-2</v>
      </c>
      <c r="S70" s="150">
        <f>O70*R70</f>
        <v>0</v>
      </c>
    </row>
    <row r="71" spans="1:19" ht="20.25" customHeight="1" thickBot="1" x14ac:dyDescent="0.25">
      <c r="A71" s="177">
        <f>A70+1</f>
        <v>54</v>
      </c>
      <c r="B71" s="19" t="s">
        <v>178</v>
      </c>
      <c r="C71" s="427" t="s">
        <v>259</v>
      </c>
      <c r="D71" s="83" t="s">
        <v>40</v>
      </c>
      <c r="E71" s="72">
        <v>20</v>
      </c>
      <c r="F71" s="579"/>
      <c r="G71" s="205">
        <f>'Прайс Февраль 2017'!F70</f>
        <v>54.711359999999999</v>
      </c>
      <c r="H71" s="197">
        <f>'Прайс Февраль 2017'!G70</f>
        <v>55.954799999999999</v>
      </c>
      <c r="I71" s="197">
        <f>'Прайс Февраль 2017'!H70</f>
        <v>59.063399999999994</v>
      </c>
      <c r="J71" s="198">
        <f>'Прайс Февраль 2017'!I70</f>
        <v>62.171999999999997</v>
      </c>
      <c r="K71" s="154">
        <f>F71*G71</f>
        <v>0</v>
      </c>
      <c r="L71" s="155">
        <f>F71*H71</f>
        <v>0</v>
      </c>
      <c r="M71" s="155">
        <f>F71*I71</f>
        <v>0</v>
      </c>
      <c r="N71" s="156">
        <f>F71*J71</f>
        <v>0</v>
      </c>
      <c r="O71" s="224">
        <f>Q71/P71</f>
        <v>0</v>
      </c>
      <c r="P71" s="255">
        <v>6.1</v>
      </c>
      <c r="Q71" s="229">
        <f>F71*P71/E71</f>
        <v>0</v>
      </c>
      <c r="R71" s="251">
        <v>1.2999999999999999E-2</v>
      </c>
      <c r="S71" s="150">
        <f>O71*R71</f>
        <v>0</v>
      </c>
    </row>
    <row r="72" spans="1:19" s="110" customFormat="1" ht="18.75" customHeight="1" thickBot="1" x14ac:dyDescent="0.25">
      <c r="A72" s="733" t="s">
        <v>284</v>
      </c>
      <c r="B72" s="734"/>
      <c r="C72" s="734"/>
      <c r="D72" s="734"/>
      <c r="E72" s="734"/>
      <c r="F72" s="734"/>
      <c r="G72" s="734"/>
      <c r="H72" s="734"/>
      <c r="I72" s="734"/>
      <c r="J72" s="734"/>
      <c r="K72" s="734"/>
      <c r="L72" s="734"/>
      <c r="M72" s="734"/>
      <c r="N72" s="734"/>
      <c r="O72" s="734"/>
      <c r="P72" s="734"/>
      <c r="Q72" s="734"/>
      <c r="R72" s="734"/>
      <c r="S72" s="735"/>
    </row>
    <row r="73" spans="1:19" s="110" customFormat="1" ht="39.75" customHeight="1" x14ac:dyDescent="0.2">
      <c r="A73" s="263">
        <f>A71+1</f>
        <v>55</v>
      </c>
      <c r="B73" s="464" t="s">
        <v>365</v>
      </c>
      <c r="C73" s="468" t="s">
        <v>260</v>
      </c>
      <c r="D73" s="873" t="s">
        <v>97</v>
      </c>
      <c r="E73" s="494">
        <v>35</v>
      </c>
      <c r="F73" s="570"/>
      <c r="G73" s="113">
        <f>'Прайс Февраль 2017'!F72</f>
        <v>130.39840000000001</v>
      </c>
      <c r="H73" s="114">
        <f>'Прайс Февраль 2017'!G72</f>
        <v>133.36200000000002</v>
      </c>
      <c r="I73" s="114">
        <f>'Прайс Февраль 2017'!H72</f>
        <v>140.77099999999999</v>
      </c>
      <c r="J73" s="115">
        <f>'Прайс Февраль 2017'!I72</f>
        <v>148.18</v>
      </c>
      <c r="K73" s="116">
        <f t="shared" ref="K73:K78" si="35">F73*G73</f>
        <v>0</v>
      </c>
      <c r="L73" s="114">
        <f t="shared" ref="L73:L78" si="36">F73*H73</f>
        <v>0</v>
      </c>
      <c r="M73" s="114">
        <f t="shared" ref="M73:M78" si="37">F73*I73</f>
        <v>0</v>
      </c>
      <c r="N73" s="115">
        <f t="shared" ref="N73:N78" si="38">F73*J73</f>
        <v>0</v>
      </c>
      <c r="O73" s="216">
        <f t="shared" ref="O73:O78" si="39">Q73/P73</f>
        <v>0</v>
      </c>
      <c r="P73" s="117">
        <v>9.1</v>
      </c>
      <c r="Q73" s="227">
        <f t="shared" ref="Q73:Q78" si="40">F73*P73/E73</f>
        <v>0</v>
      </c>
      <c r="R73" s="118">
        <v>8.0000000000000002E-3</v>
      </c>
      <c r="S73" s="119">
        <f t="shared" ref="S73:S78" si="41">O73*R73</f>
        <v>0</v>
      </c>
    </row>
    <row r="74" spans="1:19" s="110" customFormat="1" ht="27" customHeight="1" x14ac:dyDescent="0.2">
      <c r="A74" s="261">
        <f>A73+1</f>
        <v>56</v>
      </c>
      <c r="B74" s="305" t="s">
        <v>366</v>
      </c>
      <c r="C74" s="434" t="s">
        <v>260</v>
      </c>
      <c r="D74" s="874"/>
      <c r="E74" s="494">
        <v>35</v>
      </c>
      <c r="F74" s="571"/>
      <c r="G74" s="120">
        <f>'Прайс Февраль 2017'!F73</f>
        <v>130.39840000000001</v>
      </c>
      <c r="H74" s="121">
        <f>'Прайс Февраль 2017'!G73</f>
        <v>133.36200000000002</v>
      </c>
      <c r="I74" s="122">
        <f>'Прайс Февраль 2017'!H73</f>
        <v>140.77099999999999</v>
      </c>
      <c r="J74" s="123">
        <f>'Прайс Февраль 2017'!I73</f>
        <v>148.18</v>
      </c>
      <c r="K74" s="124">
        <f t="shared" si="35"/>
        <v>0</v>
      </c>
      <c r="L74" s="121">
        <f t="shared" si="36"/>
        <v>0</v>
      </c>
      <c r="M74" s="121">
        <f t="shared" si="37"/>
        <v>0</v>
      </c>
      <c r="N74" s="125">
        <f t="shared" si="38"/>
        <v>0</v>
      </c>
      <c r="O74" s="217">
        <f t="shared" si="39"/>
        <v>0</v>
      </c>
      <c r="P74" s="117">
        <v>9.1</v>
      </c>
      <c r="Q74" s="228">
        <f t="shared" si="40"/>
        <v>0</v>
      </c>
      <c r="R74" s="118">
        <v>8.0000000000000002E-3</v>
      </c>
      <c r="S74" s="126">
        <f t="shared" si="41"/>
        <v>0</v>
      </c>
    </row>
    <row r="75" spans="1:19" s="110" customFormat="1" ht="25.5" customHeight="1" x14ac:dyDescent="0.2">
      <c r="A75" s="261">
        <f>A74+1</f>
        <v>57</v>
      </c>
      <c r="B75" s="305" t="s">
        <v>367</v>
      </c>
      <c r="C75" s="434" t="s">
        <v>260</v>
      </c>
      <c r="D75" s="874"/>
      <c r="E75" s="494">
        <v>35</v>
      </c>
      <c r="F75" s="572"/>
      <c r="G75" s="120">
        <f>'Прайс Февраль 2017'!F74</f>
        <v>130.39840000000001</v>
      </c>
      <c r="H75" s="121">
        <f>'Прайс Февраль 2017'!G74</f>
        <v>133.36200000000002</v>
      </c>
      <c r="I75" s="122">
        <f>'Прайс Февраль 2017'!H74</f>
        <v>140.77099999999999</v>
      </c>
      <c r="J75" s="123">
        <f>'Прайс Февраль 2017'!I74</f>
        <v>148.18</v>
      </c>
      <c r="K75" s="124">
        <f t="shared" si="35"/>
        <v>0</v>
      </c>
      <c r="L75" s="121">
        <f t="shared" si="36"/>
        <v>0</v>
      </c>
      <c r="M75" s="121">
        <f t="shared" si="37"/>
        <v>0</v>
      </c>
      <c r="N75" s="125">
        <f t="shared" si="38"/>
        <v>0</v>
      </c>
      <c r="O75" s="217">
        <f t="shared" si="39"/>
        <v>0</v>
      </c>
      <c r="P75" s="117">
        <v>9.1</v>
      </c>
      <c r="Q75" s="228">
        <f t="shared" si="40"/>
        <v>0</v>
      </c>
      <c r="R75" s="118">
        <v>8.0000000000000002E-3</v>
      </c>
      <c r="S75" s="126">
        <f t="shared" si="41"/>
        <v>0</v>
      </c>
    </row>
    <row r="76" spans="1:19" s="110" customFormat="1" ht="27" customHeight="1" x14ac:dyDescent="0.2">
      <c r="A76" s="261">
        <f>A75+1</f>
        <v>58</v>
      </c>
      <c r="B76" s="305" t="s">
        <v>368</v>
      </c>
      <c r="C76" s="434" t="s">
        <v>260</v>
      </c>
      <c r="D76" s="874"/>
      <c r="E76" s="494">
        <v>35</v>
      </c>
      <c r="F76" s="572"/>
      <c r="G76" s="120">
        <f>'Прайс Февраль 2017'!F75</f>
        <v>130.39840000000001</v>
      </c>
      <c r="H76" s="121">
        <f>'Прайс Февраль 2017'!G75</f>
        <v>133.36200000000002</v>
      </c>
      <c r="I76" s="122">
        <f>'Прайс Февраль 2017'!H75</f>
        <v>140.77099999999999</v>
      </c>
      <c r="J76" s="123">
        <f>'Прайс Февраль 2017'!I75</f>
        <v>148.18</v>
      </c>
      <c r="K76" s="124">
        <f t="shared" si="35"/>
        <v>0</v>
      </c>
      <c r="L76" s="121">
        <f t="shared" si="36"/>
        <v>0</v>
      </c>
      <c r="M76" s="121">
        <f t="shared" si="37"/>
        <v>0</v>
      </c>
      <c r="N76" s="125">
        <f t="shared" si="38"/>
        <v>0</v>
      </c>
      <c r="O76" s="217">
        <f t="shared" si="39"/>
        <v>0</v>
      </c>
      <c r="P76" s="117">
        <v>9.1</v>
      </c>
      <c r="Q76" s="228">
        <f t="shared" si="40"/>
        <v>0</v>
      </c>
      <c r="R76" s="118">
        <v>8.0000000000000002E-3</v>
      </c>
      <c r="S76" s="126">
        <f t="shared" si="41"/>
        <v>0</v>
      </c>
    </row>
    <row r="77" spans="1:19" s="110" customFormat="1" ht="30" customHeight="1" x14ac:dyDescent="0.2">
      <c r="A77" s="261">
        <f>A76+1</f>
        <v>59</v>
      </c>
      <c r="B77" s="305" t="s">
        <v>369</v>
      </c>
      <c r="C77" s="434" t="s">
        <v>260</v>
      </c>
      <c r="D77" s="874"/>
      <c r="E77" s="494">
        <v>35</v>
      </c>
      <c r="F77" s="572"/>
      <c r="G77" s="120">
        <f>'Прайс Февраль 2017'!F76</f>
        <v>130.39840000000001</v>
      </c>
      <c r="H77" s="121">
        <f>'Прайс Февраль 2017'!G76</f>
        <v>133.36200000000002</v>
      </c>
      <c r="I77" s="122">
        <f>'Прайс Февраль 2017'!H76</f>
        <v>140.77099999999999</v>
      </c>
      <c r="J77" s="123">
        <f>'Прайс Февраль 2017'!I76</f>
        <v>148.18</v>
      </c>
      <c r="K77" s="124">
        <f t="shared" si="35"/>
        <v>0</v>
      </c>
      <c r="L77" s="121">
        <f t="shared" si="36"/>
        <v>0</v>
      </c>
      <c r="M77" s="121">
        <f t="shared" si="37"/>
        <v>0</v>
      </c>
      <c r="N77" s="125">
        <f t="shared" si="38"/>
        <v>0</v>
      </c>
      <c r="O77" s="217">
        <f t="shared" si="39"/>
        <v>0</v>
      </c>
      <c r="P77" s="117">
        <v>9.1</v>
      </c>
      <c r="Q77" s="228">
        <f t="shared" si="40"/>
        <v>0</v>
      </c>
      <c r="R77" s="118">
        <v>8.0000000000000002E-3</v>
      </c>
      <c r="S77" s="126">
        <f t="shared" si="41"/>
        <v>0</v>
      </c>
    </row>
    <row r="78" spans="1:19" s="110" customFormat="1" ht="42" customHeight="1" thickBot="1" x14ac:dyDescent="0.25">
      <c r="A78" s="261">
        <f>A77+1</f>
        <v>60</v>
      </c>
      <c r="B78" s="344" t="s">
        <v>370</v>
      </c>
      <c r="C78" s="470" t="s">
        <v>260</v>
      </c>
      <c r="D78" s="875"/>
      <c r="E78" s="494">
        <v>35</v>
      </c>
      <c r="F78" s="572"/>
      <c r="G78" s="120">
        <f>'Прайс Февраль 2017'!F77</f>
        <v>130.39840000000001</v>
      </c>
      <c r="H78" s="121">
        <f>'Прайс Февраль 2017'!G77</f>
        <v>133.36200000000002</v>
      </c>
      <c r="I78" s="122">
        <f>'Прайс Февраль 2017'!H77</f>
        <v>140.77099999999999</v>
      </c>
      <c r="J78" s="123">
        <f>'Прайс Февраль 2017'!I77</f>
        <v>148.18</v>
      </c>
      <c r="K78" s="124">
        <f t="shared" si="35"/>
        <v>0</v>
      </c>
      <c r="L78" s="121">
        <f t="shared" si="36"/>
        <v>0</v>
      </c>
      <c r="M78" s="121">
        <f t="shared" si="37"/>
        <v>0</v>
      </c>
      <c r="N78" s="125">
        <f t="shared" si="38"/>
        <v>0</v>
      </c>
      <c r="O78" s="217">
        <f t="shared" si="39"/>
        <v>0</v>
      </c>
      <c r="P78" s="117">
        <v>9.1</v>
      </c>
      <c r="Q78" s="228">
        <f t="shared" si="40"/>
        <v>0</v>
      </c>
      <c r="R78" s="118">
        <v>8.0000000000000002E-3</v>
      </c>
      <c r="S78" s="126">
        <f t="shared" si="41"/>
        <v>0</v>
      </c>
    </row>
    <row r="79" spans="1:19" ht="20.25" customHeight="1" thickBot="1" x14ac:dyDescent="0.25">
      <c r="A79" s="872" t="s">
        <v>249</v>
      </c>
      <c r="B79" s="804"/>
      <c r="C79" s="804"/>
      <c r="D79" s="804"/>
      <c r="E79" s="804"/>
      <c r="F79" s="804"/>
      <c r="G79" s="804"/>
      <c r="H79" s="804"/>
      <c r="I79" s="804"/>
      <c r="J79" s="804"/>
      <c r="K79" s="804"/>
      <c r="L79" s="804"/>
      <c r="M79" s="804"/>
      <c r="N79" s="804"/>
      <c r="O79" s="804"/>
      <c r="P79" s="804"/>
      <c r="Q79" s="804"/>
      <c r="R79" s="804"/>
      <c r="S79" s="805"/>
    </row>
    <row r="80" spans="1:19" ht="17.25" customHeight="1" x14ac:dyDescent="0.2">
      <c r="A80" s="168">
        <f>A78+1</f>
        <v>61</v>
      </c>
      <c r="B80" s="91" t="s">
        <v>209</v>
      </c>
      <c r="C80" s="428" t="s">
        <v>258</v>
      </c>
      <c r="D80" s="361" t="s">
        <v>210</v>
      </c>
      <c r="E80" s="248">
        <v>9</v>
      </c>
      <c r="F80" s="580"/>
      <c r="G80" s="259">
        <f>'Прайс Февраль 2017'!F79</f>
        <v>121.5808</v>
      </c>
      <c r="H80" s="201">
        <f>'Прайс Февраль 2017'!G79</f>
        <v>124.34399999999999</v>
      </c>
      <c r="I80" s="201">
        <f>'Прайс Февраль 2017'!H79</f>
        <v>131.25199999999998</v>
      </c>
      <c r="J80" s="202">
        <f>'Прайс Февраль 2017'!I79</f>
        <v>138.16</v>
      </c>
      <c r="K80" s="295">
        <f t="shared" ref="K80:K85" si="42">F80*G80</f>
        <v>0</v>
      </c>
      <c r="L80" s="296">
        <f t="shared" ref="L80:L85" si="43">F80*H80</f>
        <v>0</v>
      </c>
      <c r="M80" s="296">
        <f t="shared" ref="M80:M85" si="44">F80*I80</f>
        <v>0</v>
      </c>
      <c r="N80" s="297">
        <f t="shared" ref="N80:N85" si="45">F80*J80</f>
        <v>0</v>
      </c>
      <c r="O80" s="225">
        <f t="shared" ref="O80:O85" si="46">Q80/P80</f>
        <v>0</v>
      </c>
      <c r="P80" s="256">
        <v>0.63</v>
      </c>
      <c r="Q80" s="107">
        <f t="shared" ref="Q80:Q85" si="47">F80*P80/E80</f>
        <v>0</v>
      </c>
      <c r="R80" s="257">
        <v>2.3E-2</v>
      </c>
      <c r="S80" s="144">
        <f t="shared" ref="S80:S85" si="48">O80*R80</f>
        <v>0</v>
      </c>
    </row>
    <row r="81" spans="1:19" ht="17.25" customHeight="1" x14ac:dyDescent="0.2">
      <c r="A81" s="172">
        <f t="shared" ref="A81:A91" si="49">A80+1</f>
        <v>62</v>
      </c>
      <c r="B81" s="18" t="s">
        <v>211</v>
      </c>
      <c r="C81" s="428" t="s">
        <v>258</v>
      </c>
      <c r="D81" s="292" t="s">
        <v>212</v>
      </c>
      <c r="E81" s="249">
        <v>9</v>
      </c>
      <c r="F81" s="577"/>
      <c r="G81" s="205">
        <f>'Прайс Февраль 2017'!F80</f>
        <v>121.5808</v>
      </c>
      <c r="H81" s="197">
        <f>'Прайс Февраль 2017'!G80</f>
        <v>124.34399999999999</v>
      </c>
      <c r="I81" s="197">
        <f>'Прайс Февраль 2017'!H80</f>
        <v>131.25199999999998</v>
      </c>
      <c r="J81" s="198">
        <f>'Прайс Февраль 2017'!I80</f>
        <v>138.16</v>
      </c>
      <c r="K81" s="154">
        <f t="shared" si="42"/>
        <v>0</v>
      </c>
      <c r="L81" s="155">
        <f t="shared" si="43"/>
        <v>0</v>
      </c>
      <c r="M81" s="155">
        <f t="shared" si="44"/>
        <v>0</v>
      </c>
      <c r="N81" s="156">
        <f t="shared" si="45"/>
        <v>0</v>
      </c>
      <c r="O81" s="224">
        <f t="shared" si="46"/>
        <v>0</v>
      </c>
      <c r="P81" s="185">
        <v>0.63</v>
      </c>
      <c r="Q81" s="267">
        <f t="shared" si="47"/>
        <v>0</v>
      </c>
      <c r="R81" s="257">
        <v>2.3E-2</v>
      </c>
      <c r="S81" s="150">
        <f t="shared" si="48"/>
        <v>0</v>
      </c>
    </row>
    <row r="82" spans="1:19" ht="17.25" customHeight="1" x14ac:dyDescent="0.2">
      <c r="A82" s="172">
        <f t="shared" si="49"/>
        <v>63</v>
      </c>
      <c r="B82" s="18" t="s">
        <v>213</v>
      </c>
      <c r="C82" s="428" t="s">
        <v>258</v>
      </c>
      <c r="D82" s="292" t="s">
        <v>214</v>
      </c>
      <c r="E82" s="249">
        <v>9</v>
      </c>
      <c r="F82" s="577"/>
      <c r="G82" s="205">
        <f>'Прайс Февраль 2017'!F81</f>
        <v>121.5808</v>
      </c>
      <c r="H82" s="197">
        <f>'Прайс Февраль 2017'!G81</f>
        <v>124.34399999999999</v>
      </c>
      <c r="I82" s="197">
        <f>'Прайс Февраль 2017'!H81</f>
        <v>131.25199999999998</v>
      </c>
      <c r="J82" s="198">
        <f>'Прайс Февраль 2017'!I81</f>
        <v>138.16</v>
      </c>
      <c r="K82" s="154">
        <f t="shared" si="42"/>
        <v>0</v>
      </c>
      <c r="L82" s="155">
        <f t="shared" si="43"/>
        <v>0</v>
      </c>
      <c r="M82" s="155">
        <f t="shared" si="44"/>
        <v>0</v>
      </c>
      <c r="N82" s="156">
        <f t="shared" si="45"/>
        <v>0</v>
      </c>
      <c r="O82" s="224">
        <f t="shared" si="46"/>
        <v>0</v>
      </c>
      <c r="P82" s="185">
        <v>0.63</v>
      </c>
      <c r="Q82" s="267">
        <f t="shared" si="47"/>
        <v>0</v>
      </c>
      <c r="R82" s="257">
        <v>2.3E-2</v>
      </c>
      <c r="S82" s="150">
        <f t="shared" si="48"/>
        <v>0</v>
      </c>
    </row>
    <row r="83" spans="1:19" ht="17.25" customHeight="1" x14ac:dyDescent="0.2">
      <c r="A83" s="172">
        <f t="shared" si="49"/>
        <v>64</v>
      </c>
      <c r="B83" s="18" t="s">
        <v>215</v>
      </c>
      <c r="C83" s="428" t="s">
        <v>258</v>
      </c>
      <c r="D83" s="292" t="s">
        <v>214</v>
      </c>
      <c r="E83" s="249">
        <v>9</v>
      </c>
      <c r="F83" s="577"/>
      <c r="G83" s="205">
        <f>'Прайс Февраль 2017'!F82</f>
        <v>121.5808</v>
      </c>
      <c r="H83" s="197">
        <f>'Прайс Февраль 2017'!G82</f>
        <v>124.34399999999999</v>
      </c>
      <c r="I83" s="197">
        <f>'Прайс Февраль 2017'!H82</f>
        <v>131.25199999999998</v>
      </c>
      <c r="J83" s="198">
        <f>'Прайс Февраль 2017'!I82</f>
        <v>138.16</v>
      </c>
      <c r="K83" s="154">
        <f t="shared" si="42"/>
        <v>0</v>
      </c>
      <c r="L83" s="155">
        <f t="shared" si="43"/>
        <v>0</v>
      </c>
      <c r="M83" s="155">
        <f t="shared" si="44"/>
        <v>0</v>
      </c>
      <c r="N83" s="156">
        <f t="shared" si="45"/>
        <v>0</v>
      </c>
      <c r="O83" s="224">
        <f t="shared" si="46"/>
        <v>0</v>
      </c>
      <c r="P83" s="185">
        <v>0.63</v>
      </c>
      <c r="Q83" s="267">
        <f t="shared" si="47"/>
        <v>0</v>
      </c>
      <c r="R83" s="257">
        <v>2.3E-2</v>
      </c>
      <c r="S83" s="150">
        <f t="shared" si="48"/>
        <v>0</v>
      </c>
    </row>
    <row r="84" spans="1:19" ht="17.25" customHeight="1" x14ac:dyDescent="0.2">
      <c r="A84" s="172">
        <f t="shared" si="49"/>
        <v>65</v>
      </c>
      <c r="B84" s="18" t="s">
        <v>216</v>
      </c>
      <c r="C84" s="428" t="s">
        <v>258</v>
      </c>
      <c r="D84" s="292" t="s">
        <v>214</v>
      </c>
      <c r="E84" s="249">
        <v>9</v>
      </c>
      <c r="F84" s="577"/>
      <c r="G84" s="205">
        <f>'Прайс Февраль 2017'!F83</f>
        <v>121.5808</v>
      </c>
      <c r="H84" s="197">
        <f>'Прайс Февраль 2017'!G83</f>
        <v>124.34399999999999</v>
      </c>
      <c r="I84" s="197">
        <f>'Прайс Февраль 2017'!H83</f>
        <v>131.25199999999998</v>
      </c>
      <c r="J84" s="198">
        <f>'Прайс Февраль 2017'!I83</f>
        <v>138.16</v>
      </c>
      <c r="K84" s="154">
        <f t="shared" si="42"/>
        <v>0</v>
      </c>
      <c r="L84" s="155">
        <f t="shared" si="43"/>
        <v>0</v>
      </c>
      <c r="M84" s="155">
        <f t="shared" si="44"/>
        <v>0</v>
      </c>
      <c r="N84" s="156">
        <f t="shared" si="45"/>
        <v>0</v>
      </c>
      <c r="O84" s="224">
        <f t="shared" si="46"/>
        <v>0</v>
      </c>
      <c r="P84" s="185">
        <v>0.63</v>
      </c>
      <c r="Q84" s="267">
        <f t="shared" si="47"/>
        <v>0</v>
      </c>
      <c r="R84" s="257">
        <v>2.3E-2</v>
      </c>
      <c r="S84" s="150">
        <f t="shared" si="48"/>
        <v>0</v>
      </c>
    </row>
    <row r="85" spans="1:19" ht="17.25" customHeight="1" x14ac:dyDescent="0.2">
      <c r="A85" s="246">
        <f t="shared" si="49"/>
        <v>66</v>
      </c>
      <c r="B85" s="19" t="s">
        <v>217</v>
      </c>
      <c r="C85" s="428" t="s">
        <v>258</v>
      </c>
      <c r="D85" s="83" t="s">
        <v>214</v>
      </c>
      <c r="E85" s="102">
        <v>9</v>
      </c>
      <c r="F85" s="579"/>
      <c r="G85" s="205">
        <f>'Прайс Февраль 2017'!F84</f>
        <v>121.5808</v>
      </c>
      <c r="H85" s="197">
        <f>'Прайс Февраль 2017'!G84</f>
        <v>124.34399999999999</v>
      </c>
      <c r="I85" s="197">
        <f>'Прайс Февраль 2017'!H84</f>
        <v>131.25199999999998</v>
      </c>
      <c r="J85" s="198">
        <f>'Прайс Февраль 2017'!I84</f>
        <v>138.16</v>
      </c>
      <c r="K85" s="154">
        <f t="shared" si="42"/>
        <v>0</v>
      </c>
      <c r="L85" s="155">
        <f t="shared" si="43"/>
        <v>0</v>
      </c>
      <c r="M85" s="155">
        <f t="shared" si="44"/>
        <v>0</v>
      </c>
      <c r="N85" s="156">
        <f t="shared" si="45"/>
        <v>0</v>
      </c>
      <c r="O85" s="224">
        <f t="shared" si="46"/>
        <v>0</v>
      </c>
      <c r="P85" s="255">
        <v>0.63</v>
      </c>
      <c r="Q85" s="267">
        <f t="shared" si="47"/>
        <v>0</v>
      </c>
      <c r="R85" s="257">
        <v>2.3E-2</v>
      </c>
      <c r="S85" s="150">
        <f t="shared" si="48"/>
        <v>0</v>
      </c>
    </row>
    <row r="86" spans="1:19" ht="17.25" customHeight="1" x14ac:dyDescent="0.2">
      <c r="A86" s="246">
        <f t="shared" si="49"/>
        <v>67</v>
      </c>
      <c r="B86" s="554" t="s">
        <v>337</v>
      </c>
      <c r="C86" s="560" t="s">
        <v>258</v>
      </c>
      <c r="D86" s="555" t="s">
        <v>332</v>
      </c>
      <c r="E86" s="556">
        <v>9</v>
      </c>
      <c r="F86" s="579"/>
      <c r="G86" s="205">
        <f>'Прайс Февраль 2017'!F85</f>
        <v>121.5808</v>
      </c>
      <c r="H86" s="197">
        <f>'Прайс Февраль 2017'!G85</f>
        <v>124.34399999999999</v>
      </c>
      <c r="I86" s="197">
        <f>'Прайс Февраль 2017'!H85</f>
        <v>131.25199999999998</v>
      </c>
      <c r="J86" s="198">
        <f>'Прайс Февраль 2017'!I85</f>
        <v>138.16</v>
      </c>
      <c r="K86" s="154">
        <f t="shared" ref="K86:K91" si="50">F86*G86</f>
        <v>0</v>
      </c>
      <c r="L86" s="155">
        <f t="shared" ref="L86:L91" si="51">F86*H86</f>
        <v>0</v>
      </c>
      <c r="M86" s="155">
        <f t="shared" ref="M86:M91" si="52">F86*I86</f>
        <v>0</v>
      </c>
      <c r="N86" s="156">
        <f t="shared" ref="N86:N91" si="53">F86*J86</f>
        <v>0</v>
      </c>
      <c r="O86" s="224">
        <f t="shared" ref="O86:O91" si="54">Q86/P86</f>
        <v>0</v>
      </c>
      <c r="P86" s="255">
        <v>0.63</v>
      </c>
      <c r="Q86" s="267">
        <f t="shared" ref="Q86:Q91" si="55">F86*P86/E86</f>
        <v>0</v>
      </c>
      <c r="R86" s="257">
        <v>2.3E-2</v>
      </c>
      <c r="S86" s="150">
        <f t="shared" ref="S86:S91" si="56">O86*R86</f>
        <v>0</v>
      </c>
    </row>
    <row r="87" spans="1:19" ht="17.25" customHeight="1" x14ac:dyDescent="0.2">
      <c r="A87" s="246">
        <f t="shared" si="49"/>
        <v>68</v>
      </c>
      <c r="B87" s="554" t="s">
        <v>338</v>
      </c>
      <c r="C87" s="560" t="s">
        <v>258</v>
      </c>
      <c r="D87" s="555" t="s">
        <v>214</v>
      </c>
      <c r="E87" s="556">
        <v>9</v>
      </c>
      <c r="F87" s="579"/>
      <c r="G87" s="205">
        <f>'Прайс Февраль 2017'!F86</f>
        <v>121.5808</v>
      </c>
      <c r="H87" s="197">
        <f>'Прайс Февраль 2017'!G86</f>
        <v>124.34399999999999</v>
      </c>
      <c r="I87" s="197">
        <f>'Прайс Февраль 2017'!H86</f>
        <v>131.25199999999998</v>
      </c>
      <c r="J87" s="198">
        <f>'Прайс Февраль 2017'!I86</f>
        <v>138.16</v>
      </c>
      <c r="K87" s="154">
        <f t="shared" si="50"/>
        <v>0</v>
      </c>
      <c r="L87" s="155">
        <f t="shared" si="51"/>
        <v>0</v>
      </c>
      <c r="M87" s="155">
        <f t="shared" si="52"/>
        <v>0</v>
      </c>
      <c r="N87" s="156">
        <f t="shared" si="53"/>
        <v>0</v>
      </c>
      <c r="O87" s="224">
        <f t="shared" si="54"/>
        <v>0</v>
      </c>
      <c r="P87" s="255">
        <v>0.63</v>
      </c>
      <c r="Q87" s="267">
        <f t="shared" si="55"/>
        <v>0</v>
      </c>
      <c r="R87" s="257">
        <v>2.3E-2</v>
      </c>
      <c r="S87" s="150">
        <f t="shared" si="56"/>
        <v>0</v>
      </c>
    </row>
    <row r="88" spans="1:19" ht="17.25" customHeight="1" x14ac:dyDescent="0.2">
      <c r="A88" s="246">
        <f t="shared" si="49"/>
        <v>69</v>
      </c>
      <c r="B88" s="554" t="s">
        <v>339</v>
      </c>
      <c r="C88" s="560" t="s">
        <v>258</v>
      </c>
      <c r="D88" s="555" t="s">
        <v>332</v>
      </c>
      <c r="E88" s="556">
        <v>9</v>
      </c>
      <c r="F88" s="579"/>
      <c r="G88" s="205">
        <f>'Прайс Февраль 2017'!F87</f>
        <v>121.5808</v>
      </c>
      <c r="H88" s="197">
        <f>'Прайс Февраль 2017'!G87</f>
        <v>124.34399999999999</v>
      </c>
      <c r="I88" s="197">
        <f>'Прайс Февраль 2017'!H87</f>
        <v>131.25199999999998</v>
      </c>
      <c r="J88" s="198">
        <f>'Прайс Февраль 2017'!I87</f>
        <v>138.16</v>
      </c>
      <c r="K88" s="154">
        <f t="shared" si="50"/>
        <v>0</v>
      </c>
      <c r="L88" s="155">
        <f t="shared" si="51"/>
        <v>0</v>
      </c>
      <c r="M88" s="155">
        <f t="shared" si="52"/>
        <v>0</v>
      </c>
      <c r="N88" s="156">
        <f t="shared" si="53"/>
        <v>0</v>
      </c>
      <c r="O88" s="224">
        <f t="shared" si="54"/>
        <v>0</v>
      </c>
      <c r="P88" s="255">
        <v>0.63</v>
      </c>
      <c r="Q88" s="267">
        <f t="shared" si="55"/>
        <v>0</v>
      </c>
      <c r="R88" s="257">
        <v>2.3E-2</v>
      </c>
      <c r="S88" s="150">
        <f t="shared" si="56"/>
        <v>0</v>
      </c>
    </row>
    <row r="89" spans="1:19" ht="24" customHeight="1" x14ac:dyDescent="0.2">
      <c r="A89" s="246">
        <f t="shared" si="49"/>
        <v>70</v>
      </c>
      <c r="B89" s="554" t="s">
        <v>340</v>
      </c>
      <c r="C89" s="560" t="s">
        <v>258</v>
      </c>
      <c r="D89" s="555" t="s">
        <v>214</v>
      </c>
      <c r="E89" s="556">
        <v>9</v>
      </c>
      <c r="F89" s="579"/>
      <c r="G89" s="205">
        <f>'Прайс Февраль 2017'!F88</f>
        <v>121.5808</v>
      </c>
      <c r="H89" s="197">
        <f>'Прайс Февраль 2017'!G88</f>
        <v>124.34399999999999</v>
      </c>
      <c r="I89" s="197">
        <f>'Прайс Февраль 2017'!H88</f>
        <v>131.25199999999998</v>
      </c>
      <c r="J89" s="198">
        <f>'Прайс Февраль 2017'!I88</f>
        <v>138.16</v>
      </c>
      <c r="K89" s="154">
        <f t="shared" si="50"/>
        <v>0</v>
      </c>
      <c r="L89" s="155">
        <f t="shared" si="51"/>
        <v>0</v>
      </c>
      <c r="M89" s="155">
        <f t="shared" si="52"/>
        <v>0</v>
      </c>
      <c r="N89" s="156">
        <f t="shared" si="53"/>
        <v>0</v>
      </c>
      <c r="O89" s="224">
        <f t="shared" si="54"/>
        <v>0</v>
      </c>
      <c r="P89" s="255">
        <v>0.63</v>
      </c>
      <c r="Q89" s="267">
        <f t="shared" si="55"/>
        <v>0</v>
      </c>
      <c r="R89" s="257">
        <v>2.3E-2</v>
      </c>
      <c r="S89" s="150">
        <f t="shared" si="56"/>
        <v>0</v>
      </c>
    </row>
    <row r="90" spans="1:19" ht="17.25" customHeight="1" x14ac:dyDescent="0.2">
      <c r="A90" s="246">
        <f t="shared" si="49"/>
        <v>71</v>
      </c>
      <c r="B90" s="554" t="s">
        <v>341</v>
      </c>
      <c r="C90" s="560" t="s">
        <v>258</v>
      </c>
      <c r="D90" s="555" t="s">
        <v>214</v>
      </c>
      <c r="E90" s="556">
        <v>9</v>
      </c>
      <c r="F90" s="579"/>
      <c r="G90" s="205">
        <f>'Прайс Февраль 2017'!F89</f>
        <v>121.5808</v>
      </c>
      <c r="H90" s="197">
        <f>'Прайс Февраль 2017'!G89</f>
        <v>124.34399999999999</v>
      </c>
      <c r="I90" s="197">
        <f>'Прайс Февраль 2017'!H89</f>
        <v>131.25199999999998</v>
      </c>
      <c r="J90" s="198">
        <f>'Прайс Февраль 2017'!I89</f>
        <v>138.16</v>
      </c>
      <c r="K90" s="154">
        <f t="shared" si="50"/>
        <v>0</v>
      </c>
      <c r="L90" s="155">
        <f t="shared" si="51"/>
        <v>0</v>
      </c>
      <c r="M90" s="155">
        <f t="shared" si="52"/>
        <v>0</v>
      </c>
      <c r="N90" s="156">
        <f t="shared" si="53"/>
        <v>0</v>
      </c>
      <c r="O90" s="224">
        <f t="shared" si="54"/>
        <v>0</v>
      </c>
      <c r="P90" s="255">
        <v>0.63</v>
      </c>
      <c r="Q90" s="267">
        <f t="shared" si="55"/>
        <v>0</v>
      </c>
      <c r="R90" s="257">
        <v>2.3E-2</v>
      </c>
      <c r="S90" s="150">
        <f t="shared" si="56"/>
        <v>0</v>
      </c>
    </row>
    <row r="91" spans="1:19" ht="17.25" customHeight="1" thickBot="1" x14ac:dyDescent="0.25">
      <c r="A91" s="246">
        <f t="shared" si="49"/>
        <v>72</v>
      </c>
      <c r="B91" s="554" t="s">
        <v>342</v>
      </c>
      <c r="C91" s="560" t="s">
        <v>258</v>
      </c>
      <c r="D91" s="555" t="s">
        <v>214</v>
      </c>
      <c r="E91" s="556">
        <v>9</v>
      </c>
      <c r="F91" s="579"/>
      <c r="G91" s="205">
        <f>'Прайс Февраль 2017'!F90</f>
        <v>121.5808</v>
      </c>
      <c r="H91" s="197">
        <f>'Прайс Февраль 2017'!G90</f>
        <v>124.34399999999999</v>
      </c>
      <c r="I91" s="197">
        <f>'Прайс Февраль 2017'!H90</f>
        <v>131.25199999999998</v>
      </c>
      <c r="J91" s="198">
        <f>'Прайс Февраль 2017'!I90</f>
        <v>138.16</v>
      </c>
      <c r="K91" s="154">
        <f t="shared" si="50"/>
        <v>0</v>
      </c>
      <c r="L91" s="155">
        <f t="shared" si="51"/>
        <v>0</v>
      </c>
      <c r="M91" s="155">
        <f t="shared" si="52"/>
        <v>0</v>
      </c>
      <c r="N91" s="156">
        <f t="shared" si="53"/>
        <v>0</v>
      </c>
      <c r="O91" s="224">
        <f t="shared" si="54"/>
        <v>0</v>
      </c>
      <c r="P91" s="255">
        <v>0.63</v>
      </c>
      <c r="Q91" s="267">
        <f t="shared" si="55"/>
        <v>0</v>
      </c>
      <c r="R91" s="257">
        <v>2.3E-2</v>
      </c>
      <c r="S91" s="150">
        <f t="shared" si="56"/>
        <v>0</v>
      </c>
    </row>
    <row r="92" spans="1:19" ht="17.25" customHeight="1" thickBot="1" x14ac:dyDescent="0.25">
      <c r="A92" s="876" t="s">
        <v>285</v>
      </c>
      <c r="B92" s="877"/>
      <c r="C92" s="877"/>
      <c r="D92" s="877"/>
      <c r="E92" s="877"/>
      <c r="F92" s="877"/>
      <c r="G92" s="877"/>
      <c r="H92" s="877"/>
      <c r="I92" s="877"/>
      <c r="J92" s="877"/>
      <c r="K92" s="877"/>
      <c r="L92" s="877"/>
      <c r="M92" s="877"/>
      <c r="N92" s="877"/>
      <c r="O92" s="877"/>
      <c r="P92" s="877"/>
      <c r="Q92" s="877"/>
      <c r="R92" s="877"/>
      <c r="S92" s="878"/>
    </row>
    <row r="93" spans="1:19" ht="17.25" customHeight="1" x14ac:dyDescent="0.2">
      <c r="A93" s="191">
        <f>A91+1</f>
        <v>73</v>
      </c>
      <c r="B93" s="403" t="s">
        <v>327</v>
      </c>
      <c r="C93" s="444" t="s">
        <v>258</v>
      </c>
      <c r="D93" s="322" t="s">
        <v>253</v>
      </c>
      <c r="E93" s="38">
        <v>8</v>
      </c>
      <c r="F93" s="581"/>
      <c r="G93" s="392">
        <f>'Прайс Февраль 2017'!F92</f>
        <v>127.10719999999999</v>
      </c>
      <c r="H93" s="201">
        <f>'Прайс Февраль 2017'!G92</f>
        <v>129.99600000000001</v>
      </c>
      <c r="I93" s="201">
        <f>'Прайс Февраль 2017'!H92</f>
        <v>137.21799999999999</v>
      </c>
      <c r="J93" s="393">
        <f>'Прайс Февраль 2017'!I92</f>
        <v>144.44</v>
      </c>
      <c r="K93" s="295">
        <f>F93*G93</f>
        <v>0</v>
      </c>
      <c r="L93" s="562">
        <f>F93*H93</f>
        <v>0</v>
      </c>
      <c r="M93" s="562">
        <f>F93*I93</f>
        <v>0</v>
      </c>
      <c r="N93" s="563">
        <f>F93*J93</f>
        <v>0</v>
      </c>
      <c r="O93" s="219">
        <f>Q93/P93</f>
        <v>0</v>
      </c>
      <c r="P93" s="256">
        <v>4.0999999999999996</v>
      </c>
      <c r="Q93" s="394">
        <f>F93*P93/E93</f>
        <v>0</v>
      </c>
      <c r="R93" s="257">
        <v>1.6E-2</v>
      </c>
      <c r="S93" s="283">
        <f>O93*R93</f>
        <v>0</v>
      </c>
    </row>
    <row r="94" spans="1:19" ht="26.25" customHeight="1" x14ac:dyDescent="0.2">
      <c r="A94" s="191">
        <f>A93+1</f>
        <v>74</v>
      </c>
      <c r="B94" s="406" t="s">
        <v>333</v>
      </c>
      <c r="C94" s="444" t="s">
        <v>258</v>
      </c>
      <c r="D94" s="12" t="s">
        <v>253</v>
      </c>
      <c r="E94" s="38">
        <v>8</v>
      </c>
      <c r="F94" s="573"/>
      <c r="G94" s="206">
        <f>'Прайс Февраль 2017'!F93</f>
        <v>127.10719999999999</v>
      </c>
      <c r="H94" s="197">
        <f>'Прайс Февраль 2017'!G93</f>
        <v>129.99600000000001</v>
      </c>
      <c r="I94" s="197">
        <f>'Прайс Февраль 2017'!H93</f>
        <v>137.21799999999999</v>
      </c>
      <c r="J94" s="266">
        <f>'Прайс Февраль 2017'!I93</f>
        <v>144.44</v>
      </c>
      <c r="K94" s="154">
        <f>F94*G94</f>
        <v>0</v>
      </c>
      <c r="L94" s="155">
        <f>F94*H94</f>
        <v>0</v>
      </c>
      <c r="M94" s="155">
        <f>F94*I94</f>
        <v>0</v>
      </c>
      <c r="N94" s="156">
        <f>F94*J94</f>
        <v>0</v>
      </c>
      <c r="O94" s="220">
        <f>Q94/P94</f>
        <v>0</v>
      </c>
      <c r="P94" s="185">
        <v>4.0999999999999996</v>
      </c>
      <c r="Q94" s="157">
        <f>F94*P94/E94</f>
        <v>0</v>
      </c>
      <c r="R94" s="186">
        <v>1.6E-2</v>
      </c>
      <c r="S94" s="135">
        <f>O94*R94</f>
        <v>0</v>
      </c>
    </row>
    <row r="95" spans="1:19" ht="18.75" customHeight="1" x14ac:dyDescent="0.2">
      <c r="A95" s="191">
        <f>A94+1</f>
        <v>75</v>
      </c>
      <c r="B95" s="406" t="s">
        <v>334</v>
      </c>
      <c r="C95" s="444" t="s">
        <v>258</v>
      </c>
      <c r="D95" s="12" t="s">
        <v>253</v>
      </c>
      <c r="E95" s="38">
        <v>8</v>
      </c>
      <c r="F95" s="573"/>
      <c r="G95" s="206">
        <f>'Прайс Февраль 2017'!F94</f>
        <v>110.52799999999999</v>
      </c>
      <c r="H95" s="197">
        <f>'Прайс Февраль 2017'!G94</f>
        <v>113.03999999999999</v>
      </c>
      <c r="I95" s="197">
        <f>'Прайс Февраль 2017'!H94</f>
        <v>119.32</v>
      </c>
      <c r="J95" s="266">
        <f>'Прайс Февраль 2017'!I94</f>
        <v>125.6</v>
      </c>
      <c r="K95" s="154">
        <f>F95*G95</f>
        <v>0</v>
      </c>
      <c r="L95" s="155">
        <f>F95*H95</f>
        <v>0</v>
      </c>
      <c r="M95" s="155">
        <f>F95*I95</f>
        <v>0</v>
      </c>
      <c r="N95" s="156">
        <f>F95*J95</f>
        <v>0</v>
      </c>
      <c r="O95" s="220">
        <f>Q95/P95</f>
        <v>0</v>
      </c>
      <c r="P95" s="185">
        <v>4.0999999999999996</v>
      </c>
      <c r="Q95" s="157">
        <f>F95*P95/E95</f>
        <v>0</v>
      </c>
      <c r="R95" s="186">
        <v>1.6E-2</v>
      </c>
      <c r="S95" s="135">
        <f>O95*R95</f>
        <v>0</v>
      </c>
    </row>
    <row r="96" spans="1:19" ht="16.5" customHeight="1" x14ac:dyDescent="0.2">
      <c r="A96" s="191">
        <f>A95+1</f>
        <v>76</v>
      </c>
      <c r="B96" s="406" t="s">
        <v>330</v>
      </c>
      <c r="C96" s="444" t="s">
        <v>258</v>
      </c>
      <c r="D96" s="12" t="s">
        <v>253</v>
      </c>
      <c r="E96" s="38">
        <v>8</v>
      </c>
      <c r="F96" s="573"/>
      <c r="G96" s="206">
        <f>'Прайс Февраль 2017'!F95</f>
        <v>116.0544</v>
      </c>
      <c r="H96" s="205">
        <f>'Прайс Февраль 2017'!G95</f>
        <v>118.69199999999999</v>
      </c>
      <c r="I96" s="205">
        <f>'Прайс Февраль 2017'!H95</f>
        <v>125.28599999999999</v>
      </c>
      <c r="J96" s="389">
        <f>'Прайс Февраль 2017'!I95</f>
        <v>131.88</v>
      </c>
      <c r="K96" s="154">
        <f>F96*G96</f>
        <v>0</v>
      </c>
      <c r="L96" s="155">
        <f>F96*H96</f>
        <v>0</v>
      </c>
      <c r="M96" s="155">
        <f>F96*I96</f>
        <v>0</v>
      </c>
      <c r="N96" s="156">
        <f>F96*J96</f>
        <v>0</v>
      </c>
      <c r="O96" s="220">
        <f>Q96/P96</f>
        <v>0</v>
      </c>
      <c r="P96" s="185">
        <v>4.0999999999999996</v>
      </c>
      <c r="Q96" s="157">
        <f>F96*P96/E96</f>
        <v>0</v>
      </c>
      <c r="R96" s="186">
        <v>1.6E-2</v>
      </c>
      <c r="S96" s="135">
        <f>O96*R96</f>
        <v>0</v>
      </c>
    </row>
    <row r="97" spans="1:19" ht="16.5" customHeight="1" thickBot="1" x14ac:dyDescent="0.25">
      <c r="A97" s="191">
        <f>A96+1</f>
        <v>77</v>
      </c>
      <c r="B97" s="552" t="s">
        <v>331</v>
      </c>
      <c r="C97" s="444" t="s">
        <v>258</v>
      </c>
      <c r="D97" s="323" t="s">
        <v>253</v>
      </c>
      <c r="E97" s="38">
        <v>8</v>
      </c>
      <c r="F97" s="573"/>
      <c r="G97" s="178">
        <f>'Прайс Февраль 2017'!F96</f>
        <v>121.5808</v>
      </c>
      <c r="H97" s="301">
        <f>'Прайс Февраль 2017'!G96</f>
        <v>124.34399999999999</v>
      </c>
      <c r="I97" s="301">
        <f>'Прайс Февраль 2017'!H96</f>
        <v>131.25199999999998</v>
      </c>
      <c r="J97" s="390">
        <f>'Прайс Февраль 2017'!I96</f>
        <v>138.16</v>
      </c>
      <c r="K97" s="127">
        <f>F97*G97</f>
        <v>0</v>
      </c>
      <c r="L97" s="128">
        <f>F97*H97</f>
        <v>0</v>
      </c>
      <c r="M97" s="128">
        <f>F97*I97</f>
        <v>0</v>
      </c>
      <c r="N97" s="132">
        <f>F97*J97</f>
        <v>0</v>
      </c>
      <c r="O97" s="218">
        <f>Q97/P97</f>
        <v>0</v>
      </c>
      <c r="P97" s="189">
        <v>4.0999999999999996</v>
      </c>
      <c r="Q97" s="234">
        <f>F97*P97/E97</f>
        <v>0</v>
      </c>
      <c r="R97" s="187">
        <v>1.6E-2</v>
      </c>
      <c r="S97" s="167">
        <f>O97*R97</f>
        <v>0</v>
      </c>
    </row>
    <row r="98" spans="1:19" s="110" customFormat="1" ht="18" customHeight="1" thickBot="1" x14ac:dyDescent="0.25">
      <c r="A98" s="871" t="s">
        <v>57</v>
      </c>
      <c r="B98" s="734"/>
      <c r="C98" s="734"/>
      <c r="D98" s="734"/>
      <c r="E98" s="734"/>
      <c r="F98" s="734"/>
      <c r="G98" s="754"/>
      <c r="H98" s="754"/>
      <c r="I98" s="754"/>
      <c r="J98" s="754"/>
      <c r="K98" s="754"/>
      <c r="L98" s="754"/>
      <c r="M98" s="754"/>
      <c r="N98" s="754"/>
      <c r="O98" s="754"/>
      <c r="P98" s="754"/>
      <c r="Q98" s="754"/>
      <c r="R98" s="754"/>
      <c r="S98" s="855"/>
    </row>
    <row r="99" spans="1:19" ht="23.25" customHeight="1" x14ac:dyDescent="0.2">
      <c r="A99" s="168">
        <f>A97+1</f>
        <v>78</v>
      </c>
      <c r="B99" s="20" t="s">
        <v>58</v>
      </c>
      <c r="C99" s="418" t="s">
        <v>258</v>
      </c>
      <c r="D99" s="719" t="s">
        <v>38</v>
      </c>
      <c r="E99" s="51">
        <v>18</v>
      </c>
      <c r="F99" s="576"/>
      <c r="G99" s="182">
        <f>'Прайс Февраль 2017'!F98</f>
        <v>61.163520000000005</v>
      </c>
      <c r="H99" s="174">
        <f>'Прайс Февраль 2017'!G98</f>
        <v>62.553600000000003</v>
      </c>
      <c r="I99" s="174">
        <f>'Прайс Февраль 2017'!H98</f>
        <v>66.028800000000004</v>
      </c>
      <c r="J99" s="175">
        <f>'Прайс Февраль 2017'!I98</f>
        <v>69.504000000000005</v>
      </c>
      <c r="K99" s="159">
        <f>F99*G99</f>
        <v>0</v>
      </c>
      <c r="L99" s="160">
        <f>F99*H99</f>
        <v>0</v>
      </c>
      <c r="M99" s="160">
        <f>F99*I99</f>
        <v>0</v>
      </c>
      <c r="N99" s="161">
        <f>F99*J99</f>
        <v>0</v>
      </c>
      <c r="O99" s="224">
        <f>Q99/P99</f>
        <v>0</v>
      </c>
      <c r="P99" s="183">
        <v>1.54</v>
      </c>
      <c r="Q99" s="229">
        <f>F99*P99/E99</f>
        <v>0</v>
      </c>
      <c r="R99" s="184">
        <v>1.2999999999999999E-2</v>
      </c>
      <c r="S99" s="150">
        <f>O99*R99</f>
        <v>0</v>
      </c>
    </row>
    <row r="100" spans="1:19" ht="19.5" customHeight="1" x14ac:dyDescent="0.2">
      <c r="A100" s="172">
        <f>A99+1</f>
        <v>79</v>
      </c>
      <c r="B100" s="20" t="s">
        <v>59</v>
      </c>
      <c r="C100" s="419" t="s">
        <v>258</v>
      </c>
      <c r="D100" s="720"/>
      <c r="E100" s="51">
        <v>18</v>
      </c>
      <c r="F100" s="577"/>
      <c r="G100" s="182">
        <f>'Прайс Февраль 2017'!F99</f>
        <v>61.163520000000005</v>
      </c>
      <c r="H100" s="174">
        <f>'Прайс Февраль 2017'!G99</f>
        <v>62.553600000000003</v>
      </c>
      <c r="I100" s="174">
        <f>'Прайс Февраль 2017'!H99</f>
        <v>66.028800000000004</v>
      </c>
      <c r="J100" s="175">
        <f>'Прайс Февраль 2017'!I99</f>
        <v>69.504000000000005</v>
      </c>
      <c r="K100" s="120">
        <f>F100*G100</f>
        <v>0</v>
      </c>
      <c r="L100" s="121">
        <f>F100*H100</f>
        <v>0</v>
      </c>
      <c r="M100" s="121">
        <f>F100*I100</f>
        <v>0</v>
      </c>
      <c r="N100" s="125">
        <f>F100*J100</f>
        <v>0</v>
      </c>
      <c r="O100" s="224">
        <f>Q100/P100</f>
        <v>0</v>
      </c>
      <c r="P100" s="185">
        <v>1.54</v>
      </c>
      <c r="Q100" s="229">
        <f>F100*P100/E100</f>
        <v>0</v>
      </c>
      <c r="R100" s="186">
        <v>1.2999999999999999E-2</v>
      </c>
      <c r="S100" s="150">
        <f>O100*R100</f>
        <v>0</v>
      </c>
    </row>
    <row r="101" spans="1:19" ht="19.5" customHeight="1" x14ac:dyDescent="0.2">
      <c r="A101" s="172">
        <f>A100+1</f>
        <v>80</v>
      </c>
      <c r="B101" s="20" t="s">
        <v>60</v>
      </c>
      <c r="C101" s="419" t="s">
        <v>258</v>
      </c>
      <c r="D101" s="720"/>
      <c r="E101" s="51">
        <v>18</v>
      </c>
      <c r="F101" s="577"/>
      <c r="G101" s="182">
        <f>'Прайс Февраль 2017'!F100</f>
        <v>61.163520000000005</v>
      </c>
      <c r="H101" s="174">
        <f>'Прайс Февраль 2017'!G100</f>
        <v>62.553600000000003</v>
      </c>
      <c r="I101" s="174">
        <f>'Прайс Февраль 2017'!H100</f>
        <v>66.028800000000004</v>
      </c>
      <c r="J101" s="175">
        <f>'Прайс Февраль 2017'!I100</f>
        <v>69.504000000000005</v>
      </c>
      <c r="K101" s="120">
        <f>F101*G101</f>
        <v>0</v>
      </c>
      <c r="L101" s="121">
        <f>F101*H101</f>
        <v>0</v>
      </c>
      <c r="M101" s="121">
        <f>F101*I101</f>
        <v>0</v>
      </c>
      <c r="N101" s="125">
        <f>F101*J101</f>
        <v>0</v>
      </c>
      <c r="O101" s="224">
        <f>Q101/P101</f>
        <v>0</v>
      </c>
      <c r="P101" s="185">
        <v>1.54</v>
      </c>
      <c r="Q101" s="229">
        <f>F101*P101/E101</f>
        <v>0</v>
      </c>
      <c r="R101" s="186">
        <v>1.2999999999999999E-2</v>
      </c>
      <c r="S101" s="150">
        <f>O101*R101</f>
        <v>0</v>
      </c>
    </row>
    <row r="102" spans="1:19" ht="22.5" customHeight="1" x14ac:dyDescent="0.2">
      <c r="A102" s="172">
        <f>A101+1</f>
        <v>81</v>
      </c>
      <c r="B102" s="20" t="s">
        <v>61</v>
      </c>
      <c r="C102" s="419" t="s">
        <v>258</v>
      </c>
      <c r="D102" s="720"/>
      <c r="E102" s="51">
        <v>18</v>
      </c>
      <c r="F102" s="577"/>
      <c r="G102" s="182">
        <f>'Прайс Февраль 2017'!F101</f>
        <v>61.163520000000005</v>
      </c>
      <c r="H102" s="174">
        <f>'Прайс Февраль 2017'!G101</f>
        <v>62.553600000000003</v>
      </c>
      <c r="I102" s="174">
        <f>'Прайс Февраль 2017'!H101</f>
        <v>66.028800000000004</v>
      </c>
      <c r="J102" s="175">
        <f>'Прайс Февраль 2017'!I101</f>
        <v>69.504000000000005</v>
      </c>
      <c r="K102" s="120">
        <f>F102*G102</f>
        <v>0</v>
      </c>
      <c r="L102" s="121">
        <f>F102*H102</f>
        <v>0</v>
      </c>
      <c r="M102" s="121">
        <f>F102*I102</f>
        <v>0</v>
      </c>
      <c r="N102" s="125">
        <f>F102*J102</f>
        <v>0</v>
      </c>
      <c r="O102" s="224">
        <f>Q102/P102</f>
        <v>0</v>
      </c>
      <c r="P102" s="185">
        <v>1.54</v>
      </c>
      <c r="Q102" s="229">
        <f>F102*P102/E102</f>
        <v>0</v>
      </c>
      <c r="R102" s="186">
        <v>1.2999999999999999E-2</v>
      </c>
      <c r="S102" s="150">
        <f>O102*R102</f>
        <v>0</v>
      </c>
    </row>
    <row r="103" spans="1:19" ht="22.5" customHeight="1" thickBot="1" x14ac:dyDescent="0.25">
      <c r="A103" s="177">
        <f>A102+1</f>
        <v>82</v>
      </c>
      <c r="B103" s="384" t="s">
        <v>62</v>
      </c>
      <c r="C103" s="420" t="s">
        <v>258</v>
      </c>
      <c r="D103" s="753"/>
      <c r="E103" s="365">
        <v>18</v>
      </c>
      <c r="F103" s="578"/>
      <c r="G103" s="182">
        <f>'Прайс Февраль 2017'!F102</f>
        <v>61.163520000000005</v>
      </c>
      <c r="H103" s="174">
        <f>'Прайс Февраль 2017'!G102</f>
        <v>62.553600000000003</v>
      </c>
      <c r="I103" s="174">
        <f>'Прайс Февраль 2017'!H102</f>
        <v>66.028800000000004</v>
      </c>
      <c r="J103" s="175">
        <f>'Прайс Февраль 2017'!I102</f>
        <v>69.504000000000005</v>
      </c>
      <c r="K103" s="127">
        <f>F103*G103</f>
        <v>0</v>
      </c>
      <c r="L103" s="128">
        <f>F103*H103</f>
        <v>0</v>
      </c>
      <c r="M103" s="128">
        <f>F103*I103</f>
        <v>0</v>
      </c>
      <c r="N103" s="132">
        <f>F103*J103</f>
        <v>0</v>
      </c>
      <c r="O103" s="224">
        <f>Q103/P103</f>
        <v>0</v>
      </c>
      <c r="P103" s="189">
        <v>1.54</v>
      </c>
      <c r="Q103" s="229">
        <f>F103*P103/E103</f>
        <v>0</v>
      </c>
      <c r="R103" s="187">
        <v>1.2999999999999999E-2</v>
      </c>
      <c r="S103" s="150">
        <f>O103*R103</f>
        <v>0</v>
      </c>
    </row>
    <row r="104" spans="1:19" s="110" customFormat="1" ht="19.5" customHeight="1" thickBot="1" x14ac:dyDescent="0.25">
      <c r="A104" s="733" t="s">
        <v>70</v>
      </c>
      <c r="B104" s="734"/>
      <c r="C104" s="734"/>
      <c r="D104" s="734"/>
      <c r="E104" s="734"/>
      <c r="F104" s="734"/>
      <c r="G104" s="734"/>
      <c r="H104" s="734"/>
      <c r="I104" s="734"/>
      <c r="J104" s="734"/>
      <c r="K104" s="734"/>
      <c r="L104" s="734"/>
      <c r="M104" s="734"/>
      <c r="N104" s="734"/>
      <c r="O104" s="734"/>
      <c r="P104" s="734"/>
      <c r="Q104" s="734"/>
      <c r="R104" s="734"/>
      <c r="S104" s="735"/>
    </row>
    <row r="105" spans="1:19" ht="21" customHeight="1" x14ac:dyDescent="0.2">
      <c r="A105" s="168">
        <f>A103+1</f>
        <v>83</v>
      </c>
      <c r="B105" s="493" t="s">
        <v>324</v>
      </c>
      <c r="C105" s="418" t="s">
        <v>258</v>
      </c>
      <c r="D105" s="719" t="s">
        <v>69</v>
      </c>
      <c r="E105" s="546">
        <v>9</v>
      </c>
      <c r="F105" s="576"/>
      <c r="G105" s="182">
        <f>'Прайс Февраль 2017'!F104</f>
        <v>93.002800000000008</v>
      </c>
      <c r="H105" s="174">
        <f>'Прайс Февраль 2017'!G104</f>
        <v>95.116500000000002</v>
      </c>
      <c r="I105" s="174">
        <f>'Прайс Февраль 2017'!H104</f>
        <v>100.40075</v>
      </c>
      <c r="J105" s="175">
        <f>'Прайс Февраль 2017'!I104</f>
        <v>105.685</v>
      </c>
      <c r="K105" s="159">
        <f>F105*G105</f>
        <v>0</v>
      </c>
      <c r="L105" s="160">
        <f>F105*H105</f>
        <v>0</v>
      </c>
      <c r="M105" s="160">
        <f>F105*I105</f>
        <v>0</v>
      </c>
      <c r="N105" s="161">
        <f>F105*J105</f>
        <v>0</v>
      </c>
      <c r="O105" s="224">
        <f>Q105/P105</f>
        <v>0</v>
      </c>
      <c r="P105" s="162">
        <v>4.2</v>
      </c>
      <c r="Q105" s="229">
        <f>F105*P105/E105</f>
        <v>0</v>
      </c>
      <c r="R105" s="143">
        <v>6.0000000000000001E-3</v>
      </c>
      <c r="S105" s="150">
        <f>O105*R105</f>
        <v>0</v>
      </c>
    </row>
    <row r="106" spans="1:19" ht="30" customHeight="1" x14ac:dyDescent="0.2">
      <c r="A106" s="172">
        <f>A105+1</f>
        <v>84</v>
      </c>
      <c r="B106" s="411" t="s">
        <v>325</v>
      </c>
      <c r="C106" s="419" t="s">
        <v>258</v>
      </c>
      <c r="D106" s="720"/>
      <c r="E106" s="548">
        <v>9</v>
      </c>
      <c r="F106" s="577"/>
      <c r="G106" s="182">
        <f>'Прайс Февраль 2017'!F105</f>
        <v>93.002800000000008</v>
      </c>
      <c r="H106" s="174">
        <f>'Прайс Февраль 2017'!G105</f>
        <v>95.116500000000002</v>
      </c>
      <c r="I106" s="174">
        <f>'Прайс Февраль 2017'!H105</f>
        <v>100.40075</v>
      </c>
      <c r="J106" s="175">
        <f>'Прайс Февраль 2017'!I105</f>
        <v>105.685</v>
      </c>
      <c r="K106" s="120">
        <f>F106*G106</f>
        <v>0</v>
      </c>
      <c r="L106" s="121">
        <f>F106*H106</f>
        <v>0</v>
      </c>
      <c r="M106" s="121">
        <f>F106*I106</f>
        <v>0</v>
      </c>
      <c r="N106" s="125">
        <f>F106*J106</f>
        <v>0</v>
      </c>
      <c r="O106" s="224">
        <f>Q106/P106</f>
        <v>0</v>
      </c>
      <c r="P106" s="176">
        <v>4.2</v>
      </c>
      <c r="Q106" s="229">
        <f>F106*P106/E106</f>
        <v>0</v>
      </c>
      <c r="R106" s="149">
        <v>6.0000000000000001E-3</v>
      </c>
      <c r="S106" s="150">
        <f>O106*R106</f>
        <v>0</v>
      </c>
    </row>
    <row r="107" spans="1:19" ht="29.25" customHeight="1" thickBot="1" x14ac:dyDescent="0.25">
      <c r="A107" s="172">
        <f>A106+1</f>
        <v>85</v>
      </c>
      <c r="B107" s="413" t="s">
        <v>335</v>
      </c>
      <c r="C107" s="420" t="s">
        <v>258</v>
      </c>
      <c r="D107" s="753"/>
      <c r="E107" s="551">
        <v>9</v>
      </c>
      <c r="F107" s="578"/>
      <c r="G107" s="182">
        <f>'Прайс Февраль 2017'!F106</f>
        <v>93.002800000000008</v>
      </c>
      <c r="H107" s="174">
        <f>'Прайс Февраль 2017'!G106</f>
        <v>95.116500000000002</v>
      </c>
      <c r="I107" s="174">
        <f>'Прайс Февраль 2017'!H106</f>
        <v>100.40075</v>
      </c>
      <c r="J107" s="175">
        <f>'Прайс Февраль 2017'!I106</f>
        <v>105.685</v>
      </c>
      <c r="K107" s="127">
        <f>F107*G107</f>
        <v>0</v>
      </c>
      <c r="L107" s="128">
        <f>F107*H107</f>
        <v>0</v>
      </c>
      <c r="M107" s="128">
        <f>F107*I107</f>
        <v>0</v>
      </c>
      <c r="N107" s="132">
        <f>F107*J107</f>
        <v>0</v>
      </c>
      <c r="O107" s="224">
        <f>Q107/P107</f>
        <v>0</v>
      </c>
      <c r="P107" s="165">
        <v>4.2</v>
      </c>
      <c r="Q107" s="229">
        <f>F107*P107/E107</f>
        <v>0</v>
      </c>
      <c r="R107" s="158">
        <v>6.0000000000000001E-3</v>
      </c>
      <c r="S107" s="150">
        <f>O107*R107</f>
        <v>0</v>
      </c>
    </row>
    <row r="108" spans="1:19" s="110" customFormat="1" ht="20.25" customHeight="1" thickBot="1" x14ac:dyDescent="0.25">
      <c r="A108" s="733" t="s">
        <v>121</v>
      </c>
      <c r="B108" s="734"/>
      <c r="C108" s="734"/>
      <c r="D108" s="734"/>
      <c r="E108" s="734"/>
      <c r="F108" s="734"/>
      <c r="G108" s="734"/>
      <c r="H108" s="734"/>
      <c r="I108" s="734"/>
      <c r="J108" s="734"/>
      <c r="K108" s="734"/>
      <c r="L108" s="734"/>
      <c r="M108" s="734"/>
      <c r="N108" s="734"/>
      <c r="O108" s="734"/>
      <c r="P108" s="734"/>
      <c r="Q108" s="734"/>
      <c r="R108" s="734"/>
      <c r="S108" s="735"/>
    </row>
    <row r="109" spans="1:19" ht="27.75" customHeight="1" x14ac:dyDescent="0.2">
      <c r="A109" s="191">
        <f>A107+1</f>
        <v>86</v>
      </c>
      <c r="B109" s="23" t="s">
        <v>421</v>
      </c>
      <c r="C109" s="418" t="s">
        <v>258</v>
      </c>
      <c r="D109" s="658" t="s">
        <v>100</v>
      </c>
      <c r="E109" s="408">
        <v>36</v>
      </c>
      <c r="F109" s="580"/>
      <c r="G109" s="253">
        <f>'Прайс Февраль 2017'!F108</f>
        <v>72.16</v>
      </c>
      <c r="H109" s="192">
        <f>'Прайс Февраль 2017'!G108</f>
        <v>73.8</v>
      </c>
      <c r="I109" s="192">
        <f>'Прайс Февраль 2017'!H108</f>
        <v>77.899999999999991</v>
      </c>
      <c r="J109" s="193">
        <f>'Прайс Февраль 2017'!I108</f>
        <v>82</v>
      </c>
      <c r="K109" s="139">
        <f>F109*G109</f>
        <v>0</v>
      </c>
      <c r="L109" s="140">
        <f>F109*H109</f>
        <v>0</v>
      </c>
      <c r="M109" s="140">
        <f>F109*I109</f>
        <v>0</v>
      </c>
      <c r="N109" s="141">
        <f>F109*J109</f>
        <v>0</v>
      </c>
      <c r="O109" s="225">
        <f>Q109/P109</f>
        <v>0</v>
      </c>
      <c r="P109" s="258">
        <v>8.6</v>
      </c>
      <c r="Q109" s="230">
        <f>F109*P109/E109</f>
        <v>0</v>
      </c>
      <c r="R109" s="118">
        <v>1.6E-2</v>
      </c>
      <c r="S109" s="144">
        <f>O109*R109</f>
        <v>0</v>
      </c>
    </row>
    <row r="110" spans="1:19" ht="25.5" customHeight="1" thickBot="1" x14ac:dyDescent="0.25">
      <c r="A110" s="177">
        <f>A109+1</f>
        <v>87</v>
      </c>
      <c r="B110" s="101" t="s">
        <v>179</v>
      </c>
      <c r="C110" s="427" t="s">
        <v>258</v>
      </c>
      <c r="D110" s="351" t="s">
        <v>100</v>
      </c>
      <c r="E110" s="104">
        <v>36</v>
      </c>
      <c r="F110" s="578"/>
      <c r="G110" s="182">
        <f>'Прайс Февраль 2017'!F109</f>
        <v>72.16</v>
      </c>
      <c r="H110" s="174">
        <f>'Прайс Февраль 2017'!G109</f>
        <v>73.8</v>
      </c>
      <c r="I110" s="174">
        <f>'Прайс Февраль 2017'!H109</f>
        <v>77.899999999999991</v>
      </c>
      <c r="J110" s="175">
        <f>'Прайс Февраль 2017'!I109</f>
        <v>82</v>
      </c>
      <c r="K110" s="127">
        <f>F110*G110</f>
        <v>0</v>
      </c>
      <c r="L110" s="128">
        <f>F110*H110</f>
        <v>0</v>
      </c>
      <c r="M110" s="128">
        <f>F110*I110</f>
        <v>0</v>
      </c>
      <c r="N110" s="132">
        <f>F110*J110</f>
        <v>0</v>
      </c>
      <c r="O110" s="224">
        <f>Q110/P110</f>
        <v>0</v>
      </c>
      <c r="P110" s="165">
        <v>8.6</v>
      </c>
      <c r="Q110" s="229">
        <f>F110*P110/E110</f>
        <v>0</v>
      </c>
      <c r="R110" s="158">
        <v>1.6E-2</v>
      </c>
      <c r="S110" s="150">
        <f>O110*R110</f>
        <v>0</v>
      </c>
    </row>
    <row r="111" spans="1:19" s="110" customFormat="1" ht="20.25" customHeight="1" thickBot="1" x14ac:dyDescent="0.25">
      <c r="A111" s="780" t="s">
        <v>24</v>
      </c>
      <c r="B111" s="734"/>
      <c r="C111" s="734"/>
      <c r="D111" s="734"/>
      <c r="E111" s="734"/>
      <c r="F111" s="734"/>
      <c r="G111" s="734"/>
      <c r="H111" s="734"/>
      <c r="I111" s="734"/>
      <c r="J111" s="734"/>
      <c r="K111" s="781"/>
      <c r="L111" s="781"/>
      <c r="M111" s="781"/>
      <c r="N111" s="781"/>
      <c r="O111" s="734"/>
      <c r="P111" s="734"/>
      <c r="Q111" s="734"/>
      <c r="R111" s="734"/>
      <c r="S111" s="735"/>
    </row>
    <row r="112" spans="1:19" ht="27.75" customHeight="1" x14ac:dyDescent="0.2">
      <c r="A112" s="168">
        <f>A110+1</f>
        <v>88</v>
      </c>
      <c r="B112" s="21" t="s">
        <v>357</v>
      </c>
      <c r="C112" s="421" t="s">
        <v>260</v>
      </c>
      <c r="D112" s="719" t="s">
        <v>23</v>
      </c>
      <c r="E112" s="61">
        <v>30</v>
      </c>
      <c r="F112" s="576"/>
      <c r="G112" s="182">
        <f>'Прайс Февраль 2017'!F111</f>
        <v>88.44</v>
      </c>
      <c r="H112" s="174">
        <f>'Прайс Февраль 2017'!G111</f>
        <v>90.45</v>
      </c>
      <c r="I112" s="174">
        <f>'Прайс Февраль 2017'!H111</f>
        <v>95.474999999999994</v>
      </c>
      <c r="J112" s="175">
        <f>'Прайс Февраль 2017'!I111</f>
        <v>100.5</v>
      </c>
      <c r="K112" s="159">
        <f>F112*G112</f>
        <v>0</v>
      </c>
      <c r="L112" s="160">
        <f>F112*H112</f>
        <v>0</v>
      </c>
      <c r="M112" s="160">
        <f>F112*I112</f>
        <v>0</v>
      </c>
      <c r="N112" s="161">
        <f>F112*J112</f>
        <v>0</v>
      </c>
      <c r="O112" s="224">
        <f>Q112/P112</f>
        <v>0</v>
      </c>
      <c r="P112" s="162">
        <v>4.7</v>
      </c>
      <c r="Q112" s="229">
        <f>F112*P112/E112</f>
        <v>0</v>
      </c>
      <c r="R112" s="143">
        <v>8.9999999999999993E-3</v>
      </c>
      <c r="S112" s="150">
        <f>O112*R112</f>
        <v>0</v>
      </c>
    </row>
    <row r="113" spans="1:19" ht="17.25" customHeight="1" thickBot="1" x14ac:dyDescent="0.25">
      <c r="A113" s="177">
        <f>A112+1</f>
        <v>89</v>
      </c>
      <c r="B113" s="21" t="s">
        <v>358</v>
      </c>
      <c r="C113" s="422" t="s">
        <v>260</v>
      </c>
      <c r="D113" s="753"/>
      <c r="E113" s="61">
        <v>30</v>
      </c>
      <c r="F113" s="578"/>
      <c r="G113" s="182">
        <f>'Прайс Февраль 2017'!F112</f>
        <v>111.63328</v>
      </c>
      <c r="H113" s="174">
        <f>'Прайс Февраль 2017'!G112</f>
        <v>114.1704</v>
      </c>
      <c r="I113" s="174">
        <f>'Прайс Февраль 2017'!H112</f>
        <v>120.51319999999998</v>
      </c>
      <c r="J113" s="175">
        <f>'Прайс Февраль 2017'!I112</f>
        <v>126.85599999999999</v>
      </c>
      <c r="K113" s="127">
        <f>F113*G113</f>
        <v>0</v>
      </c>
      <c r="L113" s="128">
        <f>F113*H113</f>
        <v>0</v>
      </c>
      <c r="M113" s="128">
        <f>F113*I113</f>
        <v>0</v>
      </c>
      <c r="N113" s="132">
        <f>F113*J113</f>
        <v>0</v>
      </c>
      <c r="O113" s="224">
        <f>Q113/P113</f>
        <v>0</v>
      </c>
      <c r="P113" s="165">
        <v>4.7</v>
      </c>
      <c r="Q113" s="229">
        <f>F113*P113/E113</f>
        <v>0</v>
      </c>
      <c r="R113" s="158">
        <v>8.9999999999999993E-3</v>
      </c>
      <c r="S113" s="150">
        <f>O113*R113</f>
        <v>0</v>
      </c>
    </row>
    <row r="114" spans="1:19" s="110" customFormat="1" ht="20.25" customHeight="1" thickBot="1" x14ac:dyDescent="0.25">
      <c r="A114" s="780" t="s">
        <v>153</v>
      </c>
      <c r="B114" s="734"/>
      <c r="C114" s="734"/>
      <c r="D114" s="734"/>
      <c r="E114" s="734"/>
      <c r="F114" s="765"/>
      <c r="G114" s="734"/>
      <c r="H114" s="734"/>
      <c r="I114" s="734"/>
      <c r="J114" s="734"/>
      <c r="K114" s="781"/>
      <c r="L114" s="781"/>
      <c r="M114" s="781"/>
      <c r="N114" s="781"/>
      <c r="O114" s="734"/>
      <c r="P114" s="734"/>
      <c r="Q114" s="734"/>
      <c r="R114" s="734"/>
      <c r="S114" s="735"/>
    </row>
    <row r="115" spans="1:19" ht="18" customHeight="1" x14ac:dyDescent="0.2">
      <c r="A115" s="168">
        <f>A113+1</f>
        <v>90</v>
      </c>
      <c r="B115" s="20" t="s">
        <v>180</v>
      </c>
      <c r="C115" s="418" t="s">
        <v>258</v>
      </c>
      <c r="D115" s="719" t="s">
        <v>27</v>
      </c>
      <c r="E115" s="51">
        <v>50</v>
      </c>
      <c r="F115" s="576"/>
      <c r="G115" s="182">
        <f>'Прайс Февраль 2017'!F114</f>
        <v>44.211200000000005</v>
      </c>
      <c r="H115" s="174">
        <f>'Прайс Февраль 2017'!G114</f>
        <v>45.216000000000001</v>
      </c>
      <c r="I115" s="174">
        <f>'Прайс Февраль 2017'!H114</f>
        <v>47.728000000000002</v>
      </c>
      <c r="J115" s="175">
        <f>'Прайс Февраль 2017'!I114</f>
        <v>50.24</v>
      </c>
      <c r="K115" s="159">
        <f>F115*G115</f>
        <v>0</v>
      </c>
      <c r="L115" s="160">
        <f>F115*H115</f>
        <v>0</v>
      </c>
      <c r="M115" s="160">
        <f>F115*I115</f>
        <v>0</v>
      </c>
      <c r="N115" s="161">
        <f>F115*J115</f>
        <v>0</v>
      </c>
      <c r="O115" s="224">
        <f t="shared" ref="O115:O124" si="57">Q115/P115</f>
        <v>0</v>
      </c>
      <c r="P115" s="162">
        <v>2.0499999999999998</v>
      </c>
      <c r="Q115" s="229">
        <f t="shared" ref="Q115:Q124" si="58">F115*P115/E115</f>
        <v>0</v>
      </c>
      <c r="R115" s="143">
        <v>5.0000000000000001E-3</v>
      </c>
      <c r="S115" s="150">
        <f t="shared" ref="S115:S124" si="59">O115*R115</f>
        <v>0</v>
      </c>
    </row>
    <row r="116" spans="1:19" ht="18" customHeight="1" x14ac:dyDescent="0.2">
      <c r="A116" s="172">
        <f>A115+1</f>
        <v>91</v>
      </c>
      <c r="B116" s="17" t="s">
        <v>181</v>
      </c>
      <c r="C116" s="419" t="s">
        <v>258</v>
      </c>
      <c r="D116" s="720"/>
      <c r="E116" s="54">
        <v>50</v>
      </c>
      <c r="F116" s="577"/>
      <c r="G116" s="182">
        <f>'Прайс Февраль 2017'!F115</f>
        <v>49.7376</v>
      </c>
      <c r="H116" s="174">
        <f>'Прайс Февраль 2017'!G115</f>
        <v>50.868000000000002</v>
      </c>
      <c r="I116" s="174">
        <f>'Прайс Февраль 2017'!H115</f>
        <v>53.694000000000003</v>
      </c>
      <c r="J116" s="175">
        <f>'Прайс Февраль 2017'!I115</f>
        <v>56.52</v>
      </c>
      <c r="K116" s="120">
        <f t="shared" ref="K116:K124" si="60">F116*G116</f>
        <v>0</v>
      </c>
      <c r="L116" s="121">
        <f t="shared" ref="L116:L124" si="61">F116*H116</f>
        <v>0</v>
      </c>
      <c r="M116" s="121">
        <f t="shared" ref="M116:M124" si="62">F116*I116</f>
        <v>0</v>
      </c>
      <c r="N116" s="125">
        <f t="shared" ref="N116:N124" si="63">F116*J116</f>
        <v>0</v>
      </c>
      <c r="O116" s="224">
        <f t="shared" si="57"/>
        <v>0</v>
      </c>
      <c r="P116" s="176">
        <v>2.0499999999999998</v>
      </c>
      <c r="Q116" s="229">
        <f t="shared" si="58"/>
        <v>0</v>
      </c>
      <c r="R116" s="149">
        <v>5.0000000000000001E-3</v>
      </c>
      <c r="S116" s="150">
        <f t="shared" si="59"/>
        <v>0</v>
      </c>
    </row>
    <row r="117" spans="1:19" ht="18" customHeight="1" x14ac:dyDescent="0.2">
      <c r="A117" s="172">
        <f t="shared" ref="A117:A124" si="64">A116+1</f>
        <v>92</v>
      </c>
      <c r="B117" s="17" t="s">
        <v>182</v>
      </c>
      <c r="C117" s="419" t="s">
        <v>258</v>
      </c>
      <c r="D117" s="720"/>
      <c r="E117" s="54">
        <v>50</v>
      </c>
      <c r="F117" s="577"/>
      <c r="G117" s="182">
        <f>'Прайс Февраль 2017'!F116</f>
        <v>55.263999999999996</v>
      </c>
      <c r="H117" s="174">
        <f>'Прайс Февраль 2017'!G116</f>
        <v>56.519999999999996</v>
      </c>
      <c r="I117" s="174">
        <f>'Прайс Февраль 2017'!H116</f>
        <v>59.66</v>
      </c>
      <c r="J117" s="175">
        <f>'Прайс Февраль 2017'!I116</f>
        <v>62.8</v>
      </c>
      <c r="K117" s="120">
        <f t="shared" si="60"/>
        <v>0</v>
      </c>
      <c r="L117" s="121">
        <f t="shared" si="61"/>
        <v>0</v>
      </c>
      <c r="M117" s="121">
        <f t="shared" si="62"/>
        <v>0</v>
      </c>
      <c r="N117" s="125">
        <f t="shared" si="63"/>
        <v>0</v>
      </c>
      <c r="O117" s="224">
        <f t="shared" si="57"/>
        <v>0</v>
      </c>
      <c r="P117" s="176">
        <v>2.0499999999999998</v>
      </c>
      <c r="Q117" s="229">
        <f t="shared" si="58"/>
        <v>0</v>
      </c>
      <c r="R117" s="149">
        <v>5.0000000000000001E-3</v>
      </c>
      <c r="S117" s="150">
        <f t="shared" si="59"/>
        <v>0</v>
      </c>
    </row>
    <row r="118" spans="1:19" ht="18" customHeight="1" x14ac:dyDescent="0.2">
      <c r="A118" s="172">
        <f t="shared" si="64"/>
        <v>93</v>
      </c>
      <c r="B118" s="17" t="s">
        <v>183</v>
      </c>
      <c r="C118" s="419" t="s">
        <v>258</v>
      </c>
      <c r="D118" s="720"/>
      <c r="E118" s="54">
        <v>50</v>
      </c>
      <c r="F118" s="577"/>
      <c r="G118" s="182">
        <f>'Прайс Февраль 2017'!F117</f>
        <v>60.790399999999998</v>
      </c>
      <c r="H118" s="174">
        <f>'Прайс Февраль 2017'!G117</f>
        <v>62.171999999999997</v>
      </c>
      <c r="I118" s="174">
        <f>'Прайс Февраль 2017'!H117</f>
        <v>65.625999999999991</v>
      </c>
      <c r="J118" s="175">
        <f>'Прайс Февраль 2017'!I117</f>
        <v>69.08</v>
      </c>
      <c r="K118" s="120">
        <f t="shared" si="60"/>
        <v>0</v>
      </c>
      <c r="L118" s="121">
        <f t="shared" si="61"/>
        <v>0</v>
      </c>
      <c r="M118" s="121">
        <f t="shared" si="62"/>
        <v>0</v>
      </c>
      <c r="N118" s="125">
        <f t="shared" si="63"/>
        <v>0</v>
      </c>
      <c r="O118" s="224">
        <f t="shared" si="57"/>
        <v>0</v>
      </c>
      <c r="P118" s="176">
        <v>2.0499999999999998</v>
      </c>
      <c r="Q118" s="229">
        <f t="shared" si="58"/>
        <v>0</v>
      </c>
      <c r="R118" s="149">
        <v>5.0000000000000001E-3</v>
      </c>
      <c r="S118" s="150">
        <f t="shared" si="59"/>
        <v>0</v>
      </c>
    </row>
    <row r="119" spans="1:19" ht="18" customHeight="1" x14ac:dyDescent="0.2">
      <c r="A119" s="172">
        <f t="shared" si="64"/>
        <v>94</v>
      </c>
      <c r="B119" s="17" t="s">
        <v>184</v>
      </c>
      <c r="C119" s="419" t="s">
        <v>258</v>
      </c>
      <c r="D119" s="720"/>
      <c r="E119" s="54">
        <v>50</v>
      </c>
      <c r="F119" s="577"/>
      <c r="G119" s="182">
        <f>'Прайс Февраль 2017'!F118</f>
        <v>55.263999999999996</v>
      </c>
      <c r="H119" s="174">
        <f>'Прайс Февраль 2017'!G118</f>
        <v>56.519999999999996</v>
      </c>
      <c r="I119" s="174">
        <f>'Прайс Февраль 2017'!H118</f>
        <v>59.66</v>
      </c>
      <c r="J119" s="175">
        <f>'Прайс Февраль 2017'!I118</f>
        <v>62.8</v>
      </c>
      <c r="K119" s="120">
        <f t="shared" si="60"/>
        <v>0</v>
      </c>
      <c r="L119" s="121">
        <f t="shared" si="61"/>
        <v>0</v>
      </c>
      <c r="M119" s="121">
        <f t="shared" si="62"/>
        <v>0</v>
      </c>
      <c r="N119" s="125">
        <f t="shared" si="63"/>
        <v>0</v>
      </c>
      <c r="O119" s="224">
        <f t="shared" si="57"/>
        <v>0</v>
      </c>
      <c r="P119" s="176">
        <v>2.0499999999999998</v>
      </c>
      <c r="Q119" s="229">
        <f t="shared" si="58"/>
        <v>0</v>
      </c>
      <c r="R119" s="149">
        <v>5.0000000000000001E-3</v>
      </c>
      <c r="S119" s="150">
        <f t="shared" si="59"/>
        <v>0</v>
      </c>
    </row>
    <row r="120" spans="1:19" ht="18" customHeight="1" x14ac:dyDescent="0.2">
      <c r="A120" s="172">
        <f t="shared" si="64"/>
        <v>95</v>
      </c>
      <c r="B120" s="17" t="s">
        <v>185</v>
      </c>
      <c r="C120" s="419" t="s">
        <v>258</v>
      </c>
      <c r="D120" s="720"/>
      <c r="E120" s="54">
        <v>50</v>
      </c>
      <c r="F120" s="577"/>
      <c r="G120" s="182">
        <f>'Прайс Февраль 2017'!F119</f>
        <v>66.316800000000001</v>
      </c>
      <c r="H120" s="174">
        <f>'Прайс Февраль 2017'!G119</f>
        <v>67.823999999999998</v>
      </c>
      <c r="I120" s="174">
        <f>'Прайс Февраль 2017'!H119</f>
        <v>71.591999999999999</v>
      </c>
      <c r="J120" s="175">
        <f>'Прайс Февраль 2017'!I119</f>
        <v>75.36</v>
      </c>
      <c r="K120" s="120">
        <f t="shared" si="60"/>
        <v>0</v>
      </c>
      <c r="L120" s="121">
        <f t="shared" si="61"/>
        <v>0</v>
      </c>
      <c r="M120" s="121">
        <f t="shared" si="62"/>
        <v>0</v>
      </c>
      <c r="N120" s="125">
        <f t="shared" si="63"/>
        <v>0</v>
      </c>
      <c r="O120" s="224">
        <f t="shared" si="57"/>
        <v>0</v>
      </c>
      <c r="P120" s="176">
        <v>2.0499999999999998</v>
      </c>
      <c r="Q120" s="229">
        <f t="shared" si="58"/>
        <v>0</v>
      </c>
      <c r="R120" s="149">
        <v>5.0000000000000001E-3</v>
      </c>
      <c r="S120" s="150">
        <f t="shared" si="59"/>
        <v>0</v>
      </c>
    </row>
    <row r="121" spans="1:19" ht="18" customHeight="1" x14ac:dyDescent="0.2">
      <c r="A121" s="172">
        <f t="shared" si="64"/>
        <v>96</v>
      </c>
      <c r="B121" s="17" t="s">
        <v>186</v>
      </c>
      <c r="C121" s="419" t="s">
        <v>258</v>
      </c>
      <c r="D121" s="720"/>
      <c r="E121" s="54">
        <v>50</v>
      </c>
      <c r="F121" s="577"/>
      <c r="G121" s="182">
        <f>'Прайс Февраль 2017'!F120</f>
        <v>93.948800000000006</v>
      </c>
      <c r="H121" s="174">
        <f>'Прайс Февраль 2017'!G120</f>
        <v>96.084000000000003</v>
      </c>
      <c r="I121" s="174">
        <f>'Прайс Февраль 2017'!H120</f>
        <v>101.422</v>
      </c>
      <c r="J121" s="175">
        <f>'Прайс Февраль 2017'!I120</f>
        <v>106.76</v>
      </c>
      <c r="K121" s="120">
        <f t="shared" si="60"/>
        <v>0</v>
      </c>
      <c r="L121" s="121">
        <f t="shared" si="61"/>
        <v>0</v>
      </c>
      <c r="M121" s="121">
        <f t="shared" si="62"/>
        <v>0</v>
      </c>
      <c r="N121" s="125">
        <f t="shared" si="63"/>
        <v>0</v>
      </c>
      <c r="O121" s="224">
        <f t="shared" si="57"/>
        <v>0</v>
      </c>
      <c r="P121" s="176">
        <v>2.0499999999999998</v>
      </c>
      <c r="Q121" s="229">
        <f t="shared" si="58"/>
        <v>0</v>
      </c>
      <c r="R121" s="149">
        <v>5.0000000000000001E-3</v>
      </c>
      <c r="S121" s="150">
        <f t="shared" si="59"/>
        <v>0</v>
      </c>
    </row>
    <row r="122" spans="1:19" ht="18" customHeight="1" x14ac:dyDescent="0.2">
      <c r="A122" s="172">
        <f t="shared" si="64"/>
        <v>97</v>
      </c>
      <c r="B122" s="17" t="s">
        <v>187</v>
      </c>
      <c r="C122" s="419" t="s">
        <v>258</v>
      </c>
      <c r="D122" s="720"/>
      <c r="E122" s="54">
        <v>50</v>
      </c>
      <c r="F122" s="577"/>
      <c r="G122" s="182">
        <f>'Прайс Февраль 2017'!F121</f>
        <v>60.790399999999998</v>
      </c>
      <c r="H122" s="174">
        <f>'Прайс Февраль 2017'!G121</f>
        <v>62.171999999999997</v>
      </c>
      <c r="I122" s="174">
        <f>'Прайс Февраль 2017'!H121</f>
        <v>65.625999999999991</v>
      </c>
      <c r="J122" s="175">
        <f>'Прайс Февраль 2017'!I121</f>
        <v>69.08</v>
      </c>
      <c r="K122" s="120">
        <f t="shared" si="60"/>
        <v>0</v>
      </c>
      <c r="L122" s="121">
        <f t="shared" si="61"/>
        <v>0</v>
      </c>
      <c r="M122" s="121">
        <f t="shared" si="62"/>
        <v>0</v>
      </c>
      <c r="N122" s="125">
        <f t="shared" si="63"/>
        <v>0</v>
      </c>
      <c r="O122" s="224">
        <f t="shared" si="57"/>
        <v>0</v>
      </c>
      <c r="P122" s="176">
        <v>2.0499999999999998</v>
      </c>
      <c r="Q122" s="229">
        <f t="shared" si="58"/>
        <v>0</v>
      </c>
      <c r="R122" s="149">
        <v>5.0000000000000001E-3</v>
      </c>
      <c r="S122" s="150">
        <f t="shared" si="59"/>
        <v>0</v>
      </c>
    </row>
    <row r="123" spans="1:19" ht="18" customHeight="1" x14ac:dyDescent="0.2">
      <c r="A123" s="172">
        <f t="shared" si="64"/>
        <v>98</v>
      </c>
      <c r="B123" s="17" t="s">
        <v>188</v>
      </c>
      <c r="C123" s="419" t="s">
        <v>258</v>
      </c>
      <c r="D123" s="720"/>
      <c r="E123" s="54">
        <v>50</v>
      </c>
      <c r="F123" s="577"/>
      <c r="G123" s="182">
        <f>'Прайс Февраль 2017'!F122</f>
        <v>66.316800000000001</v>
      </c>
      <c r="H123" s="174">
        <f>'Прайс Февраль 2017'!G122</f>
        <v>67.823999999999998</v>
      </c>
      <c r="I123" s="174">
        <f>'Прайс Февраль 2017'!H122</f>
        <v>71.591999999999999</v>
      </c>
      <c r="J123" s="175">
        <f>'Прайс Февраль 2017'!I122</f>
        <v>75.36</v>
      </c>
      <c r="K123" s="120">
        <f t="shared" si="60"/>
        <v>0</v>
      </c>
      <c r="L123" s="121">
        <f t="shared" si="61"/>
        <v>0</v>
      </c>
      <c r="M123" s="121">
        <f t="shared" si="62"/>
        <v>0</v>
      </c>
      <c r="N123" s="125">
        <f t="shared" si="63"/>
        <v>0</v>
      </c>
      <c r="O123" s="224">
        <f t="shared" si="57"/>
        <v>0</v>
      </c>
      <c r="P123" s="176">
        <v>2.0499999999999998</v>
      </c>
      <c r="Q123" s="229">
        <f t="shared" si="58"/>
        <v>0</v>
      </c>
      <c r="R123" s="149">
        <v>5.0000000000000001E-3</v>
      </c>
      <c r="S123" s="150">
        <f t="shared" si="59"/>
        <v>0</v>
      </c>
    </row>
    <row r="124" spans="1:19" ht="18" customHeight="1" thickBot="1" x14ac:dyDescent="0.25">
      <c r="A124" s="177">
        <f t="shared" si="64"/>
        <v>99</v>
      </c>
      <c r="B124" s="22" t="s">
        <v>189</v>
      </c>
      <c r="C124" s="420" t="s">
        <v>258</v>
      </c>
      <c r="D124" s="753"/>
      <c r="E124" s="57">
        <v>50</v>
      </c>
      <c r="F124" s="578"/>
      <c r="G124" s="182">
        <f>'Прайс Февраль 2017'!F123</f>
        <v>71.843199999999996</v>
      </c>
      <c r="H124" s="174">
        <f>'Прайс Февраль 2017'!G123</f>
        <v>73.475999999999999</v>
      </c>
      <c r="I124" s="174">
        <f>'Прайс Февраль 2017'!H123</f>
        <v>77.557999999999993</v>
      </c>
      <c r="J124" s="175">
        <f>'Прайс Февраль 2017'!I123</f>
        <v>81.64</v>
      </c>
      <c r="K124" s="127">
        <f t="shared" si="60"/>
        <v>0</v>
      </c>
      <c r="L124" s="128">
        <f t="shared" si="61"/>
        <v>0</v>
      </c>
      <c r="M124" s="128">
        <f t="shared" si="62"/>
        <v>0</v>
      </c>
      <c r="N124" s="132">
        <f t="shared" si="63"/>
        <v>0</v>
      </c>
      <c r="O124" s="224">
        <f t="shared" si="57"/>
        <v>0</v>
      </c>
      <c r="P124" s="165">
        <v>2.0499999999999998</v>
      </c>
      <c r="Q124" s="229">
        <f t="shared" si="58"/>
        <v>0</v>
      </c>
      <c r="R124" s="158">
        <v>5.0000000000000001E-3</v>
      </c>
      <c r="S124" s="150">
        <f t="shared" si="59"/>
        <v>0</v>
      </c>
    </row>
    <row r="125" spans="1:19" s="110" customFormat="1" ht="18" customHeight="1" thickBot="1" x14ac:dyDescent="0.25">
      <c r="A125" s="780" t="s">
        <v>120</v>
      </c>
      <c r="B125" s="734"/>
      <c r="C125" s="734"/>
      <c r="D125" s="734"/>
      <c r="E125" s="734"/>
      <c r="F125" s="754"/>
      <c r="G125" s="734"/>
      <c r="H125" s="734"/>
      <c r="I125" s="734"/>
      <c r="J125" s="734"/>
      <c r="K125" s="781"/>
      <c r="L125" s="781"/>
      <c r="M125" s="781"/>
      <c r="N125" s="781"/>
      <c r="O125" s="734"/>
      <c r="P125" s="734"/>
      <c r="Q125" s="734"/>
      <c r="R125" s="734"/>
      <c r="S125" s="735"/>
    </row>
    <row r="126" spans="1:19" ht="20.25" customHeight="1" x14ac:dyDescent="0.2">
      <c r="A126" s="168">
        <f>A124+1</f>
        <v>100</v>
      </c>
      <c r="B126" s="25" t="s">
        <v>190</v>
      </c>
      <c r="C126" s="425" t="s">
        <v>259</v>
      </c>
      <c r="D126" s="845" t="s">
        <v>204</v>
      </c>
      <c r="E126" s="75">
        <v>80</v>
      </c>
      <c r="F126" s="576"/>
      <c r="G126" s="182">
        <f>'Прайс Февраль 2017'!F125</f>
        <v>29.732032</v>
      </c>
      <c r="H126" s="174">
        <f>'Прайс Февраль 2017'!G125</f>
        <v>30.40776</v>
      </c>
      <c r="I126" s="174">
        <f>'Прайс Февраль 2017'!H125</f>
        <v>32.097079999999998</v>
      </c>
      <c r="J126" s="175">
        <f>'Прайс Февраль 2017'!I125</f>
        <v>33.7864</v>
      </c>
      <c r="K126" s="159">
        <f t="shared" ref="K126:K131" si="65">F126*G126</f>
        <v>0</v>
      </c>
      <c r="L126" s="160">
        <f t="shared" ref="L126:L131" si="66">F126*H126</f>
        <v>0</v>
      </c>
      <c r="M126" s="160">
        <f t="shared" ref="M126:M131" si="67">F126*I126</f>
        <v>0</v>
      </c>
      <c r="N126" s="161">
        <f t="shared" ref="N126:N131" si="68">F126*J126</f>
        <v>0</v>
      </c>
      <c r="O126" s="224">
        <f t="shared" ref="O126:O131" si="69">Q126/P126</f>
        <v>0</v>
      </c>
      <c r="P126" s="162">
        <v>1.0900000000000001</v>
      </c>
      <c r="Q126" s="229">
        <f t="shared" ref="Q126:Q131" si="70">F126*P126/E126</f>
        <v>0</v>
      </c>
      <c r="R126" s="143">
        <v>7.0000000000000001E-3</v>
      </c>
      <c r="S126" s="150">
        <f t="shared" ref="S126:S131" si="71">O126*R126</f>
        <v>0</v>
      </c>
    </row>
    <row r="127" spans="1:19" ht="20.25" customHeight="1" x14ac:dyDescent="0.2">
      <c r="A127" s="172">
        <f>A126+1</f>
        <v>101</v>
      </c>
      <c r="B127" s="76" t="s">
        <v>191</v>
      </c>
      <c r="C127" s="426" t="s">
        <v>259</v>
      </c>
      <c r="D127" s="846"/>
      <c r="E127" s="77">
        <v>80</v>
      </c>
      <c r="F127" s="577"/>
      <c r="G127" s="182">
        <f>'Прайс Февраль 2017'!F126</f>
        <v>29.732032</v>
      </c>
      <c r="H127" s="174">
        <f>'Прайс Февраль 2017'!G126</f>
        <v>30.40776</v>
      </c>
      <c r="I127" s="174">
        <f>'Прайс Февраль 2017'!H126</f>
        <v>32.097079999999998</v>
      </c>
      <c r="J127" s="175">
        <f>'Прайс Февраль 2017'!I126</f>
        <v>33.7864</v>
      </c>
      <c r="K127" s="120">
        <f t="shared" si="65"/>
        <v>0</v>
      </c>
      <c r="L127" s="121">
        <f t="shared" si="66"/>
        <v>0</v>
      </c>
      <c r="M127" s="121">
        <f t="shared" si="67"/>
        <v>0</v>
      </c>
      <c r="N127" s="125">
        <f t="shared" si="68"/>
        <v>0</v>
      </c>
      <c r="O127" s="224">
        <f t="shared" si="69"/>
        <v>0</v>
      </c>
      <c r="P127" s="176">
        <v>1.0900000000000001</v>
      </c>
      <c r="Q127" s="229">
        <f t="shared" si="70"/>
        <v>0</v>
      </c>
      <c r="R127" s="149">
        <v>7.0000000000000001E-3</v>
      </c>
      <c r="S127" s="150">
        <f t="shared" si="71"/>
        <v>0</v>
      </c>
    </row>
    <row r="128" spans="1:19" ht="20.25" customHeight="1" x14ac:dyDescent="0.2">
      <c r="A128" s="172">
        <f>A127+1</f>
        <v>102</v>
      </c>
      <c r="B128" s="76" t="s">
        <v>192</v>
      </c>
      <c r="C128" s="426" t="s">
        <v>259</v>
      </c>
      <c r="D128" s="846"/>
      <c r="E128" s="75">
        <v>80</v>
      </c>
      <c r="F128" s="577"/>
      <c r="G128" s="182">
        <f>'Прайс Февраль 2017'!F127</f>
        <v>29.732032</v>
      </c>
      <c r="H128" s="174">
        <f>'Прайс Февраль 2017'!G127</f>
        <v>30.40776</v>
      </c>
      <c r="I128" s="174">
        <f>'Прайс Февраль 2017'!H127</f>
        <v>32.097079999999998</v>
      </c>
      <c r="J128" s="175">
        <f>'Прайс Февраль 2017'!I127</f>
        <v>33.7864</v>
      </c>
      <c r="K128" s="120">
        <f t="shared" si="65"/>
        <v>0</v>
      </c>
      <c r="L128" s="121">
        <f t="shared" si="66"/>
        <v>0</v>
      </c>
      <c r="M128" s="121">
        <f t="shared" si="67"/>
        <v>0</v>
      </c>
      <c r="N128" s="125">
        <f t="shared" si="68"/>
        <v>0</v>
      </c>
      <c r="O128" s="224">
        <f t="shared" si="69"/>
        <v>0</v>
      </c>
      <c r="P128" s="176">
        <v>1.0900000000000001</v>
      </c>
      <c r="Q128" s="229">
        <f t="shared" si="70"/>
        <v>0</v>
      </c>
      <c r="R128" s="149">
        <v>7.0000000000000001E-3</v>
      </c>
      <c r="S128" s="150">
        <f t="shared" si="71"/>
        <v>0</v>
      </c>
    </row>
    <row r="129" spans="1:19" ht="20.25" customHeight="1" x14ac:dyDescent="0.2">
      <c r="A129" s="172">
        <f>A128+1</f>
        <v>103</v>
      </c>
      <c r="B129" s="76" t="s">
        <v>193</v>
      </c>
      <c r="C129" s="426" t="s">
        <v>259</v>
      </c>
      <c r="D129" s="846"/>
      <c r="E129" s="77">
        <v>80</v>
      </c>
      <c r="F129" s="577"/>
      <c r="G129" s="182">
        <f>'Прайс Февраль 2017'!F128</f>
        <v>29.732032</v>
      </c>
      <c r="H129" s="174">
        <f>'Прайс Февраль 2017'!G128</f>
        <v>30.40776</v>
      </c>
      <c r="I129" s="174">
        <f>'Прайс Февраль 2017'!H128</f>
        <v>32.097079999999998</v>
      </c>
      <c r="J129" s="175">
        <f>'Прайс Февраль 2017'!I128</f>
        <v>33.7864</v>
      </c>
      <c r="K129" s="120">
        <f t="shared" si="65"/>
        <v>0</v>
      </c>
      <c r="L129" s="121">
        <f t="shared" si="66"/>
        <v>0</v>
      </c>
      <c r="M129" s="121">
        <f t="shared" si="67"/>
        <v>0</v>
      </c>
      <c r="N129" s="125">
        <f t="shared" si="68"/>
        <v>0</v>
      </c>
      <c r="O129" s="224">
        <f t="shared" si="69"/>
        <v>0</v>
      </c>
      <c r="P129" s="176">
        <v>1.0900000000000001</v>
      </c>
      <c r="Q129" s="229">
        <f t="shared" si="70"/>
        <v>0</v>
      </c>
      <c r="R129" s="149">
        <v>7.0000000000000001E-3</v>
      </c>
      <c r="S129" s="150">
        <f t="shared" si="71"/>
        <v>0</v>
      </c>
    </row>
    <row r="130" spans="1:19" ht="20.25" customHeight="1" x14ac:dyDescent="0.2">
      <c r="A130" s="172">
        <f>A129+1</f>
        <v>104</v>
      </c>
      <c r="B130" s="76" t="s">
        <v>194</v>
      </c>
      <c r="C130" s="426" t="s">
        <v>259</v>
      </c>
      <c r="D130" s="846"/>
      <c r="E130" s="75">
        <v>80</v>
      </c>
      <c r="F130" s="577"/>
      <c r="G130" s="182">
        <f>'Прайс Февраль 2017'!F129</f>
        <v>29.732032</v>
      </c>
      <c r="H130" s="174">
        <f>'Прайс Февраль 2017'!G129</f>
        <v>30.40776</v>
      </c>
      <c r="I130" s="174">
        <f>'Прайс Февраль 2017'!H129</f>
        <v>32.097079999999998</v>
      </c>
      <c r="J130" s="175">
        <f>'Прайс Февраль 2017'!I129</f>
        <v>33.7864</v>
      </c>
      <c r="K130" s="120">
        <f t="shared" si="65"/>
        <v>0</v>
      </c>
      <c r="L130" s="121">
        <f t="shared" si="66"/>
        <v>0</v>
      </c>
      <c r="M130" s="121">
        <f t="shared" si="67"/>
        <v>0</v>
      </c>
      <c r="N130" s="125">
        <f t="shared" si="68"/>
        <v>0</v>
      </c>
      <c r="O130" s="224">
        <f t="shared" si="69"/>
        <v>0</v>
      </c>
      <c r="P130" s="176">
        <v>1.0900000000000001</v>
      </c>
      <c r="Q130" s="229">
        <f t="shared" si="70"/>
        <v>0</v>
      </c>
      <c r="R130" s="149">
        <v>7.0000000000000001E-3</v>
      </c>
      <c r="S130" s="150">
        <f t="shared" si="71"/>
        <v>0</v>
      </c>
    </row>
    <row r="131" spans="1:19" ht="20.25" customHeight="1" thickBot="1" x14ac:dyDescent="0.25">
      <c r="A131" s="177">
        <f>A130+1</f>
        <v>105</v>
      </c>
      <c r="B131" s="78" t="s">
        <v>195</v>
      </c>
      <c r="C131" s="427" t="s">
        <v>259</v>
      </c>
      <c r="D131" s="847"/>
      <c r="E131" s="72">
        <v>80</v>
      </c>
      <c r="F131" s="578"/>
      <c r="G131" s="182">
        <f>'Прайс Февраль 2017'!F130</f>
        <v>29.732032</v>
      </c>
      <c r="H131" s="174">
        <f>'Прайс Февраль 2017'!G130</f>
        <v>30.40776</v>
      </c>
      <c r="I131" s="174">
        <f>'Прайс Февраль 2017'!H130</f>
        <v>32.097079999999998</v>
      </c>
      <c r="J131" s="175">
        <f>'Прайс Февраль 2017'!I130</f>
        <v>33.7864</v>
      </c>
      <c r="K131" s="127">
        <f t="shared" si="65"/>
        <v>0</v>
      </c>
      <c r="L131" s="128">
        <f t="shared" si="66"/>
        <v>0</v>
      </c>
      <c r="M131" s="128">
        <f t="shared" si="67"/>
        <v>0</v>
      </c>
      <c r="N131" s="132">
        <f t="shared" si="68"/>
        <v>0</v>
      </c>
      <c r="O131" s="224">
        <f t="shared" si="69"/>
        <v>0</v>
      </c>
      <c r="P131" s="165">
        <v>1.0900000000000001</v>
      </c>
      <c r="Q131" s="229">
        <f t="shared" si="70"/>
        <v>0</v>
      </c>
      <c r="R131" s="158">
        <v>7.0000000000000001E-3</v>
      </c>
      <c r="S131" s="150">
        <f t="shared" si="71"/>
        <v>0</v>
      </c>
    </row>
    <row r="132" spans="1:19" s="110" customFormat="1" ht="17.25" customHeight="1" thickBot="1" x14ac:dyDescent="0.25">
      <c r="A132" s="780" t="s">
        <v>28</v>
      </c>
      <c r="B132" s="734"/>
      <c r="C132" s="734"/>
      <c r="D132" s="734"/>
      <c r="E132" s="734"/>
      <c r="F132" s="734"/>
      <c r="G132" s="734"/>
      <c r="H132" s="734"/>
      <c r="I132" s="734"/>
      <c r="J132" s="734"/>
      <c r="K132" s="781"/>
      <c r="L132" s="781"/>
      <c r="M132" s="781"/>
      <c r="N132" s="781"/>
      <c r="O132" s="734"/>
      <c r="P132" s="734"/>
      <c r="Q132" s="734"/>
      <c r="R132" s="734"/>
      <c r="S132" s="735"/>
    </row>
    <row r="133" spans="1:19" ht="21.75" customHeight="1" x14ac:dyDescent="0.2">
      <c r="A133" s="168">
        <f>A131+1</f>
        <v>106</v>
      </c>
      <c r="B133" s="23" t="s">
        <v>6</v>
      </c>
      <c r="C133" s="429" t="s">
        <v>260</v>
      </c>
      <c r="D133" s="11" t="s">
        <v>29</v>
      </c>
      <c r="E133" s="51">
        <v>50</v>
      </c>
      <c r="F133" s="576"/>
      <c r="G133" s="182">
        <f>'Прайс Февраль 2017'!F132</f>
        <v>43.216448</v>
      </c>
      <c r="H133" s="174">
        <f>'Прайс Февраль 2017'!G132</f>
        <v>44.198640000000005</v>
      </c>
      <c r="I133" s="174">
        <f>'Прайс Февраль 2017'!H132</f>
        <v>46.654119999999999</v>
      </c>
      <c r="J133" s="175">
        <f>'Прайс Февраль 2017'!I132</f>
        <v>49.1096</v>
      </c>
      <c r="K133" s="159">
        <f>F133*G133</f>
        <v>0</v>
      </c>
      <c r="L133" s="160">
        <f>F133*H133</f>
        <v>0</v>
      </c>
      <c r="M133" s="160">
        <f>F133*I133</f>
        <v>0</v>
      </c>
      <c r="N133" s="161">
        <f>F133*J133</f>
        <v>0</v>
      </c>
      <c r="O133" s="224">
        <f>Q133/P133</f>
        <v>0</v>
      </c>
      <c r="P133" s="162">
        <v>4.5</v>
      </c>
      <c r="Q133" s="229">
        <f>F133*P133/E133</f>
        <v>0</v>
      </c>
      <c r="R133" s="143">
        <v>8.0000000000000002E-3</v>
      </c>
      <c r="S133" s="150">
        <f>O133*R133</f>
        <v>0</v>
      </c>
    </row>
    <row r="134" spans="1:19" ht="21.75" customHeight="1" thickBot="1" x14ac:dyDescent="0.25">
      <c r="A134" s="177">
        <f>A133+1</f>
        <v>107</v>
      </c>
      <c r="B134" s="24" t="s">
        <v>161</v>
      </c>
      <c r="C134" s="430" t="s">
        <v>260</v>
      </c>
      <c r="D134" s="30" t="s">
        <v>14</v>
      </c>
      <c r="E134" s="57">
        <v>55</v>
      </c>
      <c r="F134" s="578"/>
      <c r="G134" s="182">
        <f>'Прайс Февраль 2017'!F133</f>
        <v>62.669376000000007</v>
      </c>
      <c r="H134" s="174">
        <f>'Прайс Февраль 2017'!G133</f>
        <v>64.093680000000006</v>
      </c>
      <c r="I134" s="174">
        <f>'Прайс Февраль 2017'!H133</f>
        <v>67.654440000000008</v>
      </c>
      <c r="J134" s="175">
        <f>'Прайс Февраль 2017'!I133</f>
        <v>71.21520000000001</v>
      </c>
      <c r="K134" s="127">
        <f>F134*G134</f>
        <v>0</v>
      </c>
      <c r="L134" s="128">
        <f>F134*H134</f>
        <v>0</v>
      </c>
      <c r="M134" s="128">
        <f>F134*I134</f>
        <v>0</v>
      </c>
      <c r="N134" s="132">
        <f>F134*J134</f>
        <v>0</v>
      </c>
      <c r="O134" s="224">
        <f>Q134/P134</f>
        <v>0</v>
      </c>
      <c r="P134" s="165">
        <v>3.4</v>
      </c>
      <c r="Q134" s="229">
        <f>F134*P134/E134</f>
        <v>0</v>
      </c>
      <c r="R134" s="158">
        <v>5.0000000000000001E-3</v>
      </c>
      <c r="S134" s="150">
        <f>O134*R134</f>
        <v>0</v>
      </c>
    </row>
    <row r="135" spans="1:19" s="110" customFormat="1" ht="18" customHeight="1" thickBot="1" x14ac:dyDescent="0.25">
      <c r="A135" s="780" t="s">
        <v>68</v>
      </c>
      <c r="B135" s="734"/>
      <c r="C135" s="734"/>
      <c r="D135" s="734"/>
      <c r="E135" s="734"/>
      <c r="F135" s="765"/>
      <c r="G135" s="734"/>
      <c r="H135" s="734"/>
      <c r="I135" s="734"/>
      <c r="J135" s="734"/>
      <c r="K135" s="781"/>
      <c r="L135" s="781"/>
      <c r="M135" s="781"/>
      <c r="N135" s="781"/>
      <c r="O135" s="734"/>
      <c r="P135" s="765"/>
      <c r="Q135" s="734"/>
      <c r="R135" s="765"/>
      <c r="S135" s="735"/>
    </row>
    <row r="136" spans="1:19" ht="21" customHeight="1" x14ac:dyDescent="0.2">
      <c r="A136" s="168">
        <f>A134+1</f>
        <v>108</v>
      </c>
      <c r="B136" s="869" t="s">
        <v>4</v>
      </c>
      <c r="C136" s="418" t="s">
        <v>258</v>
      </c>
      <c r="D136" s="12" t="s">
        <v>30</v>
      </c>
      <c r="E136" s="54">
        <v>24</v>
      </c>
      <c r="F136" s="576"/>
      <c r="G136" s="182">
        <f>'Прайс Февраль 2017'!F135</f>
        <v>174.63424000000001</v>
      </c>
      <c r="H136" s="174">
        <f>'Прайс Февраль 2017'!G135</f>
        <v>178.60320000000002</v>
      </c>
      <c r="I136" s="174">
        <f>'Прайс Февраль 2017'!H135</f>
        <v>188.5256</v>
      </c>
      <c r="J136" s="175">
        <f>'Прайс Февраль 2017'!I135</f>
        <v>198.44800000000001</v>
      </c>
      <c r="K136" s="159">
        <f>F136*G136</f>
        <v>0</v>
      </c>
      <c r="L136" s="160">
        <f>F136*H136</f>
        <v>0</v>
      </c>
      <c r="M136" s="160">
        <f>F136*I136</f>
        <v>0</v>
      </c>
      <c r="N136" s="161">
        <f>F136*J136</f>
        <v>0</v>
      </c>
      <c r="O136" s="224">
        <f>Q136/P136</f>
        <v>0</v>
      </c>
      <c r="P136" s="162">
        <v>2.9</v>
      </c>
      <c r="Q136" s="229">
        <f>F136*P136/E136</f>
        <v>0</v>
      </c>
      <c r="R136" s="143">
        <v>5.0000000000000001E-3</v>
      </c>
      <c r="S136" s="150">
        <f>O136*R136</f>
        <v>0</v>
      </c>
    </row>
    <row r="137" spans="1:19" ht="21" customHeight="1" thickBot="1" x14ac:dyDescent="0.25">
      <c r="A137" s="177">
        <f>A136+1</f>
        <v>109</v>
      </c>
      <c r="B137" s="870"/>
      <c r="C137" s="420" t="s">
        <v>258</v>
      </c>
      <c r="D137" s="12" t="s">
        <v>23</v>
      </c>
      <c r="E137" s="54">
        <v>9</v>
      </c>
      <c r="F137" s="578"/>
      <c r="G137" s="182">
        <f>'Прайс Февраль 2017'!F136</f>
        <v>341.53152</v>
      </c>
      <c r="H137" s="174">
        <f>'Прайс Февраль 2017'!G136</f>
        <v>349.29359999999997</v>
      </c>
      <c r="I137" s="174">
        <f>'Прайс Февраль 2017'!H136</f>
        <v>368.69879999999995</v>
      </c>
      <c r="J137" s="175">
        <f>'Прайс Февраль 2017'!I136</f>
        <v>388.10399999999998</v>
      </c>
      <c r="K137" s="127">
        <f>F137*G137</f>
        <v>0</v>
      </c>
      <c r="L137" s="128">
        <f>F137*H137</f>
        <v>0</v>
      </c>
      <c r="M137" s="128">
        <f>F137*I137</f>
        <v>0</v>
      </c>
      <c r="N137" s="132">
        <f>F137*J137</f>
        <v>0</v>
      </c>
      <c r="O137" s="224">
        <f>Q137/P137</f>
        <v>0</v>
      </c>
      <c r="P137" s="165">
        <v>2</v>
      </c>
      <c r="Q137" s="229">
        <f>F137*P137/E137</f>
        <v>0</v>
      </c>
      <c r="R137" s="187">
        <v>5.0000000000000001E-3</v>
      </c>
      <c r="S137" s="150">
        <f>O137*R137</f>
        <v>0</v>
      </c>
    </row>
    <row r="138" spans="1:19" s="110" customFormat="1" ht="18" customHeight="1" thickBot="1" x14ac:dyDescent="0.25">
      <c r="A138" s="780" t="s">
        <v>31</v>
      </c>
      <c r="B138" s="734"/>
      <c r="C138" s="734"/>
      <c r="D138" s="734"/>
      <c r="E138" s="734"/>
      <c r="F138" s="781"/>
      <c r="G138" s="734"/>
      <c r="H138" s="734"/>
      <c r="I138" s="734"/>
      <c r="J138" s="734"/>
      <c r="K138" s="781"/>
      <c r="L138" s="781"/>
      <c r="M138" s="781"/>
      <c r="N138" s="781"/>
      <c r="O138" s="734"/>
      <c r="P138" s="781"/>
      <c r="Q138" s="734"/>
      <c r="R138" s="781"/>
      <c r="S138" s="735"/>
    </row>
    <row r="139" spans="1:19" ht="24.75" customHeight="1" x14ac:dyDescent="0.2">
      <c r="A139" s="168">
        <f>A137+1</f>
        <v>110</v>
      </c>
      <c r="B139" s="23" t="s">
        <v>255</v>
      </c>
      <c r="C139" s="418" t="s">
        <v>260</v>
      </c>
      <c r="D139" s="11" t="s">
        <v>36</v>
      </c>
      <c r="E139" s="51">
        <v>21</v>
      </c>
      <c r="F139" s="576"/>
      <c r="G139" s="182">
        <f>'Прайс Февраль 2017'!F138</f>
        <v>165.792</v>
      </c>
      <c r="H139" s="174">
        <f>'Прайс Февраль 2017'!G138</f>
        <v>169.56</v>
      </c>
      <c r="I139" s="174">
        <f>'Прайс Февраль 2017'!H138</f>
        <v>178.98</v>
      </c>
      <c r="J139" s="175">
        <f>'Прайс Февраль 2017'!I138</f>
        <v>188.4</v>
      </c>
      <c r="K139" s="159">
        <f>F139*G139</f>
        <v>0</v>
      </c>
      <c r="L139" s="160">
        <f>F139*H139</f>
        <v>0</v>
      </c>
      <c r="M139" s="160">
        <f>F139*I139</f>
        <v>0</v>
      </c>
      <c r="N139" s="161">
        <f>F139*J139</f>
        <v>0</v>
      </c>
      <c r="O139" s="224">
        <f>Q139/P139</f>
        <v>0</v>
      </c>
      <c r="P139" s="162">
        <v>2.2000000000000002</v>
      </c>
      <c r="Q139" s="229">
        <f>F139*P139/E139</f>
        <v>0</v>
      </c>
      <c r="R139" s="143">
        <v>6.0000000000000001E-3</v>
      </c>
      <c r="S139" s="150">
        <f>O139*R139</f>
        <v>0</v>
      </c>
    </row>
    <row r="140" spans="1:19" ht="21" customHeight="1" x14ac:dyDescent="0.2">
      <c r="A140" s="172">
        <f>A139+1</f>
        <v>111</v>
      </c>
      <c r="B140" s="879" t="s">
        <v>3</v>
      </c>
      <c r="C140" s="419" t="s">
        <v>260</v>
      </c>
      <c r="D140" s="215" t="s">
        <v>23</v>
      </c>
      <c r="E140" s="54">
        <v>70</v>
      </c>
      <c r="F140" s="577"/>
      <c r="G140" s="182">
        <f>'Прайс Февраль 2017'!F139</f>
        <v>46.421759999999999</v>
      </c>
      <c r="H140" s="174">
        <f>'Прайс Февраль 2017'!G139</f>
        <v>47.476800000000004</v>
      </c>
      <c r="I140" s="174">
        <f>'Прайс Февраль 2017'!H139</f>
        <v>50.114400000000003</v>
      </c>
      <c r="J140" s="175">
        <f>'Прайс Февраль 2017'!I139</f>
        <v>52.752000000000002</v>
      </c>
      <c r="K140" s="120">
        <f>F140*G140</f>
        <v>0</v>
      </c>
      <c r="L140" s="121">
        <f>F140*H140</f>
        <v>0</v>
      </c>
      <c r="M140" s="121">
        <f>F140*I140</f>
        <v>0</v>
      </c>
      <c r="N140" s="125">
        <f>F140*J140</f>
        <v>0</v>
      </c>
      <c r="O140" s="224">
        <f>Q140/P140</f>
        <v>0</v>
      </c>
      <c r="P140" s="126">
        <v>14.8</v>
      </c>
      <c r="Q140" s="229">
        <f>F140*P140/E140</f>
        <v>0</v>
      </c>
      <c r="R140" s="149">
        <v>0.02</v>
      </c>
      <c r="S140" s="150">
        <f>O140*R140</f>
        <v>0</v>
      </c>
    </row>
    <row r="141" spans="1:19" ht="20.25" customHeight="1" x14ac:dyDescent="0.2">
      <c r="A141" s="172">
        <f>A140+1</f>
        <v>112</v>
      </c>
      <c r="B141" s="880"/>
      <c r="C141" s="419" t="s">
        <v>260</v>
      </c>
      <c r="D141" s="215" t="s">
        <v>30</v>
      </c>
      <c r="E141" s="54">
        <v>50</v>
      </c>
      <c r="F141" s="577"/>
      <c r="G141" s="182">
        <f>'Прайс Февраль 2017'!F140</f>
        <v>26.747775999999998</v>
      </c>
      <c r="H141" s="174">
        <f>'Прайс Февраль 2017'!G140</f>
        <v>27.35568</v>
      </c>
      <c r="I141" s="174">
        <f>'Прайс Февраль 2017'!H140</f>
        <v>28.875439999999998</v>
      </c>
      <c r="J141" s="175">
        <f>'Прайс Февраль 2017'!I140</f>
        <v>30.395199999999999</v>
      </c>
      <c r="K141" s="120">
        <f>F141*G141</f>
        <v>0</v>
      </c>
      <c r="L141" s="121">
        <f>F141*H141</f>
        <v>0</v>
      </c>
      <c r="M141" s="121">
        <f>F141*I141</f>
        <v>0</v>
      </c>
      <c r="N141" s="125">
        <f>F141*J141</f>
        <v>0</v>
      </c>
      <c r="O141" s="224">
        <f>Q141/P141</f>
        <v>0</v>
      </c>
      <c r="P141" s="126">
        <v>6.4</v>
      </c>
      <c r="Q141" s="229">
        <f>F141*P141/E141</f>
        <v>0</v>
      </c>
      <c r="R141" s="149">
        <v>0.01</v>
      </c>
      <c r="S141" s="150">
        <f>O141*R141</f>
        <v>0</v>
      </c>
    </row>
    <row r="142" spans="1:19" ht="18" customHeight="1" x14ac:dyDescent="0.2">
      <c r="A142" s="172">
        <f>A141+1</f>
        <v>113</v>
      </c>
      <c r="B142" s="881"/>
      <c r="C142" s="419" t="s">
        <v>260</v>
      </c>
      <c r="D142" s="215" t="s">
        <v>14</v>
      </c>
      <c r="E142" s="54">
        <v>108</v>
      </c>
      <c r="F142" s="577"/>
      <c r="G142" s="182">
        <f>'Прайс Февраль 2017'!F141</f>
        <v>23.984576000000001</v>
      </c>
      <c r="H142" s="174">
        <f>'Прайс Февраль 2017'!G141</f>
        <v>24.529679999999999</v>
      </c>
      <c r="I142" s="174">
        <f>'Прайс Февраль 2017'!H141</f>
        <v>25.892439999999997</v>
      </c>
      <c r="J142" s="175">
        <f>'Прайс Февраль 2017'!I141</f>
        <v>27.255199999999999</v>
      </c>
      <c r="K142" s="120">
        <f>F142*G142</f>
        <v>0</v>
      </c>
      <c r="L142" s="121">
        <f>F142*H142</f>
        <v>0</v>
      </c>
      <c r="M142" s="121">
        <f>F142*I142</f>
        <v>0</v>
      </c>
      <c r="N142" s="125">
        <f>F142*J142</f>
        <v>0</v>
      </c>
      <c r="O142" s="224">
        <f>Q142/P142</f>
        <v>0</v>
      </c>
      <c r="P142" s="126">
        <v>12.7</v>
      </c>
      <c r="Q142" s="229">
        <f>F142*P142/E142</f>
        <v>0</v>
      </c>
      <c r="R142" s="149">
        <v>0.02</v>
      </c>
      <c r="S142" s="150">
        <f>O142*R142</f>
        <v>0</v>
      </c>
    </row>
    <row r="143" spans="1:19" ht="19.5" customHeight="1" thickBot="1" x14ac:dyDescent="0.25">
      <c r="A143" s="246">
        <f>A142+1</f>
        <v>114</v>
      </c>
      <c r="B143" s="24" t="s">
        <v>221</v>
      </c>
      <c r="C143" s="420" t="s">
        <v>260</v>
      </c>
      <c r="D143" s="414" t="s">
        <v>30</v>
      </c>
      <c r="E143" s="57">
        <v>50</v>
      </c>
      <c r="F143" s="579"/>
      <c r="G143" s="205">
        <f>'Прайс Февраль 2017'!F142</f>
        <v>66.869439999999997</v>
      </c>
      <c r="H143" s="197">
        <f>'Прайс Февраль 2017'!G142</f>
        <v>68.389200000000002</v>
      </c>
      <c r="I143" s="197">
        <f>'Прайс Февраль 2017'!H142</f>
        <v>72.188599999999994</v>
      </c>
      <c r="J143" s="198">
        <f>'Прайс Февраль 2017'!I142</f>
        <v>75.988</v>
      </c>
      <c r="K143" s="154">
        <f>F143*G143</f>
        <v>0</v>
      </c>
      <c r="L143" s="155">
        <f>F143*H143</f>
        <v>0</v>
      </c>
      <c r="M143" s="155">
        <f>F143*I143</f>
        <v>0</v>
      </c>
      <c r="N143" s="156">
        <f>F143*J143</f>
        <v>0</v>
      </c>
      <c r="O143" s="224">
        <f>Q143/P143</f>
        <v>0</v>
      </c>
      <c r="P143" s="135">
        <v>6.4</v>
      </c>
      <c r="Q143" s="229">
        <f>F143*P143/E143</f>
        <v>0</v>
      </c>
      <c r="R143" s="200">
        <v>0.01</v>
      </c>
      <c r="S143" s="150">
        <f>O143*R143</f>
        <v>0</v>
      </c>
    </row>
    <row r="144" spans="1:19" s="110" customFormat="1" ht="16.5" customHeight="1" thickBot="1" x14ac:dyDescent="0.25">
      <c r="A144" s="733" t="s">
        <v>390</v>
      </c>
      <c r="B144" s="734"/>
      <c r="C144" s="734"/>
      <c r="D144" s="734"/>
      <c r="E144" s="734"/>
      <c r="F144" s="734"/>
      <c r="G144" s="734"/>
      <c r="H144" s="734"/>
      <c r="I144" s="734"/>
      <c r="J144" s="734"/>
      <c r="K144" s="734"/>
      <c r="L144" s="734"/>
      <c r="M144" s="734"/>
      <c r="N144" s="734"/>
      <c r="O144" s="734"/>
      <c r="P144" s="734"/>
      <c r="Q144" s="734"/>
      <c r="R144" s="734"/>
      <c r="S144" s="735"/>
    </row>
    <row r="145" spans="1:19" ht="20.25" customHeight="1" thickBot="1" x14ac:dyDescent="0.25">
      <c r="A145" s="454">
        <f>A143+1</f>
        <v>115</v>
      </c>
      <c r="B145" s="645" t="s">
        <v>389</v>
      </c>
      <c r="C145" s="431" t="s">
        <v>260</v>
      </c>
      <c r="D145" s="13" t="s">
        <v>23</v>
      </c>
      <c r="E145" s="365">
        <v>12</v>
      </c>
      <c r="F145" s="582"/>
      <c r="G145" s="259">
        <f>'Прайс Февраль 2017'!F144</f>
        <v>331.584</v>
      </c>
      <c r="H145" s="201">
        <f>'Прайс Февраль 2017'!G144</f>
        <v>339.12</v>
      </c>
      <c r="I145" s="201">
        <f>'Прайс Февраль 2017'!H144</f>
        <v>357.96</v>
      </c>
      <c r="J145" s="202">
        <f>'Прайс Февраль 2017'!I144</f>
        <v>376.8</v>
      </c>
      <c r="K145" s="295">
        <f>F145*G145</f>
        <v>0</v>
      </c>
      <c r="L145" s="296">
        <f>F145*H145</f>
        <v>0</v>
      </c>
      <c r="M145" s="296">
        <f>F145*I145</f>
        <v>0</v>
      </c>
      <c r="N145" s="297">
        <f>F145*J145</f>
        <v>0</v>
      </c>
      <c r="O145" s="225">
        <f>Q145/P145</f>
        <v>0</v>
      </c>
      <c r="P145" s="283">
        <v>1.64</v>
      </c>
      <c r="Q145" s="230">
        <f>F145*P145/E145</f>
        <v>0</v>
      </c>
      <c r="R145" s="134">
        <v>4.0000000000000001E-3</v>
      </c>
      <c r="S145" s="283">
        <f>O145*R145</f>
        <v>0</v>
      </c>
    </row>
    <row r="146" spans="1:19" ht="20.25" customHeight="1" thickBot="1" x14ac:dyDescent="0.25">
      <c r="A146" s="803" t="s">
        <v>269</v>
      </c>
      <c r="B146" s="804"/>
      <c r="C146" s="804"/>
      <c r="D146" s="804"/>
      <c r="E146" s="804"/>
      <c r="F146" s="804"/>
      <c r="G146" s="804"/>
      <c r="H146" s="804"/>
      <c r="I146" s="804"/>
      <c r="J146" s="804"/>
      <c r="K146" s="804"/>
      <c r="L146" s="804"/>
      <c r="M146" s="804"/>
      <c r="N146" s="804"/>
      <c r="O146" s="804"/>
      <c r="P146" s="804"/>
      <c r="Q146" s="804"/>
      <c r="R146" s="804"/>
      <c r="S146" s="805"/>
    </row>
    <row r="147" spans="1:19" ht="28.5" customHeight="1" thickBot="1" x14ac:dyDescent="0.25">
      <c r="A147" s="455">
        <f>A145+1</f>
        <v>116</v>
      </c>
      <c r="B147" s="471" t="s">
        <v>270</v>
      </c>
      <c r="C147" s="472" t="s">
        <v>258</v>
      </c>
      <c r="D147" s="473" t="s">
        <v>265</v>
      </c>
      <c r="E147" s="474">
        <v>20</v>
      </c>
      <c r="F147" s="583"/>
      <c r="G147" s="259">
        <f>'Прайс Февраль 2017'!F146</f>
        <v>442.11199999999997</v>
      </c>
      <c r="H147" s="259">
        <f>'Прайс Февраль 2017'!G146</f>
        <v>452.15999999999997</v>
      </c>
      <c r="I147" s="259">
        <f>'Прайс Февраль 2017'!H146</f>
        <v>477.28</v>
      </c>
      <c r="J147" s="259">
        <f>'Прайс Февраль 2017'!I146</f>
        <v>502.4</v>
      </c>
      <c r="K147" s="295">
        <f>F147*G147</f>
        <v>0</v>
      </c>
      <c r="L147" s="296">
        <f>F147*H147</f>
        <v>0</v>
      </c>
      <c r="M147" s="296">
        <f>F147*I147</f>
        <v>0</v>
      </c>
      <c r="N147" s="297">
        <f>F147*J147</f>
        <v>0</v>
      </c>
      <c r="O147" s="225">
        <f>Q147/P147</f>
        <v>0</v>
      </c>
      <c r="P147" s="283">
        <v>2.4</v>
      </c>
      <c r="Q147" s="230">
        <f>F147*P147/E147</f>
        <v>0</v>
      </c>
      <c r="R147" s="143">
        <v>5.0000000000000001E-3</v>
      </c>
      <c r="S147" s="283">
        <f>O147*R147</f>
        <v>0</v>
      </c>
    </row>
    <row r="148" spans="1:19" s="110" customFormat="1" ht="17.25" customHeight="1" thickBot="1" x14ac:dyDescent="0.25">
      <c r="A148" s="733" t="s">
        <v>32</v>
      </c>
      <c r="B148" s="734"/>
      <c r="C148" s="734"/>
      <c r="D148" s="734"/>
      <c r="E148" s="734"/>
      <c r="F148" s="734"/>
      <c r="G148" s="734"/>
      <c r="H148" s="734"/>
      <c r="I148" s="734"/>
      <c r="J148" s="734"/>
      <c r="K148" s="734"/>
      <c r="L148" s="734"/>
      <c r="M148" s="734"/>
      <c r="N148" s="734"/>
      <c r="O148" s="734"/>
      <c r="P148" s="734"/>
      <c r="Q148" s="734"/>
      <c r="R148" s="734"/>
      <c r="S148" s="735"/>
    </row>
    <row r="149" spans="1:19" ht="21" customHeight="1" x14ac:dyDescent="0.2">
      <c r="A149" s="168">
        <f>A147+1</f>
        <v>117</v>
      </c>
      <c r="B149" s="302" t="s">
        <v>8</v>
      </c>
      <c r="C149" s="425" t="s">
        <v>259</v>
      </c>
      <c r="D149" s="247" t="s">
        <v>51</v>
      </c>
      <c r="E149" s="303">
        <v>20</v>
      </c>
      <c r="F149" s="576"/>
      <c r="G149" s="169">
        <f>'Прайс Февраль 2017'!F148</f>
        <v>44.211200000000005</v>
      </c>
      <c r="H149" s="170">
        <f>'Прайс Февраль 2017'!G148</f>
        <v>45.216000000000001</v>
      </c>
      <c r="I149" s="170">
        <f>'Прайс Февраль 2017'!H148</f>
        <v>47.728000000000002</v>
      </c>
      <c r="J149" s="242">
        <f>'Прайс Февраль 2017'!I148</f>
        <v>50.24</v>
      </c>
      <c r="K149" s="159">
        <f>F149*G149</f>
        <v>0</v>
      </c>
      <c r="L149" s="160">
        <f>F149*H149</f>
        <v>0</v>
      </c>
      <c r="M149" s="160">
        <f>F149*I149</f>
        <v>0</v>
      </c>
      <c r="N149" s="161">
        <f>F149*J149</f>
        <v>0</v>
      </c>
      <c r="O149" s="224">
        <f>Q149/P149</f>
        <v>0</v>
      </c>
      <c r="P149" s="190">
        <v>2.2000000000000002</v>
      </c>
      <c r="Q149" s="229">
        <f>F149*P149/E149</f>
        <v>0</v>
      </c>
      <c r="R149" s="143">
        <v>5.0000000000000001E-3</v>
      </c>
      <c r="S149" s="150">
        <f>O149*R149</f>
        <v>0</v>
      </c>
    </row>
    <row r="150" spans="1:19" ht="21" customHeight="1" x14ac:dyDescent="0.2">
      <c r="A150" s="172">
        <f>A149+1</f>
        <v>118</v>
      </c>
      <c r="B150" s="298" t="s">
        <v>9</v>
      </c>
      <c r="C150" s="426" t="s">
        <v>259</v>
      </c>
      <c r="D150" s="292" t="s">
        <v>51</v>
      </c>
      <c r="E150" s="102">
        <v>20</v>
      </c>
      <c r="F150" s="577"/>
      <c r="G150" s="173">
        <f>'Прайс Февраль 2017'!F149</f>
        <v>44.211200000000005</v>
      </c>
      <c r="H150" s="174">
        <f>'Прайс Февраль 2017'!G149</f>
        <v>45.216000000000001</v>
      </c>
      <c r="I150" s="174">
        <f>'Прайс Февраль 2017'!H149</f>
        <v>47.728000000000002</v>
      </c>
      <c r="J150" s="243">
        <f>'Прайс Февраль 2017'!I149</f>
        <v>50.24</v>
      </c>
      <c r="K150" s="120">
        <f>F150*G150</f>
        <v>0</v>
      </c>
      <c r="L150" s="121">
        <f>F150*H150</f>
        <v>0</v>
      </c>
      <c r="M150" s="121">
        <f>F150*I150</f>
        <v>0</v>
      </c>
      <c r="N150" s="125">
        <f>F150*J150</f>
        <v>0</v>
      </c>
      <c r="O150" s="224">
        <f>Q150/P150</f>
        <v>0</v>
      </c>
      <c r="P150" s="126">
        <v>2.2000000000000002</v>
      </c>
      <c r="Q150" s="229">
        <f>F150*P150/E150</f>
        <v>0</v>
      </c>
      <c r="R150" s="149">
        <v>5.0000000000000001E-3</v>
      </c>
      <c r="S150" s="150">
        <f>O150*R150</f>
        <v>0</v>
      </c>
    </row>
    <row r="151" spans="1:19" ht="21" customHeight="1" x14ac:dyDescent="0.2">
      <c r="A151" s="172">
        <f>A150+1</f>
        <v>119</v>
      </c>
      <c r="B151" s="298" t="s">
        <v>10</v>
      </c>
      <c r="C151" s="426" t="s">
        <v>259</v>
      </c>
      <c r="D151" s="292" t="s">
        <v>51</v>
      </c>
      <c r="E151" s="102">
        <v>20</v>
      </c>
      <c r="F151" s="577"/>
      <c r="G151" s="173">
        <f>'Прайс Февраль 2017'!F150</f>
        <v>44.211200000000005</v>
      </c>
      <c r="H151" s="174">
        <f>'Прайс Февраль 2017'!G150</f>
        <v>45.216000000000001</v>
      </c>
      <c r="I151" s="174">
        <f>'Прайс Февраль 2017'!H150</f>
        <v>47.728000000000002</v>
      </c>
      <c r="J151" s="243">
        <f>'Прайс Февраль 2017'!I150</f>
        <v>50.24</v>
      </c>
      <c r="K151" s="120">
        <f>F151*G151</f>
        <v>0</v>
      </c>
      <c r="L151" s="121">
        <f>F151*H151</f>
        <v>0</v>
      </c>
      <c r="M151" s="121">
        <f>F151*I151</f>
        <v>0</v>
      </c>
      <c r="N151" s="125">
        <f>F151*J151</f>
        <v>0</v>
      </c>
      <c r="O151" s="224">
        <f>Q151/P151</f>
        <v>0</v>
      </c>
      <c r="P151" s="126">
        <v>2.2000000000000002</v>
      </c>
      <c r="Q151" s="229">
        <f>F151*P151/E151</f>
        <v>0</v>
      </c>
      <c r="R151" s="149">
        <v>5.0000000000000001E-3</v>
      </c>
      <c r="S151" s="150">
        <f>O151*R151</f>
        <v>0</v>
      </c>
    </row>
    <row r="152" spans="1:19" ht="21" customHeight="1" x14ac:dyDescent="0.2">
      <c r="A152" s="246">
        <f>A151+1</f>
        <v>120</v>
      </c>
      <c r="B152" s="299" t="s">
        <v>11</v>
      </c>
      <c r="C152" s="426" t="s">
        <v>259</v>
      </c>
      <c r="D152" s="292" t="s">
        <v>51</v>
      </c>
      <c r="E152" s="102">
        <v>20</v>
      </c>
      <c r="F152" s="577"/>
      <c r="G152" s="206">
        <f>'Прайс Февраль 2017'!F151</f>
        <v>44.211200000000005</v>
      </c>
      <c r="H152" s="197">
        <f>'Прайс Февраль 2017'!G151</f>
        <v>45.216000000000001</v>
      </c>
      <c r="I152" s="197">
        <f>'Прайс Февраль 2017'!H151</f>
        <v>47.728000000000002</v>
      </c>
      <c r="J152" s="266">
        <f>'Прайс Февраль 2017'!I151</f>
        <v>50.24</v>
      </c>
      <c r="K152" s="154">
        <f>F152*G152</f>
        <v>0</v>
      </c>
      <c r="L152" s="155">
        <f>F152*H152</f>
        <v>0</v>
      </c>
      <c r="M152" s="155">
        <f>F152*I152</f>
        <v>0</v>
      </c>
      <c r="N152" s="156">
        <f>F152*J152</f>
        <v>0</v>
      </c>
      <c r="O152" s="224">
        <f>Q152/P152</f>
        <v>0</v>
      </c>
      <c r="P152" s="275">
        <v>2.2000000000000002</v>
      </c>
      <c r="Q152" s="229">
        <f>F152*P152/E152</f>
        <v>0</v>
      </c>
      <c r="R152" s="200">
        <v>5.0000000000000001E-3</v>
      </c>
      <c r="S152" s="150">
        <f>O152*R152</f>
        <v>0</v>
      </c>
    </row>
    <row r="153" spans="1:19" ht="19.5" customHeight="1" thickBot="1" x14ac:dyDescent="0.25">
      <c r="A153" s="246">
        <f>A152+1</f>
        <v>121</v>
      </c>
      <c r="B153" s="456" t="s">
        <v>240</v>
      </c>
      <c r="C153" s="432" t="s">
        <v>259</v>
      </c>
      <c r="D153" s="83" t="s">
        <v>51</v>
      </c>
      <c r="E153" s="44">
        <v>20</v>
      </c>
      <c r="F153" s="578"/>
      <c r="G153" s="206">
        <f>'Прайс Февраль 2017'!F152</f>
        <v>46.421759999999999</v>
      </c>
      <c r="H153" s="197">
        <f>'Прайс Февраль 2017'!G152</f>
        <v>47.476800000000004</v>
      </c>
      <c r="I153" s="197">
        <f>'Прайс Февраль 2017'!H152</f>
        <v>50.114400000000003</v>
      </c>
      <c r="J153" s="266">
        <f>'Прайс Февраль 2017'!I152</f>
        <v>52.752000000000002</v>
      </c>
      <c r="K153" s="154">
        <f>F153*G153</f>
        <v>0</v>
      </c>
      <c r="L153" s="155">
        <f>F153*H153</f>
        <v>0</v>
      </c>
      <c r="M153" s="155">
        <f>F153*I153</f>
        <v>0</v>
      </c>
      <c r="N153" s="156">
        <f>F153*J153</f>
        <v>0</v>
      </c>
      <c r="O153" s="224">
        <f>Q153/P153</f>
        <v>0</v>
      </c>
      <c r="P153" s="275">
        <v>2.2000000000000002</v>
      </c>
      <c r="Q153" s="229">
        <f>F153*P153/E153</f>
        <v>0</v>
      </c>
      <c r="R153" s="200">
        <v>1.0049999999999999</v>
      </c>
      <c r="S153" s="150">
        <f>O153*R153</f>
        <v>0</v>
      </c>
    </row>
    <row r="154" spans="1:19" ht="19.5" customHeight="1" thickBot="1" x14ac:dyDescent="0.25">
      <c r="A154" s="803" t="s">
        <v>271</v>
      </c>
      <c r="B154" s="804"/>
      <c r="C154" s="804"/>
      <c r="D154" s="804"/>
      <c r="E154" s="804"/>
      <c r="F154" s="804"/>
      <c r="G154" s="804"/>
      <c r="H154" s="804"/>
      <c r="I154" s="804"/>
      <c r="J154" s="804"/>
      <c r="K154" s="804"/>
      <c r="L154" s="804"/>
      <c r="M154" s="804"/>
      <c r="N154" s="804"/>
      <c r="O154" s="804"/>
      <c r="P154" s="804"/>
      <c r="Q154" s="804"/>
      <c r="R154" s="804"/>
      <c r="S154" s="805"/>
    </row>
    <row r="155" spans="1:19" ht="28.5" customHeight="1" x14ac:dyDescent="0.2">
      <c r="A155" s="168">
        <f>A153+1</f>
        <v>122</v>
      </c>
      <c r="B155" s="464" t="s">
        <v>286</v>
      </c>
      <c r="C155" s="468" t="s">
        <v>258</v>
      </c>
      <c r="D155" s="469" t="s">
        <v>272</v>
      </c>
      <c r="E155" s="320">
        <v>65</v>
      </c>
      <c r="F155" s="580"/>
      <c r="G155" s="286">
        <f>'Прайс Февраль 2017'!F154</f>
        <v>103.664</v>
      </c>
      <c r="H155" s="192">
        <f>'Прайс Февраль 2017'!G154</f>
        <v>106.02</v>
      </c>
      <c r="I155" s="192">
        <f>'Прайс Февраль 2017'!H154</f>
        <v>111.91</v>
      </c>
      <c r="J155" s="287">
        <f>'Прайс Февраль 2017'!I154</f>
        <v>117.8</v>
      </c>
      <c r="K155" s="295">
        <f>F155*G155</f>
        <v>0</v>
      </c>
      <c r="L155" s="296">
        <f>F155*H155</f>
        <v>0</v>
      </c>
      <c r="M155" s="296">
        <f>F155*I155</f>
        <v>0</v>
      </c>
      <c r="N155" s="297">
        <f>F155*J155</f>
        <v>0</v>
      </c>
      <c r="O155" s="224">
        <f>Q155/P155</f>
        <v>0</v>
      </c>
      <c r="P155" s="457">
        <v>1.6</v>
      </c>
      <c r="Q155" s="229">
        <f>F155*P155/E155</f>
        <v>0</v>
      </c>
      <c r="R155" s="143">
        <v>5.0000000000000001E-3</v>
      </c>
      <c r="S155" s="150">
        <f>O155*R155</f>
        <v>0</v>
      </c>
    </row>
    <row r="156" spans="1:19" ht="42" customHeight="1" x14ac:dyDescent="0.2">
      <c r="A156" s="172">
        <f>A155+1</f>
        <v>123</v>
      </c>
      <c r="B156" s="305" t="s">
        <v>363</v>
      </c>
      <c r="C156" s="434" t="s">
        <v>258</v>
      </c>
      <c r="D156" s="396" t="s">
        <v>272</v>
      </c>
      <c r="E156" s="391">
        <v>65</v>
      </c>
      <c r="F156" s="577"/>
      <c r="G156" s="173">
        <f>'Прайс Февраль 2017'!F155</f>
        <v>103.664</v>
      </c>
      <c r="H156" s="174">
        <f>'Прайс Февраль 2017'!G155</f>
        <v>106.02</v>
      </c>
      <c r="I156" s="174">
        <f>'Прайс Февраль 2017'!H155</f>
        <v>111.91</v>
      </c>
      <c r="J156" s="243">
        <f>'Прайс Февраль 2017'!I155</f>
        <v>117.8</v>
      </c>
      <c r="K156" s="154">
        <f>F156*G156</f>
        <v>0</v>
      </c>
      <c r="L156" s="155">
        <f>F156*H156</f>
        <v>0</v>
      </c>
      <c r="M156" s="155">
        <f>F156*I156</f>
        <v>0</v>
      </c>
      <c r="N156" s="156">
        <f>F156*J156</f>
        <v>0</v>
      </c>
      <c r="O156" s="217">
        <f>Q156/P156</f>
        <v>0</v>
      </c>
      <c r="P156" s="458">
        <v>1.6</v>
      </c>
      <c r="Q156" s="148">
        <f>F156*P156/E156</f>
        <v>0</v>
      </c>
      <c r="R156" s="149">
        <v>5.0000000000000001E-3</v>
      </c>
      <c r="S156" s="126">
        <f>O156*R156</f>
        <v>0</v>
      </c>
    </row>
    <row r="157" spans="1:19" ht="28.5" customHeight="1" x14ac:dyDescent="0.2">
      <c r="A157" s="172">
        <f>A156+1</f>
        <v>124</v>
      </c>
      <c r="B157" s="305" t="s">
        <v>289</v>
      </c>
      <c r="C157" s="434" t="s">
        <v>258</v>
      </c>
      <c r="D157" s="396" t="s">
        <v>272</v>
      </c>
      <c r="E157" s="391">
        <v>65</v>
      </c>
      <c r="F157" s="577"/>
      <c r="G157" s="173">
        <f>'Прайс Февраль 2017'!F156</f>
        <v>103.664</v>
      </c>
      <c r="H157" s="174">
        <f>'Прайс Февраль 2017'!G156</f>
        <v>106.02</v>
      </c>
      <c r="I157" s="174">
        <f>'Прайс Февраль 2017'!H156</f>
        <v>111.91</v>
      </c>
      <c r="J157" s="243">
        <f>'Прайс Февраль 2017'!I156</f>
        <v>117.8</v>
      </c>
      <c r="K157" s="154">
        <f>F157*G157</f>
        <v>0</v>
      </c>
      <c r="L157" s="155">
        <f>F157*H157</f>
        <v>0</v>
      </c>
      <c r="M157" s="155">
        <f>F157*I157</f>
        <v>0</v>
      </c>
      <c r="N157" s="156">
        <f>F157*J157</f>
        <v>0</v>
      </c>
      <c r="O157" s="217">
        <f>Q157/P157</f>
        <v>0</v>
      </c>
      <c r="P157" s="458">
        <v>1.6</v>
      </c>
      <c r="Q157" s="148">
        <f>F157*P157/E157</f>
        <v>0</v>
      </c>
      <c r="R157" s="149">
        <v>5.0000000000000001E-3</v>
      </c>
      <c r="S157" s="126">
        <f>O157*R157</f>
        <v>0</v>
      </c>
    </row>
    <row r="158" spans="1:19" ht="28.5" customHeight="1" thickBot="1" x14ac:dyDescent="0.25">
      <c r="A158" s="177">
        <f>A157+1</f>
        <v>125</v>
      </c>
      <c r="B158" s="344" t="s">
        <v>290</v>
      </c>
      <c r="C158" s="470" t="s">
        <v>258</v>
      </c>
      <c r="D158" s="397" t="s">
        <v>272</v>
      </c>
      <c r="E158" s="345">
        <v>65</v>
      </c>
      <c r="F158" s="578"/>
      <c r="G158" s="178">
        <f>'Прайс Февраль 2017'!F157</f>
        <v>103.664</v>
      </c>
      <c r="H158" s="179">
        <f>'Прайс Февраль 2017'!G157</f>
        <v>106.02</v>
      </c>
      <c r="I158" s="179">
        <f>'Прайс Февраль 2017'!H157</f>
        <v>111.91</v>
      </c>
      <c r="J158" s="294">
        <f>'Прайс Февраль 2017'!I157</f>
        <v>117.8</v>
      </c>
      <c r="K158" s="154">
        <f>F158*G158</f>
        <v>0</v>
      </c>
      <c r="L158" s="155">
        <f>F158*H158</f>
        <v>0</v>
      </c>
      <c r="M158" s="155">
        <f>F158*I158</f>
        <v>0</v>
      </c>
      <c r="N158" s="156">
        <f>F158*J158</f>
        <v>0</v>
      </c>
      <c r="O158" s="218">
        <f>Q158/P158</f>
        <v>0</v>
      </c>
      <c r="P158" s="459">
        <v>1.6</v>
      </c>
      <c r="Q158" s="234">
        <f>F158*P158/E158</f>
        <v>0</v>
      </c>
      <c r="R158" s="158">
        <v>5.0000000000000001E-3</v>
      </c>
      <c r="S158" s="167">
        <f>O158*R158</f>
        <v>0</v>
      </c>
    </row>
    <row r="159" spans="1:19" s="110" customFormat="1" ht="15" customHeight="1" thickBot="1" x14ac:dyDescent="0.25">
      <c r="A159" s="733" t="s">
        <v>229</v>
      </c>
      <c r="B159" s="734"/>
      <c r="C159" s="754"/>
      <c r="D159" s="754"/>
      <c r="E159" s="734"/>
      <c r="F159" s="734"/>
      <c r="G159" s="734"/>
      <c r="H159" s="734"/>
      <c r="I159" s="734"/>
      <c r="J159" s="734"/>
      <c r="K159" s="734"/>
      <c r="L159" s="734"/>
      <c r="M159" s="734"/>
      <c r="N159" s="734"/>
      <c r="O159" s="734"/>
      <c r="P159" s="734"/>
      <c r="Q159" s="734"/>
      <c r="R159" s="734"/>
      <c r="S159" s="735"/>
    </row>
    <row r="160" spans="1:19" ht="21" customHeight="1" thickBot="1" x14ac:dyDescent="0.25">
      <c r="A160" s="172">
        <f>A158+1</f>
        <v>126</v>
      </c>
      <c r="B160" s="80" t="s">
        <v>238</v>
      </c>
      <c r="C160" s="432" t="s">
        <v>258</v>
      </c>
      <c r="D160" s="105" t="s">
        <v>5</v>
      </c>
      <c r="E160" s="77">
        <v>66</v>
      </c>
      <c r="F160" s="577"/>
      <c r="G160" s="182">
        <f>'Прайс Февраль 2017'!F159</f>
        <v>65.211519999999993</v>
      </c>
      <c r="H160" s="174">
        <f>'Прайс Февраль 2017'!G159</f>
        <v>66.693600000000004</v>
      </c>
      <c r="I160" s="174">
        <f>'Прайс Февраль 2017'!H159</f>
        <v>70.398799999999994</v>
      </c>
      <c r="J160" s="175">
        <f>'Прайс Февраль 2017'!I159</f>
        <v>74.103999999999999</v>
      </c>
      <c r="K160" s="120">
        <f>F160*G160</f>
        <v>0</v>
      </c>
      <c r="L160" s="121">
        <f>F160*H160</f>
        <v>0</v>
      </c>
      <c r="M160" s="121">
        <f>F160*I160</f>
        <v>0</v>
      </c>
      <c r="N160" s="125">
        <f>F160*J160</f>
        <v>0</v>
      </c>
      <c r="O160" s="224">
        <f>Q160/P160</f>
        <v>0</v>
      </c>
      <c r="P160" s="126">
        <v>1.2</v>
      </c>
      <c r="Q160" s="229">
        <f>F160*P160/E160</f>
        <v>0</v>
      </c>
      <c r="R160" s="149">
        <v>8.9999999999999993E-3</v>
      </c>
      <c r="S160" s="150">
        <f>O160*R160</f>
        <v>0</v>
      </c>
    </row>
    <row r="161" spans="1:19" s="110" customFormat="1" ht="17.25" customHeight="1" thickBot="1" x14ac:dyDescent="0.25">
      <c r="A161" s="733" t="s">
        <v>207</v>
      </c>
      <c r="B161" s="734"/>
      <c r="C161" s="734"/>
      <c r="D161" s="734"/>
      <c r="E161" s="734"/>
      <c r="F161" s="734"/>
      <c r="G161" s="734"/>
      <c r="H161" s="734"/>
      <c r="I161" s="734"/>
      <c r="J161" s="734"/>
      <c r="K161" s="734"/>
      <c r="L161" s="734"/>
      <c r="M161" s="734"/>
      <c r="N161" s="734"/>
      <c r="O161" s="734"/>
      <c r="P161" s="734"/>
      <c r="Q161" s="734"/>
      <c r="R161" s="734"/>
      <c r="S161" s="735"/>
    </row>
    <row r="162" spans="1:19" ht="27.75" customHeight="1" thickBot="1" x14ac:dyDescent="0.25">
      <c r="A162" s="276">
        <f>A160+1</f>
        <v>127</v>
      </c>
      <c r="B162" s="559" t="s">
        <v>336</v>
      </c>
      <c r="C162" s="431" t="s">
        <v>260</v>
      </c>
      <c r="D162" s="410" t="s">
        <v>102</v>
      </c>
      <c r="E162" s="408">
        <v>16</v>
      </c>
      <c r="F162" s="584"/>
      <c r="G162" s="253">
        <f>'Прайс Февраль 2017'!F161</f>
        <v>342.67199999999997</v>
      </c>
      <c r="H162" s="192">
        <f>'Прайс Февраль 2017'!G161</f>
        <v>350.46</v>
      </c>
      <c r="I162" s="192">
        <f>'Прайс Февраль 2017'!H161</f>
        <v>369.92999999999995</v>
      </c>
      <c r="J162" s="193">
        <f>'Прайс Февраль 2017'!I161</f>
        <v>389.4</v>
      </c>
      <c r="K162" s="277">
        <f>F162*G162</f>
        <v>0</v>
      </c>
      <c r="L162" s="278">
        <f>F162*H162</f>
        <v>0</v>
      </c>
      <c r="M162" s="278">
        <f>F162*I162</f>
        <v>0</v>
      </c>
      <c r="N162" s="279">
        <f>F162*J162</f>
        <v>0</v>
      </c>
      <c r="O162" s="225">
        <f>Q162/P162</f>
        <v>0</v>
      </c>
      <c r="P162" s="280">
        <v>1.3</v>
      </c>
      <c r="Q162" s="281">
        <f>F162*P162/E162</f>
        <v>0</v>
      </c>
      <c r="R162" s="282">
        <v>8.0000000000000002E-3</v>
      </c>
      <c r="S162" s="283">
        <f>O162*R162</f>
        <v>0</v>
      </c>
    </row>
    <row r="163" spans="1:19" s="110" customFormat="1" ht="17.25" customHeight="1" thickBot="1" x14ac:dyDescent="0.25">
      <c r="A163" s="780" t="s">
        <v>134</v>
      </c>
      <c r="B163" s="734"/>
      <c r="C163" s="734"/>
      <c r="D163" s="734"/>
      <c r="E163" s="734"/>
      <c r="F163" s="781"/>
      <c r="G163" s="734"/>
      <c r="H163" s="734"/>
      <c r="I163" s="734"/>
      <c r="J163" s="734"/>
      <c r="K163" s="781"/>
      <c r="L163" s="781"/>
      <c r="M163" s="781"/>
      <c r="N163" s="781"/>
      <c r="O163" s="734"/>
      <c r="P163" s="781"/>
      <c r="Q163" s="781"/>
      <c r="R163" s="765"/>
      <c r="S163" s="735"/>
    </row>
    <row r="164" spans="1:19" ht="21" customHeight="1" x14ac:dyDescent="0.2">
      <c r="A164" s="172">
        <f>A162+1</f>
        <v>128</v>
      </c>
      <c r="B164" s="27" t="s">
        <v>373</v>
      </c>
      <c r="C164" s="626" t="s">
        <v>260</v>
      </c>
      <c r="D164" s="215" t="s">
        <v>233</v>
      </c>
      <c r="E164" s="54">
        <v>28</v>
      </c>
      <c r="F164" s="577"/>
      <c r="G164" s="182">
        <f>'Прайс Февраль 2017'!F163</f>
        <v>71.843199999999996</v>
      </c>
      <c r="H164" s="174">
        <f>'Прайс Февраль 2017'!G163</f>
        <v>73.475999999999999</v>
      </c>
      <c r="I164" s="174">
        <f>'Прайс Февраль 2017'!H163</f>
        <v>77.557999999999993</v>
      </c>
      <c r="J164" s="175">
        <f>'Прайс Февраль 2017'!I163</f>
        <v>81.64</v>
      </c>
      <c r="K164" s="120">
        <f>F164*G164</f>
        <v>0</v>
      </c>
      <c r="L164" s="121">
        <f>F164*H164</f>
        <v>0</v>
      </c>
      <c r="M164" s="121">
        <f>F164*I164</f>
        <v>0</v>
      </c>
      <c r="N164" s="125">
        <f>F164*J164</f>
        <v>0</v>
      </c>
      <c r="O164" s="224">
        <f>Q164/P164</f>
        <v>0</v>
      </c>
      <c r="P164" s="126">
        <v>0.2</v>
      </c>
      <c r="Q164" s="148">
        <f>F164*P164/E164</f>
        <v>0</v>
      </c>
      <c r="R164" s="149">
        <v>6.0000000000000001E-3</v>
      </c>
      <c r="S164" s="150">
        <f>O164*R164</f>
        <v>0</v>
      </c>
    </row>
    <row r="165" spans="1:19" ht="24" customHeight="1" thickBot="1" x14ac:dyDescent="0.25">
      <c r="A165" s="177">
        <f>A164+1</f>
        <v>129</v>
      </c>
      <c r="B165" s="549" t="s">
        <v>373</v>
      </c>
      <c r="C165" s="639" t="s">
        <v>260</v>
      </c>
      <c r="D165" s="632" t="s">
        <v>234</v>
      </c>
      <c r="E165" s="640">
        <v>32</v>
      </c>
      <c r="F165" s="578"/>
      <c r="G165" s="182">
        <f>'Прайс Февраль 2017'!F164</f>
        <v>127.10719999999999</v>
      </c>
      <c r="H165" s="174">
        <f>'Прайс Февраль 2017'!G164</f>
        <v>129.99600000000001</v>
      </c>
      <c r="I165" s="174">
        <f>'Прайс Февраль 2017'!H164</f>
        <v>137.21799999999999</v>
      </c>
      <c r="J165" s="175">
        <f>'Прайс Февраль 2017'!I164</f>
        <v>144.44</v>
      </c>
      <c r="K165" s="127">
        <f>F165*G165</f>
        <v>0</v>
      </c>
      <c r="L165" s="128">
        <f>F165*H165</f>
        <v>0</v>
      </c>
      <c r="M165" s="128">
        <f>F165*I165</f>
        <v>0</v>
      </c>
      <c r="N165" s="132">
        <f>F165*J165</f>
        <v>0</v>
      </c>
      <c r="O165" s="224">
        <f>Q165/P165</f>
        <v>0</v>
      </c>
      <c r="P165" s="167">
        <v>0.47</v>
      </c>
      <c r="Q165" s="234">
        <f>F165*P165/E165</f>
        <v>0</v>
      </c>
      <c r="R165" s="158">
        <v>1.2999999999999999E-2</v>
      </c>
      <c r="S165" s="150">
        <f>O165*R165</f>
        <v>0</v>
      </c>
    </row>
    <row r="166" spans="1:19" s="110" customFormat="1" ht="20.25" customHeight="1" thickBot="1" x14ac:dyDescent="0.25">
      <c r="A166" s="733" t="s">
        <v>75</v>
      </c>
      <c r="B166" s="734"/>
      <c r="C166" s="734"/>
      <c r="D166" s="734"/>
      <c r="E166" s="734"/>
      <c r="F166" s="734"/>
      <c r="G166" s="734"/>
      <c r="H166" s="734"/>
      <c r="I166" s="734"/>
      <c r="J166" s="734"/>
      <c r="K166" s="734"/>
      <c r="L166" s="734"/>
      <c r="M166" s="734"/>
      <c r="N166" s="734"/>
      <c r="O166" s="734"/>
      <c r="P166" s="734"/>
      <c r="Q166" s="765"/>
      <c r="R166" s="765"/>
      <c r="S166" s="735"/>
    </row>
    <row r="167" spans="1:19" ht="18.75" customHeight="1" x14ac:dyDescent="0.2">
      <c r="A167" s="191">
        <f>A165+1</f>
        <v>130</v>
      </c>
      <c r="B167" s="869" t="s">
        <v>119</v>
      </c>
      <c r="C167" s="418" t="s">
        <v>259</v>
      </c>
      <c r="D167" s="11" t="s">
        <v>15</v>
      </c>
      <c r="E167" s="385">
        <v>20</v>
      </c>
      <c r="F167" s="580"/>
      <c r="G167" s="192">
        <f>'Прайс Февраль 2017'!F166</f>
        <v>131.97043200000002</v>
      </c>
      <c r="H167" s="192">
        <f>'Прайс Февраль 2017'!G166</f>
        <v>134.96976000000004</v>
      </c>
      <c r="I167" s="192">
        <f>'Прайс Февраль 2017'!H166</f>
        <v>142.46808000000001</v>
      </c>
      <c r="J167" s="193">
        <f>'Прайс Февраль 2017'!I166</f>
        <v>149.96640000000002</v>
      </c>
      <c r="K167" s="139">
        <f>F167*G167</f>
        <v>0</v>
      </c>
      <c r="L167" s="140">
        <f>F167*H167</f>
        <v>0</v>
      </c>
      <c r="M167" s="140">
        <f>F167*I167</f>
        <v>0</v>
      </c>
      <c r="N167" s="141">
        <f>F167*J167</f>
        <v>0</v>
      </c>
      <c r="O167" s="225">
        <f>Q167/P167</f>
        <v>0</v>
      </c>
      <c r="P167" s="194">
        <v>12.4</v>
      </c>
      <c r="Q167" s="233">
        <f>F167*P167/E167</f>
        <v>0</v>
      </c>
      <c r="R167" s="143">
        <v>1.4E-2</v>
      </c>
      <c r="S167" s="144">
        <f>O167*R167</f>
        <v>0</v>
      </c>
    </row>
    <row r="168" spans="1:19" ht="20.25" customHeight="1" x14ac:dyDescent="0.2">
      <c r="A168" s="172">
        <f>A167+1</f>
        <v>131</v>
      </c>
      <c r="B168" s="881"/>
      <c r="C168" s="419" t="s">
        <v>259</v>
      </c>
      <c r="D168" s="12" t="s">
        <v>23</v>
      </c>
      <c r="E168" s="61">
        <v>40</v>
      </c>
      <c r="F168" s="577"/>
      <c r="G168" s="174">
        <f>'Прайс Февраль 2017'!F167</f>
        <v>73.832704000000007</v>
      </c>
      <c r="H168" s="174">
        <f>'Прайс Февраль 2017'!G167</f>
        <v>75.510720000000006</v>
      </c>
      <c r="I168" s="174">
        <f>'Прайс Февраль 2017'!H167</f>
        <v>79.705759999999998</v>
      </c>
      <c r="J168" s="175">
        <f>'Прайс Февраль 2017'!I167</f>
        <v>83.900800000000004</v>
      </c>
      <c r="K168" s="120">
        <f>F168*G168</f>
        <v>0</v>
      </c>
      <c r="L168" s="121">
        <f>F168*H168</f>
        <v>0</v>
      </c>
      <c r="M168" s="121">
        <f>F168*I168</f>
        <v>0</v>
      </c>
      <c r="N168" s="125">
        <f>F168*J168</f>
        <v>0</v>
      </c>
      <c r="O168" s="224">
        <f>Q168/P168</f>
        <v>0</v>
      </c>
      <c r="P168" s="195">
        <v>12.6</v>
      </c>
      <c r="Q168" s="148">
        <f>F168*P168/E168</f>
        <v>0</v>
      </c>
      <c r="R168" s="149">
        <v>1.7000000000000001E-2</v>
      </c>
      <c r="S168" s="150">
        <f>O168*R168</f>
        <v>0</v>
      </c>
    </row>
    <row r="169" spans="1:19" ht="19.5" customHeight="1" x14ac:dyDescent="0.2">
      <c r="A169" s="172">
        <f>A168+1</f>
        <v>132</v>
      </c>
      <c r="B169" s="21" t="s">
        <v>91</v>
      </c>
      <c r="C169" s="423" t="s">
        <v>259</v>
      </c>
      <c r="D169" s="12" t="s">
        <v>25</v>
      </c>
      <c r="E169" s="61">
        <v>50</v>
      </c>
      <c r="F169" s="577"/>
      <c r="G169" s="174">
        <f>'Прайс Февраль 2017'!F168</f>
        <v>138.16</v>
      </c>
      <c r="H169" s="174">
        <f>'Прайс Февраль 2017'!G168</f>
        <v>141.30000000000001</v>
      </c>
      <c r="I169" s="174">
        <f>'Прайс Февраль 2017'!H168</f>
        <v>149.15</v>
      </c>
      <c r="J169" s="175">
        <f>'Прайс Февраль 2017'!I168</f>
        <v>157</v>
      </c>
      <c r="K169" s="120">
        <f>F169*G169</f>
        <v>0</v>
      </c>
      <c r="L169" s="121">
        <f>F169*H169</f>
        <v>0</v>
      </c>
      <c r="M169" s="121">
        <f>F169*I169</f>
        <v>0</v>
      </c>
      <c r="N169" s="125">
        <f>F169*J169</f>
        <v>0</v>
      </c>
      <c r="O169" s="224">
        <f>Q169/P169</f>
        <v>0</v>
      </c>
      <c r="P169" s="195">
        <v>2.2000000000000002</v>
      </c>
      <c r="Q169" s="148">
        <f>F169*P169/E169</f>
        <v>0</v>
      </c>
      <c r="R169" s="149">
        <v>6.0000000000000001E-3</v>
      </c>
      <c r="S169" s="150">
        <f>O169*R169</f>
        <v>0</v>
      </c>
    </row>
    <row r="170" spans="1:19" ht="23.25" customHeight="1" x14ac:dyDescent="0.2">
      <c r="A170" s="172">
        <f>A169+1</f>
        <v>133</v>
      </c>
      <c r="B170" s="445" t="s">
        <v>263</v>
      </c>
      <c r="C170" s="433" t="s">
        <v>259</v>
      </c>
      <c r="D170" s="437" t="s">
        <v>139</v>
      </c>
      <c r="E170" s="438">
        <v>12</v>
      </c>
      <c r="F170" s="577"/>
      <c r="G170" s="174">
        <f>'Прайс Февраль 2017'!F169</f>
        <v>386.84800000000001</v>
      </c>
      <c r="H170" s="174">
        <f>'Прайс Февраль 2017'!G169</f>
        <v>395.64000000000004</v>
      </c>
      <c r="I170" s="174">
        <f>'Прайс Февраль 2017'!H169</f>
        <v>417.62</v>
      </c>
      <c r="J170" s="175">
        <f>'Прайс Февраль 2017'!I169</f>
        <v>439.6</v>
      </c>
      <c r="K170" s="120">
        <f>F170*G170</f>
        <v>0</v>
      </c>
      <c r="L170" s="121">
        <f>F170*H170</f>
        <v>0</v>
      </c>
      <c r="M170" s="121">
        <f>F170*I170</f>
        <v>0</v>
      </c>
      <c r="N170" s="125">
        <f>F170*J170</f>
        <v>0</v>
      </c>
      <c r="O170" s="224">
        <f>Q170/P170</f>
        <v>0</v>
      </c>
      <c r="P170" s="196">
        <v>4.5999999999999996</v>
      </c>
      <c r="Q170" s="148">
        <f>F170*P170/E170</f>
        <v>0</v>
      </c>
      <c r="R170" s="186">
        <v>1.2999999999999999E-2</v>
      </c>
      <c r="S170" s="150">
        <f>O170*R170</f>
        <v>0</v>
      </c>
    </row>
    <row r="171" spans="1:19" ht="24.75" customHeight="1" thickBot="1" x14ac:dyDescent="0.25">
      <c r="A171" s="246">
        <f>A170+1</f>
        <v>134</v>
      </c>
      <c r="B171" s="446" t="s">
        <v>264</v>
      </c>
      <c r="C171" s="447" t="s">
        <v>259</v>
      </c>
      <c r="D171" s="440" t="s">
        <v>56</v>
      </c>
      <c r="E171" s="441">
        <v>10</v>
      </c>
      <c r="F171" s="579"/>
      <c r="G171" s="197">
        <f>'Прайс Февраль 2017'!F170</f>
        <v>1050.0160000000001</v>
      </c>
      <c r="H171" s="197">
        <f>'Прайс Февраль 2017'!G170</f>
        <v>1073.8800000000001</v>
      </c>
      <c r="I171" s="197">
        <f>'Прайс Февраль 2017'!H170</f>
        <v>1133.54</v>
      </c>
      <c r="J171" s="198">
        <f>'Прайс Февраль 2017'!I170</f>
        <v>1193.2</v>
      </c>
      <c r="K171" s="154">
        <f>F171*G171</f>
        <v>0</v>
      </c>
      <c r="L171" s="155">
        <f>F171*H171</f>
        <v>0</v>
      </c>
      <c r="M171" s="155">
        <f>F171*I171</f>
        <v>0</v>
      </c>
      <c r="N171" s="156">
        <f>F171*J171</f>
        <v>0</v>
      </c>
      <c r="O171" s="224">
        <f>Q171/P171</f>
        <v>0</v>
      </c>
      <c r="P171" s="199">
        <v>4.0999999999999996</v>
      </c>
      <c r="Q171" s="157">
        <f>F171*P171/E171</f>
        <v>0</v>
      </c>
      <c r="R171" s="200">
        <v>1.4E-2</v>
      </c>
      <c r="S171" s="150">
        <f>O171*R171</f>
        <v>0</v>
      </c>
    </row>
    <row r="172" spans="1:19" s="110" customFormat="1" ht="20.25" customHeight="1" thickBot="1" x14ac:dyDescent="0.25">
      <c r="A172" s="733" t="s">
        <v>34</v>
      </c>
      <c r="B172" s="734"/>
      <c r="C172" s="734"/>
      <c r="D172" s="734"/>
      <c r="E172" s="734"/>
      <c r="F172" s="734"/>
      <c r="G172" s="734"/>
      <c r="H172" s="734"/>
      <c r="I172" s="734"/>
      <c r="J172" s="734"/>
      <c r="K172" s="734"/>
      <c r="L172" s="734"/>
      <c r="M172" s="734"/>
      <c r="N172" s="734"/>
      <c r="O172" s="734"/>
      <c r="P172" s="734"/>
      <c r="Q172" s="734"/>
      <c r="R172" s="734"/>
      <c r="S172" s="735"/>
    </row>
    <row r="173" spans="1:19" ht="20.25" customHeight="1" x14ac:dyDescent="0.2">
      <c r="A173" s="168">
        <f>A171+1</f>
        <v>135</v>
      </c>
      <c r="B173" s="619" t="s">
        <v>64</v>
      </c>
      <c r="C173" s="620" t="s">
        <v>260</v>
      </c>
      <c r="D173" s="882" t="s">
        <v>63</v>
      </c>
      <c r="E173" s="51">
        <v>12</v>
      </c>
      <c r="F173" s="580"/>
      <c r="G173" s="197">
        <f>'Прайс Февраль 2017'!F172</f>
        <v>192.01599999999999</v>
      </c>
      <c r="H173" s="197">
        <f>'Прайс Февраль 2017'!G172</f>
        <v>196.38</v>
      </c>
      <c r="I173" s="197">
        <f>'Прайс Февраль 2017'!H172</f>
        <v>207.29</v>
      </c>
      <c r="J173" s="198">
        <f>'Прайс Февраль 2017'!I172</f>
        <v>218.2</v>
      </c>
      <c r="K173" s="159">
        <f>F173*G173</f>
        <v>0</v>
      </c>
      <c r="L173" s="160">
        <f>F173*H173</f>
        <v>0</v>
      </c>
      <c r="M173" s="160">
        <f>F173*I173</f>
        <v>0</v>
      </c>
      <c r="N173" s="161">
        <f>F173*J173</f>
        <v>0</v>
      </c>
      <c r="O173" s="224">
        <f t="shared" ref="O173:O185" si="72">Q173/P173</f>
        <v>0</v>
      </c>
      <c r="P173" s="194">
        <v>4.3</v>
      </c>
      <c r="Q173" s="235">
        <f t="shared" ref="Q173:Q185" si="73">F173*P173/E173</f>
        <v>0</v>
      </c>
      <c r="R173" s="118">
        <v>8.0000000000000002E-3</v>
      </c>
      <c r="S173" s="135">
        <f t="shared" ref="S173:S185" si="74">O173*R173</f>
        <v>0</v>
      </c>
    </row>
    <row r="174" spans="1:19" ht="19.5" customHeight="1" x14ac:dyDescent="0.2">
      <c r="A174" s="172">
        <f>A173+1</f>
        <v>136</v>
      </c>
      <c r="B174" s="621" t="s">
        <v>65</v>
      </c>
      <c r="C174" s="433" t="s">
        <v>260</v>
      </c>
      <c r="D174" s="883"/>
      <c r="E174" s="54">
        <v>12</v>
      </c>
      <c r="F174" s="577"/>
      <c r="G174" s="197">
        <f>'Прайс Февраль 2017'!F173</f>
        <v>231</v>
      </c>
      <c r="H174" s="197">
        <f>'Прайс Февраль 2017'!G173</f>
        <v>236.25</v>
      </c>
      <c r="I174" s="197">
        <f>'Прайс Февраль 2017'!H173</f>
        <v>249.375</v>
      </c>
      <c r="J174" s="198">
        <f>'Прайс Февраль 2017'!I173</f>
        <v>262.5</v>
      </c>
      <c r="K174" s="120">
        <f t="shared" ref="K174:K185" si="75">F174*G174</f>
        <v>0</v>
      </c>
      <c r="L174" s="121">
        <f t="shared" ref="L174:L185" si="76">F174*H174</f>
        <v>0</v>
      </c>
      <c r="M174" s="121">
        <f t="shared" ref="M174:M185" si="77">F174*I174</f>
        <v>0</v>
      </c>
      <c r="N174" s="125">
        <f t="shared" ref="N174:N185" si="78">F174*J174</f>
        <v>0</v>
      </c>
      <c r="O174" s="224">
        <f t="shared" si="72"/>
        <v>0</v>
      </c>
      <c r="P174" s="194">
        <v>4.3</v>
      </c>
      <c r="Q174" s="157">
        <f t="shared" si="73"/>
        <v>0</v>
      </c>
      <c r="R174" s="118">
        <v>8.0000000000000002E-3</v>
      </c>
      <c r="S174" s="135">
        <f t="shared" si="74"/>
        <v>0</v>
      </c>
    </row>
    <row r="175" spans="1:19" ht="21.75" customHeight="1" x14ac:dyDescent="0.2">
      <c r="A175" s="172">
        <f t="shared" ref="A175:A185" si="79">A174+1</f>
        <v>137</v>
      </c>
      <c r="B175" s="621" t="s">
        <v>66</v>
      </c>
      <c r="C175" s="433" t="s">
        <v>260</v>
      </c>
      <c r="D175" s="883"/>
      <c r="E175" s="54">
        <v>12</v>
      </c>
      <c r="F175" s="577"/>
      <c r="G175" s="197">
        <f>'Прайс Февраль 2017'!F174</f>
        <v>227.39199999999997</v>
      </c>
      <c r="H175" s="197">
        <f>'Прайс Февраль 2017'!G174</f>
        <v>232.55999999999997</v>
      </c>
      <c r="I175" s="197">
        <f>'Прайс Февраль 2017'!H174</f>
        <v>245.47999999999996</v>
      </c>
      <c r="J175" s="198">
        <f>'Прайс Февраль 2017'!I174</f>
        <v>258.39999999999998</v>
      </c>
      <c r="K175" s="120">
        <f t="shared" si="75"/>
        <v>0</v>
      </c>
      <c r="L175" s="121">
        <f t="shared" si="76"/>
        <v>0</v>
      </c>
      <c r="M175" s="121">
        <f t="shared" si="77"/>
        <v>0</v>
      </c>
      <c r="N175" s="125">
        <f t="shared" si="78"/>
        <v>0</v>
      </c>
      <c r="O175" s="224">
        <f t="shared" si="72"/>
        <v>0</v>
      </c>
      <c r="P175" s="194">
        <v>4.3</v>
      </c>
      <c r="Q175" s="157">
        <f t="shared" si="73"/>
        <v>0</v>
      </c>
      <c r="R175" s="118">
        <v>8.0000000000000002E-3</v>
      </c>
      <c r="S175" s="135">
        <f t="shared" si="74"/>
        <v>0</v>
      </c>
    </row>
    <row r="176" spans="1:19" ht="19.5" customHeight="1" x14ac:dyDescent="0.2">
      <c r="A176" s="172">
        <f t="shared" si="79"/>
        <v>138</v>
      </c>
      <c r="B176" s="621" t="s">
        <v>67</v>
      </c>
      <c r="C176" s="433" t="s">
        <v>260</v>
      </c>
      <c r="D176" s="884"/>
      <c r="E176" s="54">
        <v>12</v>
      </c>
      <c r="F176" s="577"/>
      <c r="G176" s="197">
        <f>'Прайс Февраль 2017'!F175</f>
        <v>241.91199999999998</v>
      </c>
      <c r="H176" s="197">
        <f>'Прайс Февраль 2017'!G175</f>
        <v>247.41</v>
      </c>
      <c r="I176" s="197">
        <f>'Прайс Февраль 2017'!H175</f>
        <v>261.15499999999997</v>
      </c>
      <c r="J176" s="198">
        <f>'Прайс Февраль 2017'!I175</f>
        <v>274.89999999999998</v>
      </c>
      <c r="K176" s="120">
        <f t="shared" si="75"/>
        <v>0</v>
      </c>
      <c r="L176" s="121">
        <f t="shared" si="76"/>
        <v>0</v>
      </c>
      <c r="M176" s="121">
        <f t="shared" si="77"/>
        <v>0</v>
      </c>
      <c r="N176" s="125">
        <f t="shared" si="78"/>
        <v>0</v>
      </c>
      <c r="O176" s="224">
        <f t="shared" si="72"/>
        <v>0</v>
      </c>
      <c r="P176" s="194">
        <v>4.3</v>
      </c>
      <c r="Q176" s="157">
        <f t="shared" si="73"/>
        <v>0</v>
      </c>
      <c r="R176" s="118">
        <v>8.0000000000000002E-3</v>
      </c>
      <c r="S176" s="135">
        <f t="shared" si="74"/>
        <v>0</v>
      </c>
    </row>
    <row r="177" spans="1:19" ht="27.75" customHeight="1" x14ac:dyDescent="0.2">
      <c r="A177" s="172">
        <f>A176+1</f>
        <v>139</v>
      </c>
      <c r="B177" s="17" t="s">
        <v>12</v>
      </c>
      <c r="C177" s="419" t="s">
        <v>260</v>
      </c>
      <c r="D177" s="215" t="s">
        <v>242</v>
      </c>
      <c r="E177" s="54">
        <v>80</v>
      </c>
      <c r="F177" s="577"/>
      <c r="G177" s="197">
        <f>'Прайс Февраль 2017'!F176</f>
        <v>45.979648000000005</v>
      </c>
      <c r="H177" s="197">
        <f>'Прайс Февраль 2017'!G176</f>
        <v>47.024640000000005</v>
      </c>
      <c r="I177" s="197">
        <f>'Прайс Февраль 2017'!H176</f>
        <v>49.637119999999996</v>
      </c>
      <c r="J177" s="198">
        <f>'Прайс Февраль 2017'!I176</f>
        <v>52.249600000000001</v>
      </c>
      <c r="K177" s="120">
        <f t="shared" si="75"/>
        <v>0</v>
      </c>
      <c r="L177" s="121">
        <f t="shared" si="76"/>
        <v>0</v>
      </c>
      <c r="M177" s="121">
        <f t="shared" si="77"/>
        <v>0</v>
      </c>
      <c r="N177" s="125">
        <f t="shared" si="78"/>
        <v>0</v>
      </c>
      <c r="O177" s="224">
        <f t="shared" si="72"/>
        <v>0</v>
      </c>
      <c r="P177" s="195">
        <v>1.1000000000000001</v>
      </c>
      <c r="Q177" s="157">
        <f t="shared" si="73"/>
        <v>0</v>
      </c>
      <c r="R177" s="149">
        <v>7.0000000000000001E-3</v>
      </c>
      <c r="S177" s="135">
        <f t="shared" si="74"/>
        <v>0</v>
      </c>
    </row>
    <row r="178" spans="1:19" ht="27.75" customHeight="1" x14ac:dyDescent="0.2">
      <c r="A178" s="172">
        <f>A177+1</f>
        <v>140</v>
      </c>
      <c r="B178" s="657" t="s">
        <v>422</v>
      </c>
      <c r="C178" s="434"/>
      <c r="D178" s="659" t="s">
        <v>409</v>
      </c>
      <c r="E178" s="660">
        <v>54</v>
      </c>
      <c r="F178" s="577"/>
      <c r="G178" s="197">
        <f>'Прайс Февраль 2017'!F177</f>
        <v>78.346400000000003</v>
      </c>
      <c r="H178" s="197">
        <f>'Прайс Февраль 2017'!G177</f>
        <v>80.12700000000001</v>
      </c>
      <c r="I178" s="197">
        <f>'Прайс Февраль 2017'!H177</f>
        <v>84.578499999999991</v>
      </c>
      <c r="J178" s="198">
        <f>'Прайс Февраль 2017'!I177</f>
        <v>89.03</v>
      </c>
      <c r="K178" s="120">
        <f>F178*G178</f>
        <v>0</v>
      </c>
      <c r="L178" s="121">
        <f>F178*H178</f>
        <v>0</v>
      </c>
      <c r="M178" s="121">
        <f>F178*I178</f>
        <v>0</v>
      </c>
      <c r="N178" s="125">
        <f>F178*J178</f>
        <v>0</v>
      </c>
      <c r="O178" s="224">
        <f>Q178/P178</f>
        <v>0</v>
      </c>
      <c r="P178" s="195">
        <v>4.4000000000000004</v>
      </c>
      <c r="Q178" s="157">
        <f>F178*P178/E178</f>
        <v>0</v>
      </c>
      <c r="R178" s="149">
        <v>7.0000000000000001E-3</v>
      </c>
      <c r="S178" s="135">
        <f>O178*R178</f>
        <v>0</v>
      </c>
    </row>
    <row r="179" spans="1:19" ht="23.25" customHeight="1" x14ac:dyDescent="0.2">
      <c r="A179" s="172">
        <f>A178+1</f>
        <v>141</v>
      </c>
      <c r="B179" s="17" t="s">
        <v>92</v>
      </c>
      <c r="C179" s="419" t="s">
        <v>258</v>
      </c>
      <c r="D179" s="12" t="s">
        <v>35</v>
      </c>
      <c r="E179" s="54">
        <v>54</v>
      </c>
      <c r="F179" s="577"/>
      <c r="G179" s="197">
        <f>'Прайс Февраль 2017'!F178</f>
        <v>176.17057919999999</v>
      </c>
      <c r="H179" s="197">
        <f>'Прайс Февраль 2017'!G178</f>
        <v>180.17445599999999</v>
      </c>
      <c r="I179" s="197">
        <f>'Прайс Февраль 2017'!H178</f>
        <v>190.18414799999999</v>
      </c>
      <c r="J179" s="198">
        <f>'Прайс Февраль 2017'!I178</f>
        <v>200.19383999999999</v>
      </c>
      <c r="K179" s="120">
        <f>F179*G179</f>
        <v>0</v>
      </c>
      <c r="L179" s="121">
        <f t="shared" si="76"/>
        <v>0</v>
      </c>
      <c r="M179" s="121">
        <f>F179*I179</f>
        <v>0</v>
      </c>
      <c r="N179" s="125">
        <f t="shared" si="78"/>
        <v>0</v>
      </c>
      <c r="O179" s="224">
        <f>Q179/P179</f>
        <v>0</v>
      </c>
      <c r="P179" s="195">
        <v>7.8</v>
      </c>
      <c r="Q179" s="157">
        <f>F179*P179/E179</f>
        <v>0</v>
      </c>
      <c r="R179" s="149">
        <v>2.5999999999999999E-2</v>
      </c>
      <c r="S179" s="135">
        <f t="shared" si="74"/>
        <v>0</v>
      </c>
    </row>
    <row r="180" spans="1:19" ht="29.25" customHeight="1" x14ac:dyDescent="0.2">
      <c r="A180" s="172">
        <f>A179+1</f>
        <v>142</v>
      </c>
      <c r="B180" s="17" t="s">
        <v>196</v>
      </c>
      <c r="C180" s="419" t="s">
        <v>259</v>
      </c>
      <c r="D180" s="215" t="s">
        <v>55</v>
      </c>
      <c r="E180" s="54">
        <v>12</v>
      </c>
      <c r="F180" s="577"/>
      <c r="G180" s="197">
        <f>'Прайс Февраль 2017'!F179</f>
        <v>240.95104000000001</v>
      </c>
      <c r="H180" s="197">
        <f>'Прайс Февраль 2017'!G179</f>
        <v>246.4272</v>
      </c>
      <c r="I180" s="197">
        <f>'Прайс Февраль 2017'!H179</f>
        <v>260.11759999999998</v>
      </c>
      <c r="J180" s="198">
        <f>'Прайс Февраль 2017'!I179</f>
        <v>273.80799999999999</v>
      </c>
      <c r="K180" s="120">
        <f t="shared" si="75"/>
        <v>0</v>
      </c>
      <c r="L180" s="121">
        <f t="shared" si="76"/>
        <v>0</v>
      </c>
      <c r="M180" s="121">
        <f t="shared" si="77"/>
        <v>0</v>
      </c>
      <c r="N180" s="125">
        <f t="shared" si="78"/>
        <v>0</v>
      </c>
      <c r="O180" s="224">
        <f t="shared" si="72"/>
        <v>0</v>
      </c>
      <c r="P180" s="195">
        <v>3</v>
      </c>
      <c r="Q180" s="157">
        <f t="shared" si="73"/>
        <v>0</v>
      </c>
      <c r="R180" s="149">
        <v>1.0999999999999999E-2</v>
      </c>
      <c r="S180" s="135">
        <f t="shared" si="74"/>
        <v>0</v>
      </c>
    </row>
    <row r="181" spans="1:19" ht="27.75" customHeight="1" x14ac:dyDescent="0.2">
      <c r="A181" s="172">
        <f t="shared" si="79"/>
        <v>143</v>
      </c>
      <c r="B181" s="15" t="s">
        <v>197</v>
      </c>
      <c r="C181" s="419" t="s">
        <v>259</v>
      </c>
      <c r="D181" s="215" t="s">
        <v>55</v>
      </c>
      <c r="E181" s="54">
        <v>12</v>
      </c>
      <c r="F181" s="577"/>
      <c r="G181" s="197">
        <f>'Прайс Февраль 2017'!F180</f>
        <v>240.95104000000001</v>
      </c>
      <c r="H181" s="197">
        <f>'Прайс Февраль 2017'!G180</f>
        <v>246.4272</v>
      </c>
      <c r="I181" s="197">
        <f>'Прайс Февраль 2017'!H180</f>
        <v>260.11759999999998</v>
      </c>
      <c r="J181" s="198">
        <f>'Прайс Февраль 2017'!I180</f>
        <v>273.80799999999999</v>
      </c>
      <c r="K181" s="120">
        <f t="shared" si="75"/>
        <v>0</v>
      </c>
      <c r="L181" s="121">
        <f t="shared" si="76"/>
        <v>0</v>
      </c>
      <c r="M181" s="121">
        <f t="shared" si="77"/>
        <v>0</v>
      </c>
      <c r="N181" s="125">
        <f t="shared" si="78"/>
        <v>0</v>
      </c>
      <c r="O181" s="224">
        <f t="shared" si="72"/>
        <v>0</v>
      </c>
      <c r="P181" s="195">
        <v>3</v>
      </c>
      <c r="Q181" s="157">
        <f t="shared" si="73"/>
        <v>0</v>
      </c>
      <c r="R181" s="149">
        <v>1.0999999999999999E-2</v>
      </c>
      <c r="S181" s="135">
        <f t="shared" si="74"/>
        <v>0</v>
      </c>
    </row>
    <row r="182" spans="1:19" ht="27.75" customHeight="1" x14ac:dyDescent="0.2">
      <c r="A182" s="172">
        <f t="shared" si="79"/>
        <v>144</v>
      </c>
      <c r="B182" s="80" t="s">
        <v>248</v>
      </c>
      <c r="C182" s="426" t="s">
        <v>260</v>
      </c>
      <c r="D182" s="292" t="s">
        <v>218</v>
      </c>
      <c r="E182" s="71">
        <v>30</v>
      </c>
      <c r="F182" s="577"/>
      <c r="G182" s="197">
        <f>'Прайс Февраль 2017'!F181</f>
        <v>121.44</v>
      </c>
      <c r="H182" s="197">
        <f>'Прайс Февраль 2017'!G181</f>
        <v>124.2</v>
      </c>
      <c r="I182" s="197">
        <f>'Прайс Февраль 2017'!H181</f>
        <v>131.1</v>
      </c>
      <c r="J182" s="198">
        <f>'Прайс Февраль 2017'!I181</f>
        <v>138</v>
      </c>
      <c r="K182" s="120">
        <f>F182*G182</f>
        <v>0</v>
      </c>
      <c r="L182" s="121">
        <f>F182*H182</f>
        <v>0</v>
      </c>
      <c r="M182" s="121">
        <f>F182*I182</f>
        <v>0</v>
      </c>
      <c r="N182" s="125">
        <f>F182*J182</f>
        <v>0</v>
      </c>
      <c r="O182" s="224">
        <f t="shared" si="72"/>
        <v>0</v>
      </c>
      <c r="P182" s="195">
        <v>0.16800000000000001</v>
      </c>
      <c r="Q182" s="157">
        <f t="shared" si="73"/>
        <v>0</v>
      </c>
      <c r="R182" s="149">
        <v>6.0000000000000001E-3</v>
      </c>
      <c r="S182" s="135">
        <f t="shared" si="74"/>
        <v>0</v>
      </c>
    </row>
    <row r="183" spans="1:19" ht="31.5" customHeight="1" x14ac:dyDescent="0.2">
      <c r="A183" s="172">
        <f t="shared" si="79"/>
        <v>145</v>
      </c>
      <c r="B183" s="15" t="s">
        <v>248</v>
      </c>
      <c r="C183" s="419" t="s">
        <v>260</v>
      </c>
      <c r="D183" s="648" t="s">
        <v>236</v>
      </c>
      <c r="E183" s="54">
        <v>28</v>
      </c>
      <c r="F183" s="577"/>
      <c r="G183" s="197">
        <f>'Прайс Февраль 2017'!F182</f>
        <v>138.16</v>
      </c>
      <c r="H183" s="197">
        <f>'Прайс Февраль 2017'!G182</f>
        <v>141.30000000000001</v>
      </c>
      <c r="I183" s="197">
        <f>'Прайс Февраль 2017'!H182</f>
        <v>149.15</v>
      </c>
      <c r="J183" s="198">
        <f>'Прайс Февраль 2017'!I182</f>
        <v>157</v>
      </c>
      <c r="K183" s="120">
        <f>F183*G183</f>
        <v>0</v>
      </c>
      <c r="L183" s="121">
        <f>F183*H183</f>
        <v>0</v>
      </c>
      <c r="M183" s="121">
        <f>F183*I183</f>
        <v>0</v>
      </c>
      <c r="N183" s="125">
        <f>F183*J183</f>
        <v>0</v>
      </c>
      <c r="O183" s="224">
        <f>Q183/P183</f>
        <v>0</v>
      </c>
      <c r="P183" s="195">
        <v>0.22</v>
      </c>
      <c r="Q183" s="157">
        <f>F183*P183/E183</f>
        <v>0</v>
      </c>
      <c r="R183" s="149">
        <v>6.0000000000000001E-3</v>
      </c>
      <c r="S183" s="135">
        <f>O183*R183</f>
        <v>0</v>
      </c>
    </row>
    <row r="184" spans="1:19" ht="28.5" customHeight="1" x14ac:dyDescent="0.2">
      <c r="A184" s="172">
        <f t="shared" si="79"/>
        <v>146</v>
      </c>
      <c r="B184" s="15" t="s">
        <v>248</v>
      </c>
      <c r="C184" s="419" t="s">
        <v>260</v>
      </c>
      <c r="D184" s="648" t="s">
        <v>237</v>
      </c>
      <c r="E184" s="54">
        <v>32</v>
      </c>
      <c r="F184" s="577"/>
      <c r="G184" s="197">
        <f>'Прайс Февраль 2017'!F183</f>
        <v>250.89856000000003</v>
      </c>
      <c r="H184" s="197">
        <f>'Прайс Февраль 2017'!G183</f>
        <v>256.60080000000005</v>
      </c>
      <c r="I184" s="197">
        <f>'Прайс Февраль 2017'!H183</f>
        <v>270.85640000000001</v>
      </c>
      <c r="J184" s="198">
        <f>'Прайс Февраль 2017'!I183</f>
        <v>285.11200000000002</v>
      </c>
      <c r="K184" s="120">
        <f>F184*G184</f>
        <v>0</v>
      </c>
      <c r="L184" s="121">
        <f>F184*H184</f>
        <v>0</v>
      </c>
      <c r="M184" s="121">
        <f>F184*I184</f>
        <v>0</v>
      </c>
      <c r="N184" s="125">
        <f>F184*J184</f>
        <v>0</v>
      </c>
      <c r="O184" s="224">
        <f>Q184/P184</f>
        <v>0</v>
      </c>
      <c r="P184" s="195">
        <v>0.5</v>
      </c>
      <c r="Q184" s="157">
        <f>F184*P184/E184</f>
        <v>0</v>
      </c>
      <c r="R184" s="149">
        <v>1.2999999999999999E-2</v>
      </c>
      <c r="S184" s="135">
        <f>O184*R184</f>
        <v>0</v>
      </c>
    </row>
    <row r="185" spans="1:19" ht="21" customHeight="1" thickBot="1" x14ac:dyDescent="0.25">
      <c r="A185" s="172">
        <f t="shared" si="79"/>
        <v>147</v>
      </c>
      <c r="B185" s="22" t="s">
        <v>256</v>
      </c>
      <c r="C185" s="420" t="s">
        <v>260</v>
      </c>
      <c r="D185" s="30" t="s">
        <v>49</v>
      </c>
      <c r="E185" s="57">
        <v>20</v>
      </c>
      <c r="F185" s="579"/>
      <c r="G185" s="197">
        <f>'Прайс Февраль 2017'!F184</f>
        <v>609.28560000000004</v>
      </c>
      <c r="H185" s="197">
        <f>'Прайс Февраль 2017'!G184</f>
        <v>623.13300000000004</v>
      </c>
      <c r="I185" s="197">
        <f>'Прайс Февраль 2017'!H184</f>
        <v>657.75149999999996</v>
      </c>
      <c r="J185" s="198">
        <f>'Прайс Февраль 2017'!I184</f>
        <v>692.37</v>
      </c>
      <c r="K185" s="127">
        <f t="shared" si="75"/>
        <v>0</v>
      </c>
      <c r="L185" s="128">
        <f t="shared" si="76"/>
        <v>0</v>
      </c>
      <c r="M185" s="128">
        <f t="shared" si="77"/>
        <v>0</v>
      </c>
      <c r="N185" s="132">
        <f t="shared" si="78"/>
        <v>0</v>
      </c>
      <c r="O185" s="224">
        <f t="shared" si="72"/>
        <v>0</v>
      </c>
      <c r="P185" s="199">
        <v>1.7</v>
      </c>
      <c r="Q185" s="234">
        <f t="shared" si="73"/>
        <v>0</v>
      </c>
      <c r="R185" s="200">
        <v>6.0000000000000001E-3</v>
      </c>
      <c r="S185" s="135">
        <f t="shared" si="74"/>
        <v>0</v>
      </c>
    </row>
    <row r="186" spans="1:19" s="110" customFormat="1" ht="20.25" customHeight="1" thickBot="1" x14ac:dyDescent="0.25">
      <c r="A186" s="733" t="s">
        <v>345</v>
      </c>
      <c r="B186" s="765"/>
      <c r="C186" s="765"/>
      <c r="D186" s="765"/>
      <c r="E186" s="734"/>
      <c r="F186" s="734"/>
      <c r="G186" s="734"/>
      <c r="H186" s="734"/>
      <c r="I186" s="734"/>
      <c r="J186" s="734"/>
      <c r="K186" s="734"/>
      <c r="L186" s="734"/>
      <c r="M186" s="734"/>
      <c r="N186" s="734"/>
      <c r="O186" s="734"/>
      <c r="P186" s="734"/>
      <c r="Q186" s="734"/>
      <c r="R186" s="734"/>
      <c r="S186" s="735"/>
    </row>
    <row r="187" spans="1:19" s="110" customFormat="1" ht="17.25" customHeight="1" x14ac:dyDescent="0.2">
      <c r="A187" s="285">
        <f>A185+1</f>
        <v>148</v>
      </c>
      <c r="B187" s="890" t="s">
        <v>245</v>
      </c>
      <c r="C187" s="418" t="s">
        <v>258</v>
      </c>
      <c r="D187" s="589" t="s">
        <v>205</v>
      </c>
      <c r="E187" s="622">
        <v>24</v>
      </c>
      <c r="F187" s="585"/>
      <c r="G187" s="286">
        <f>'Прайс Февраль 2017'!F186</f>
        <v>121.61599999999999</v>
      </c>
      <c r="H187" s="192">
        <f>'Прайс Февраль 2017'!G186</f>
        <v>124.38</v>
      </c>
      <c r="I187" s="192">
        <f>'Прайс Февраль 2017'!H186</f>
        <v>131.29</v>
      </c>
      <c r="J187" s="287">
        <f>'Прайс Февраль 2017'!I186</f>
        <v>138.19999999999999</v>
      </c>
      <c r="K187" s="139">
        <f>F187*G187</f>
        <v>0</v>
      </c>
      <c r="L187" s="140">
        <f>F187*H187</f>
        <v>0</v>
      </c>
      <c r="M187" s="140">
        <f>F187*I187</f>
        <v>0</v>
      </c>
      <c r="N187" s="288">
        <f>F187*J187</f>
        <v>0</v>
      </c>
      <c r="O187" s="289">
        <f>Q187/P187</f>
        <v>0</v>
      </c>
      <c r="P187" s="290">
        <v>7.2</v>
      </c>
      <c r="Q187" s="142">
        <f>F187*P187/E187</f>
        <v>0</v>
      </c>
      <c r="R187" s="284">
        <v>0.02</v>
      </c>
      <c r="S187" s="119">
        <f>O187*R187</f>
        <v>0</v>
      </c>
    </row>
    <row r="188" spans="1:19" ht="17.25" customHeight="1" x14ac:dyDescent="0.2">
      <c r="A188" s="241">
        <f>A187+1</f>
        <v>149</v>
      </c>
      <c r="B188" s="885"/>
      <c r="C188" s="419" t="s">
        <v>258</v>
      </c>
      <c r="D188" s="594" t="s">
        <v>17</v>
      </c>
      <c r="E188" s="623">
        <v>22</v>
      </c>
      <c r="F188" s="586"/>
      <c r="G188" s="173">
        <f>'Прайс Февраль 2017'!F187</f>
        <v>158.048</v>
      </c>
      <c r="H188" s="174">
        <f>'Прайс Февраль 2017'!G187</f>
        <v>161.63999999999999</v>
      </c>
      <c r="I188" s="174">
        <f>'Прайс Февраль 2017'!H187</f>
        <v>170.61999999999998</v>
      </c>
      <c r="J188" s="243">
        <f>'Прайс Февраль 2017'!I187</f>
        <v>179.6</v>
      </c>
      <c r="K188" s="120">
        <f>F188*G188</f>
        <v>0</v>
      </c>
      <c r="L188" s="121">
        <f>F188*H188</f>
        <v>0</v>
      </c>
      <c r="M188" s="121">
        <f>F188*I188</f>
        <v>0</v>
      </c>
      <c r="N188" s="244">
        <f>F188*J188</f>
        <v>0</v>
      </c>
      <c r="O188" s="217">
        <f>Q188/P188</f>
        <v>0</v>
      </c>
      <c r="P188" s="245">
        <v>8.6999999999999993</v>
      </c>
      <c r="Q188" s="148">
        <f>F188*P188/E188</f>
        <v>0</v>
      </c>
      <c r="R188" s="149">
        <v>1.7000000000000001E-2</v>
      </c>
      <c r="S188" s="126">
        <f>O188*R188</f>
        <v>0</v>
      </c>
    </row>
    <row r="189" spans="1:19" s="204" customFormat="1" ht="17.25" customHeight="1" x14ac:dyDescent="0.2">
      <c r="A189" s="241">
        <f>A188+1</f>
        <v>150</v>
      </c>
      <c r="B189" s="885"/>
      <c r="C189" s="419" t="s">
        <v>258</v>
      </c>
      <c r="D189" s="594" t="s">
        <v>18</v>
      </c>
      <c r="E189" s="623">
        <v>18</v>
      </c>
      <c r="F189" s="586"/>
      <c r="G189" s="173">
        <f>'Прайс Февраль 2017'!F188</f>
        <v>224.928</v>
      </c>
      <c r="H189" s="174">
        <f>'Прайс Февраль 2017'!G188</f>
        <v>230.04</v>
      </c>
      <c r="I189" s="174">
        <f>'Прайс Февраль 2017'!H188</f>
        <v>242.82</v>
      </c>
      <c r="J189" s="243">
        <f>'Прайс Февраль 2017'!I188</f>
        <v>255.6</v>
      </c>
      <c r="K189" s="120">
        <f>F189*G189</f>
        <v>0</v>
      </c>
      <c r="L189" s="121">
        <f>F189*H189</f>
        <v>0</v>
      </c>
      <c r="M189" s="121">
        <f>F189*I189</f>
        <v>0</v>
      </c>
      <c r="N189" s="244">
        <f>F189*J189</f>
        <v>0</v>
      </c>
      <c r="O189" s="217">
        <f>Q189/P189</f>
        <v>0</v>
      </c>
      <c r="P189" s="203">
        <v>10</v>
      </c>
      <c r="Q189" s="148">
        <f>F189*P189/E189</f>
        <v>0</v>
      </c>
      <c r="R189" s="186">
        <v>1.7000000000000001E-2</v>
      </c>
      <c r="S189" s="126">
        <f>O189*R189</f>
        <v>0</v>
      </c>
    </row>
    <row r="190" spans="1:19" ht="16.5" customHeight="1" x14ac:dyDescent="0.2">
      <c r="A190" s="241">
        <f>A189+1</f>
        <v>151</v>
      </c>
      <c r="B190" s="885" t="s">
        <v>250</v>
      </c>
      <c r="C190" s="419" t="s">
        <v>258</v>
      </c>
      <c r="D190" s="594" t="s">
        <v>19</v>
      </c>
      <c r="E190" s="623">
        <v>12</v>
      </c>
      <c r="F190" s="586"/>
      <c r="G190" s="173">
        <f>'Прайс Февраль 2017'!F189</f>
        <v>303.952</v>
      </c>
      <c r="H190" s="174">
        <f>'Прайс Февраль 2017'!G189</f>
        <v>310.86</v>
      </c>
      <c r="I190" s="174">
        <f>'Прайс Февраль 2017'!H189</f>
        <v>328.12999999999994</v>
      </c>
      <c r="J190" s="243">
        <f>'Прайс Февраль 2017'!I189</f>
        <v>345.4</v>
      </c>
      <c r="K190" s="120">
        <f>F190*G190</f>
        <v>0</v>
      </c>
      <c r="L190" s="121">
        <f>F190*H190</f>
        <v>0</v>
      </c>
      <c r="M190" s="121">
        <f>F190*I190</f>
        <v>0</v>
      </c>
      <c r="N190" s="244">
        <f>F190*J190</f>
        <v>0</v>
      </c>
      <c r="O190" s="217">
        <f>Q190/P190</f>
        <v>0</v>
      </c>
      <c r="P190" s="126">
        <v>10</v>
      </c>
      <c r="Q190" s="148">
        <f>F190*P190/E190</f>
        <v>0</v>
      </c>
      <c r="R190" s="149">
        <v>1.7000000000000001E-2</v>
      </c>
      <c r="S190" s="126">
        <f>O190*R190</f>
        <v>0</v>
      </c>
    </row>
    <row r="191" spans="1:19" ht="18.75" customHeight="1" thickBot="1" x14ac:dyDescent="0.25">
      <c r="A191" s="241">
        <f>A190+1</f>
        <v>152</v>
      </c>
      <c r="B191" s="885"/>
      <c r="C191" s="419" t="s">
        <v>258</v>
      </c>
      <c r="D191" s="594" t="s">
        <v>206</v>
      </c>
      <c r="E191" s="623">
        <v>12</v>
      </c>
      <c r="F191" s="586"/>
      <c r="G191" s="173">
        <f>'Прайс Февраль 2017'!F190</f>
        <v>425.56800000000004</v>
      </c>
      <c r="H191" s="174">
        <f>'Прайс Февраль 2017'!G190</f>
        <v>435.24</v>
      </c>
      <c r="I191" s="174">
        <f>'Прайс Февраль 2017'!H190</f>
        <v>459.42</v>
      </c>
      <c r="J191" s="243">
        <f>'Прайс Февраль 2017'!I190</f>
        <v>483.6</v>
      </c>
      <c r="K191" s="120">
        <f>F191*G191</f>
        <v>0</v>
      </c>
      <c r="L191" s="121">
        <f>F191*H191</f>
        <v>0</v>
      </c>
      <c r="M191" s="121">
        <f>F191*I191</f>
        <v>0</v>
      </c>
      <c r="N191" s="244">
        <f>F191*J191</f>
        <v>0</v>
      </c>
      <c r="O191" s="217">
        <f>Q191/P191</f>
        <v>0</v>
      </c>
      <c r="P191" s="126">
        <v>13.1</v>
      </c>
      <c r="Q191" s="148">
        <f>F191*P191/E191</f>
        <v>0</v>
      </c>
      <c r="R191" s="149">
        <v>2.1999999999999999E-2</v>
      </c>
      <c r="S191" s="126">
        <f>O191*R191</f>
        <v>0</v>
      </c>
    </row>
    <row r="192" spans="1:19" s="110" customFormat="1" ht="20.25" customHeight="1" thickBot="1" x14ac:dyDescent="0.25">
      <c r="A192" s="733" t="s">
        <v>98</v>
      </c>
      <c r="B192" s="754"/>
      <c r="C192" s="754"/>
      <c r="D192" s="754"/>
      <c r="E192" s="754"/>
      <c r="F192" s="754"/>
      <c r="G192" s="754"/>
      <c r="H192" s="754"/>
      <c r="I192" s="754"/>
      <c r="J192" s="754"/>
      <c r="K192" s="754"/>
      <c r="L192" s="754"/>
      <c r="M192" s="754"/>
      <c r="N192" s="754"/>
      <c r="O192" s="754"/>
      <c r="P192" s="754"/>
      <c r="Q192" s="754"/>
      <c r="R192" s="754"/>
      <c r="S192" s="855"/>
    </row>
    <row r="193" spans="1:19" ht="20.25" customHeight="1" x14ac:dyDescent="0.2">
      <c r="A193" s="168">
        <f>A191+1</f>
        <v>153</v>
      </c>
      <c r="B193" s="624" t="s">
        <v>144</v>
      </c>
      <c r="C193" s="418" t="s">
        <v>258</v>
      </c>
      <c r="D193" s="888" t="s">
        <v>79</v>
      </c>
      <c r="E193" s="600">
        <v>12</v>
      </c>
      <c r="F193" s="576"/>
      <c r="G193" s="197">
        <f>'Прайс Февраль 2017'!F192</f>
        <v>145.90400000000002</v>
      </c>
      <c r="H193" s="197">
        <f>'Прайс Февраль 2017'!G192</f>
        <v>149.22000000000003</v>
      </c>
      <c r="I193" s="197">
        <f>'Прайс Февраль 2017'!H192</f>
        <v>157.51</v>
      </c>
      <c r="J193" s="198">
        <f>'Прайс Февраль 2017'!I192</f>
        <v>165.8</v>
      </c>
      <c r="K193" s="159">
        <f>F193*G193</f>
        <v>0</v>
      </c>
      <c r="L193" s="160">
        <f>F193*H193</f>
        <v>0</v>
      </c>
      <c r="M193" s="160">
        <f>F193*I193</f>
        <v>0</v>
      </c>
      <c r="N193" s="161">
        <f>F193*J193</f>
        <v>0</v>
      </c>
      <c r="O193" s="224">
        <f>Q193/P193</f>
        <v>0</v>
      </c>
      <c r="P193" s="190">
        <v>3.5</v>
      </c>
      <c r="Q193" s="229">
        <f>F193*P193/E193</f>
        <v>0</v>
      </c>
      <c r="R193" s="143">
        <v>0.01</v>
      </c>
      <c r="S193" s="135">
        <f>O193*R193</f>
        <v>0</v>
      </c>
    </row>
    <row r="194" spans="1:19" ht="20.25" customHeight="1" thickBot="1" x14ac:dyDescent="0.25">
      <c r="A194" s="246">
        <f>A193+1</f>
        <v>154</v>
      </c>
      <c r="B194" s="625" t="s">
        <v>145</v>
      </c>
      <c r="C194" s="420" t="s">
        <v>258</v>
      </c>
      <c r="D194" s="889"/>
      <c r="E194" s="591">
        <v>12</v>
      </c>
      <c r="F194" s="579"/>
      <c r="G194" s="197">
        <f>'Прайс Февраль 2017'!F193</f>
        <v>145.90400000000002</v>
      </c>
      <c r="H194" s="197">
        <f>'Прайс Февраль 2017'!G193</f>
        <v>149.22000000000003</v>
      </c>
      <c r="I194" s="197">
        <f>'Прайс Февраль 2017'!H193</f>
        <v>157.51</v>
      </c>
      <c r="J194" s="198">
        <f>'Прайс Февраль 2017'!I193</f>
        <v>165.8</v>
      </c>
      <c r="K194" s="154">
        <f>F194*G194</f>
        <v>0</v>
      </c>
      <c r="L194" s="155">
        <f>F194*H194</f>
        <v>0</v>
      </c>
      <c r="M194" s="155">
        <f>F194*I194</f>
        <v>0</v>
      </c>
      <c r="N194" s="156">
        <f>F194*J194</f>
        <v>0</v>
      </c>
      <c r="O194" s="224">
        <f>Q194/P194</f>
        <v>0</v>
      </c>
      <c r="P194" s="135">
        <v>3.5</v>
      </c>
      <c r="Q194" s="229">
        <f>F194*P194/E194</f>
        <v>0</v>
      </c>
      <c r="R194" s="200">
        <v>0.01</v>
      </c>
      <c r="S194" s="135">
        <f>O194*R194</f>
        <v>0</v>
      </c>
    </row>
    <row r="195" spans="1:19" ht="18.75" customHeight="1" thickBot="1" x14ac:dyDescent="0.25">
      <c r="A195" s="733" t="s">
        <v>241</v>
      </c>
      <c r="B195" s="734"/>
      <c r="C195" s="734"/>
      <c r="D195" s="734"/>
      <c r="E195" s="734"/>
      <c r="F195" s="734"/>
      <c r="G195" s="734"/>
      <c r="H195" s="734"/>
      <c r="I195" s="734"/>
      <c r="J195" s="734"/>
      <c r="K195" s="734"/>
      <c r="L195" s="734"/>
      <c r="M195" s="734"/>
      <c r="N195" s="734"/>
      <c r="O195" s="734"/>
      <c r="P195" s="734"/>
      <c r="Q195" s="734"/>
      <c r="R195" s="734"/>
      <c r="S195" s="735"/>
    </row>
    <row r="196" spans="1:19" ht="21" customHeight="1" x14ac:dyDescent="0.2">
      <c r="A196" s="168">
        <f>A194+1</f>
        <v>155</v>
      </c>
      <c r="B196" s="435" t="s">
        <v>280</v>
      </c>
      <c r="C196" s="588" t="s">
        <v>258</v>
      </c>
      <c r="D196" s="589" t="s">
        <v>208</v>
      </c>
      <c r="E196" s="590">
        <v>9</v>
      </c>
      <c r="F196" s="576"/>
      <c r="G196" s="265">
        <f>'Прайс Февраль 2017'!F195</f>
        <v>115.5</v>
      </c>
      <c r="H196" s="170">
        <f>'Прайс Февраль 2017'!G195</f>
        <v>118.125</v>
      </c>
      <c r="I196" s="170">
        <f>'Прайс Февраль 2017'!H195</f>
        <v>124.6875</v>
      </c>
      <c r="J196" s="242">
        <f>'Прайс Февраль 2017'!I195</f>
        <v>131.25</v>
      </c>
      <c r="K196" s="154">
        <f>F196*G196</f>
        <v>0</v>
      </c>
      <c r="L196" s="155">
        <f>F196*H196</f>
        <v>0</v>
      </c>
      <c r="M196" s="155">
        <f>F196*I196</f>
        <v>0</v>
      </c>
      <c r="N196" s="156">
        <f>F196*J196</f>
        <v>0</v>
      </c>
      <c r="O196" s="224">
        <f>Q196/P196</f>
        <v>0</v>
      </c>
      <c r="P196" s="190">
        <v>1.4</v>
      </c>
      <c r="Q196" s="267">
        <f>F196*P196/E196</f>
        <v>0</v>
      </c>
      <c r="R196" s="143">
        <v>5.0000000000000001E-3</v>
      </c>
      <c r="S196" s="150">
        <f>O196*R196</f>
        <v>0</v>
      </c>
    </row>
    <row r="197" spans="1:19" ht="23.25" customHeight="1" x14ac:dyDescent="0.2">
      <c r="A197" s="246">
        <f>A196+1</f>
        <v>156</v>
      </c>
      <c r="B197" s="22" t="s">
        <v>291</v>
      </c>
      <c r="C197" s="430" t="s">
        <v>258</v>
      </c>
      <c r="D197" s="568" t="s">
        <v>208</v>
      </c>
      <c r="E197" s="591">
        <v>9</v>
      </c>
      <c r="F197" s="579"/>
      <c r="G197" s="205">
        <f>'Прайс Февраль 2017'!F196</f>
        <v>115.5</v>
      </c>
      <c r="H197" s="197">
        <f>'Прайс Февраль 2017'!G196</f>
        <v>118.125</v>
      </c>
      <c r="I197" s="197">
        <f>'Прайс Февраль 2017'!H196</f>
        <v>124.6875</v>
      </c>
      <c r="J197" s="266">
        <f>'Прайс Февраль 2017'!I196</f>
        <v>131.25</v>
      </c>
      <c r="K197" s="154">
        <f>F197*G197</f>
        <v>0</v>
      </c>
      <c r="L197" s="155">
        <f>F197*H197</f>
        <v>0</v>
      </c>
      <c r="M197" s="155">
        <f>F197*I197</f>
        <v>0</v>
      </c>
      <c r="N197" s="156">
        <f>F197*J197</f>
        <v>0</v>
      </c>
      <c r="O197" s="224">
        <f>Q197/P197</f>
        <v>0</v>
      </c>
      <c r="P197" s="135">
        <v>1.4</v>
      </c>
      <c r="Q197" s="267">
        <f>F197*P197/E197</f>
        <v>0</v>
      </c>
      <c r="R197" s="200">
        <v>5.0000000000000001E-3</v>
      </c>
      <c r="S197" s="150">
        <f>O197*R197</f>
        <v>0</v>
      </c>
    </row>
    <row r="198" spans="1:19" ht="24" customHeight="1" x14ac:dyDescent="0.2">
      <c r="A198" s="172">
        <f>A197+1</f>
        <v>157</v>
      </c>
      <c r="B198" s="672" t="s">
        <v>424</v>
      </c>
      <c r="C198" s="692" t="s">
        <v>258</v>
      </c>
      <c r="D198" s="674" t="s">
        <v>40</v>
      </c>
      <c r="E198" s="693">
        <v>18</v>
      </c>
      <c r="F198" s="577"/>
      <c r="G198" s="182">
        <f>'Прайс Февраль 2017'!F197</f>
        <v>189.50800000000001</v>
      </c>
      <c r="H198" s="174">
        <f>'Прайс Февраль 2017'!G197</f>
        <v>193.815</v>
      </c>
      <c r="I198" s="174">
        <f>'Прайс Февраль 2017'!H197</f>
        <v>204.58249999999998</v>
      </c>
      <c r="J198" s="243">
        <f>'Прайс Февраль 2017'!I197</f>
        <v>215.35</v>
      </c>
      <c r="K198" s="120">
        <f>F198*G198</f>
        <v>0</v>
      </c>
      <c r="L198" s="121">
        <f>F198*H198</f>
        <v>0</v>
      </c>
      <c r="M198" s="121">
        <f>F198*I198</f>
        <v>0</v>
      </c>
      <c r="N198" s="125">
        <f>F198*J198</f>
        <v>0</v>
      </c>
      <c r="O198" s="655">
        <f>Q198/P198</f>
        <v>0</v>
      </c>
      <c r="P198" s="126">
        <v>5</v>
      </c>
      <c r="Q198" s="656">
        <f>F198*P198/E198</f>
        <v>0</v>
      </c>
      <c r="R198" s="149">
        <v>5.0000000000000001E-3</v>
      </c>
      <c r="S198" s="293">
        <f>O198*R198</f>
        <v>0</v>
      </c>
    </row>
    <row r="199" spans="1:19" ht="27.75" customHeight="1" thickBot="1" x14ac:dyDescent="0.25">
      <c r="A199" s="177">
        <f>A198+1</f>
        <v>158</v>
      </c>
      <c r="B199" s="673" t="s">
        <v>425</v>
      </c>
      <c r="C199" s="694" t="s">
        <v>258</v>
      </c>
      <c r="D199" s="676" t="s">
        <v>40</v>
      </c>
      <c r="E199" s="695">
        <v>18</v>
      </c>
      <c r="F199" s="579"/>
      <c r="G199" s="205">
        <f>'Прайс Февраль 2017'!F198</f>
        <v>171.65280000000001</v>
      </c>
      <c r="H199" s="197">
        <f>'Прайс Февраль 2017'!G198</f>
        <v>175.554</v>
      </c>
      <c r="I199" s="197">
        <f>'Прайс Февраль 2017'!H198</f>
        <v>185.30699999999999</v>
      </c>
      <c r="J199" s="266">
        <f>'Прайс Февраль 2017'!I198</f>
        <v>195.06</v>
      </c>
      <c r="K199" s="154">
        <f>F199*G199</f>
        <v>0</v>
      </c>
      <c r="L199" s="155">
        <f>F199*H199</f>
        <v>0</v>
      </c>
      <c r="M199" s="155">
        <f>F199*I199</f>
        <v>0</v>
      </c>
      <c r="N199" s="156">
        <f>F199*J199</f>
        <v>0</v>
      </c>
      <c r="O199" s="224">
        <f>Q199/P199</f>
        <v>0</v>
      </c>
      <c r="P199" s="167">
        <v>5</v>
      </c>
      <c r="Q199" s="647">
        <f>F199*P199/E199</f>
        <v>0</v>
      </c>
      <c r="R199" s="158">
        <v>5.0000000000000001E-3</v>
      </c>
      <c r="S199" s="150">
        <f>O199*R199</f>
        <v>0</v>
      </c>
    </row>
    <row r="200" spans="1:19" s="110" customFormat="1" ht="20.25" customHeight="1" thickBot="1" x14ac:dyDescent="0.25">
      <c r="A200" s="871" t="s">
        <v>110</v>
      </c>
      <c r="B200" s="734"/>
      <c r="C200" s="734"/>
      <c r="D200" s="734"/>
      <c r="E200" s="734"/>
      <c r="F200" s="734"/>
      <c r="G200" s="734"/>
      <c r="H200" s="734"/>
      <c r="I200" s="734"/>
      <c r="J200" s="734"/>
      <c r="K200" s="734"/>
      <c r="L200" s="734"/>
      <c r="M200" s="734"/>
      <c r="N200" s="734"/>
      <c r="O200" s="734"/>
      <c r="P200" s="754"/>
      <c r="Q200" s="754"/>
      <c r="R200" s="754"/>
      <c r="S200" s="735"/>
    </row>
    <row r="201" spans="1:19" ht="30.75" customHeight="1" x14ac:dyDescent="0.2">
      <c r="A201" s="168">
        <f>A199+1</f>
        <v>159</v>
      </c>
      <c r="B201" s="505" t="s">
        <v>52</v>
      </c>
      <c r="C201" s="448" t="s">
        <v>258</v>
      </c>
      <c r="D201" s="498" t="s">
        <v>53</v>
      </c>
      <c r="E201" s="385">
        <v>40</v>
      </c>
      <c r="F201" s="576"/>
      <c r="G201" s="205">
        <f>'Прайс Февраль 2017'!F200</f>
        <v>71.843199999999996</v>
      </c>
      <c r="H201" s="197">
        <f>'Прайс Февраль 2017'!G200</f>
        <v>73.475999999999999</v>
      </c>
      <c r="I201" s="197">
        <f>'Прайс Февраль 2017'!H200</f>
        <v>77.557999999999993</v>
      </c>
      <c r="J201" s="198">
        <f>'Прайс Февраль 2017'!I200</f>
        <v>81.64</v>
      </c>
      <c r="K201" s="159">
        <f t="shared" ref="K201:K209" si="80">F201*G201</f>
        <v>0</v>
      </c>
      <c r="L201" s="160">
        <f t="shared" ref="L201:L209" si="81">F201*H201</f>
        <v>0</v>
      </c>
      <c r="M201" s="160">
        <f t="shared" ref="M201:M209" si="82">F201*I201</f>
        <v>0</v>
      </c>
      <c r="N201" s="161">
        <f t="shared" ref="N201:N209" si="83">F201*J201</f>
        <v>0</v>
      </c>
      <c r="O201" s="224">
        <f t="shared" ref="O201:O235" si="84">Q201/P201</f>
        <v>0</v>
      </c>
      <c r="P201" s="190">
        <v>3.98</v>
      </c>
      <c r="Q201" s="233">
        <f t="shared" ref="Q201:Q235" si="85">F201*P201/E201</f>
        <v>0</v>
      </c>
      <c r="R201" s="143">
        <v>1.2E-2</v>
      </c>
      <c r="S201" s="135">
        <f t="shared" ref="S201:S229" si="86">O201*R201</f>
        <v>0</v>
      </c>
    </row>
    <row r="202" spans="1:19" ht="30" customHeight="1" x14ac:dyDescent="0.2">
      <c r="A202" s="172">
        <f>A201+1</f>
        <v>160</v>
      </c>
      <c r="B202" s="506" t="s">
        <v>297</v>
      </c>
      <c r="C202" s="449" t="s">
        <v>258</v>
      </c>
      <c r="D202" s="442" t="s">
        <v>41</v>
      </c>
      <c r="E202" s="61">
        <v>30</v>
      </c>
      <c r="F202" s="577"/>
      <c r="G202" s="205">
        <f>'Прайс Февраль 2017'!F201</f>
        <v>141.47584000000001</v>
      </c>
      <c r="H202" s="197">
        <f>'Прайс Февраль 2017'!G201</f>
        <v>144.69120000000001</v>
      </c>
      <c r="I202" s="197">
        <f>'Прайс Февраль 2017'!H201</f>
        <v>152.7296</v>
      </c>
      <c r="J202" s="198">
        <f>'Прайс Февраль 2017'!I201</f>
        <v>160.768</v>
      </c>
      <c r="K202" s="120">
        <f t="shared" si="80"/>
        <v>0</v>
      </c>
      <c r="L202" s="121">
        <f t="shared" si="81"/>
        <v>0</v>
      </c>
      <c r="M202" s="121">
        <f t="shared" si="82"/>
        <v>0</v>
      </c>
      <c r="N202" s="125">
        <f t="shared" si="83"/>
        <v>0</v>
      </c>
      <c r="O202" s="224">
        <f t="shared" si="84"/>
        <v>0</v>
      </c>
      <c r="P202" s="126">
        <v>3.84</v>
      </c>
      <c r="Q202" s="148">
        <f t="shared" si="85"/>
        <v>0</v>
      </c>
      <c r="R202" s="149">
        <v>1.2E-2</v>
      </c>
      <c r="S202" s="135">
        <f t="shared" si="86"/>
        <v>0</v>
      </c>
    </row>
    <row r="203" spans="1:19" ht="33" customHeight="1" x14ac:dyDescent="0.2">
      <c r="A203" s="172">
        <f>A202+1</f>
        <v>161</v>
      </c>
      <c r="B203" s="506" t="s">
        <v>298</v>
      </c>
      <c r="C203" s="449" t="s">
        <v>258</v>
      </c>
      <c r="D203" s="704" t="s">
        <v>53</v>
      </c>
      <c r="E203" s="61">
        <v>40</v>
      </c>
      <c r="F203" s="577"/>
      <c r="G203" s="205">
        <f>'Прайс Февраль 2017'!F202</f>
        <v>116.0544</v>
      </c>
      <c r="H203" s="197">
        <f>'Прайс Февраль 2017'!G202</f>
        <v>118.69199999999999</v>
      </c>
      <c r="I203" s="197">
        <f>'Прайс Февраль 2017'!H202</f>
        <v>125.28599999999999</v>
      </c>
      <c r="J203" s="198">
        <f>'Прайс Февраль 2017'!I202</f>
        <v>131.88</v>
      </c>
      <c r="K203" s="120">
        <f t="shared" si="80"/>
        <v>0</v>
      </c>
      <c r="L203" s="121">
        <f t="shared" si="81"/>
        <v>0</v>
      </c>
      <c r="M203" s="121">
        <f t="shared" si="82"/>
        <v>0</v>
      </c>
      <c r="N203" s="125">
        <f t="shared" si="83"/>
        <v>0</v>
      </c>
      <c r="O203" s="224">
        <f t="shared" si="84"/>
        <v>0</v>
      </c>
      <c r="P203" s="126">
        <v>3.98</v>
      </c>
      <c r="Q203" s="148">
        <f t="shared" si="85"/>
        <v>0</v>
      </c>
      <c r="R203" s="149">
        <v>1.2E-2</v>
      </c>
      <c r="S203" s="135">
        <f t="shared" si="86"/>
        <v>0</v>
      </c>
    </row>
    <row r="204" spans="1:19" ht="28.5" customHeight="1" x14ac:dyDescent="0.2">
      <c r="A204" s="172">
        <f>A203+1</f>
        <v>162</v>
      </c>
      <c r="B204" s="506" t="s">
        <v>299</v>
      </c>
      <c r="C204" s="449" t="s">
        <v>258</v>
      </c>
      <c r="D204" s="704" t="s">
        <v>53</v>
      </c>
      <c r="E204" s="61">
        <v>40</v>
      </c>
      <c r="F204" s="577"/>
      <c r="G204" s="205">
        <f>'Прайс Февраль 2017'!F203</f>
        <v>116.0544</v>
      </c>
      <c r="H204" s="197">
        <f>'Прайс Февраль 2017'!G203</f>
        <v>118.69199999999999</v>
      </c>
      <c r="I204" s="197">
        <f>'Прайс Февраль 2017'!H203</f>
        <v>125.28599999999999</v>
      </c>
      <c r="J204" s="198">
        <f>'Прайс Февраль 2017'!I203</f>
        <v>131.88</v>
      </c>
      <c r="K204" s="120">
        <f t="shared" si="80"/>
        <v>0</v>
      </c>
      <c r="L204" s="121">
        <f t="shared" si="81"/>
        <v>0</v>
      </c>
      <c r="M204" s="121">
        <f t="shared" si="82"/>
        <v>0</v>
      </c>
      <c r="N204" s="125">
        <f t="shared" si="83"/>
        <v>0</v>
      </c>
      <c r="O204" s="224">
        <f t="shared" si="84"/>
        <v>0</v>
      </c>
      <c r="P204" s="126">
        <v>3.98</v>
      </c>
      <c r="Q204" s="148">
        <f t="shared" si="85"/>
        <v>0</v>
      </c>
      <c r="R204" s="149">
        <v>1.2E-2</v>
      </c>
      <c r="S204" s="135">
        <f t="shared" si="86"/>
        <v>0</v>
      </c>
    </row>
    <row r="205" spans="1:19" ht="46.5" customHeight="1" x14ac:dyDescent="0.2">
      <c r="A205" s="172">
        <f>A204+1</f>
        <v>163</v>
      </c>
      <c r="B205" s="506" t="s">
        <v>300</v>
      </c>
      <c r="C205" s="449" t="s">
        <v>258</v>
      </c>
      <c r="D205" s="442" t="s">
        <v>99</v>
      </c>
      <c r="E205" s="61">
        <v>40</v>
      </c>
      <c r="F205" s="577"/>
      <c r="G205" s="205">
        <f>'Прайс Февраль 2017'!F204</f>
        <v>129.31775999999999</v>
      </c>
      <c r="H205" s="197">
        <f>'Прайс Февраль 2017'!G204</f>
        <v>132.2568</v>
      </c>
      <c r="I205" s="197">
        <f>'Прайс Февраль 2017'!H204</f>
        <v>139.6044</v>
      </c>
      <c r="J205" s="198">
        <f>'Прайс Февраль 2017'!I204</f>
        <v>146.952</v>
      </c>
      <c r="K205" s="120">
        <f t="shared" si="80"/>
        <v>0</v>
      </c>
      <c r="L205" s="121">
        <f t="shared" si="81"/>
        <v>0</v>
      </c>
      <c r="M205" s="121">
        <f t="shared" si="82"/>
        <v>0</v>
      </c>
      <c r="N205" s="125">
        <f t="shared" si="83"/>
        <v>0</v>
      </c>
      <c r="O205" s="224">
        <f t="shared" si="84"/>
        <v>0</v>
      </c>
      <c r="P205" s="126">
        <v>3.98</v>
      </c>
      <c r="Q205" s="148">
        <f t="shared" si="85"/>
        <v>0</v>
      </c>
      <c r="R205" s="149">
        <v>1.2E-2</v>
      </c>
      <c r="S205" s="135">
        <f t="shared" si="86"/>
        <v>0</v>
      </c>
    </row>
    <row r="206" spans="1:19" ht="43.5" customHeight="1" x14ac:dyDescent="0.2">
      <c r="A206" s="172">
        <f>A205+1</f>
        <v>164</v>
      </c>
      <c r="B206" s="506" t="s">
        <v>301</v>
      </c>
      <c r="C206" s="449" t="s">
        <v>258</v>
      </c>
      <c r="D206" s="442" t="s">
        <v>53</v>
      </c>
      <c r="E206" s="62">
        <v>40</v>
      </c>
      <c r="F206" s="577"/>
      <c r="G206" s="205">
        <f>'Прайс Февраль 2017'!F205</f>
        <v>105.00160000000001</v>
      </c>
      <c r="H206" s="197">
        <f>'Прайс Февраль 2017'!G205</f>
        <v>107.38800000000001</v>
      </c>
      <c r="I206" s="197">
        <f>'Прайс Февраль 2017'!H205</f>
        <v>113.354</v>
      </c>
      <c r="J206" s="198">
        <f>'Прайс Февраль 2017'!I205</f>
        <v>119.32000000000001</v>
      </c>
      <c r="K206" s="120">
        <f t="shared" si="80"/>
        <v>0</v>
      </c>
      <c r="L206" s="121">
        <f t="shared" si="81"/>
        <v>0</v>
      </c>
      <c r="M206" s="121">
        <f t="shared" si="82"/>
        <v>0</v>
      </c>
      <c r="N206" s="125">
        <f t="shared" si="83"/>
        <v>0</v>
      </c>
      <c r="O206" s="224">
        <f t="shared" si="84"/>
        <v>0</v>
      </c>
      <c r="P206" s="126">
        <v>3.98</v>
      </c>
      <c r="Q206" s="148">
        <f t="shared" si="85"/>
        <v>0</v>
      </c>
      <c r="R206" s="149">
        <v>1.2E-2</v>
      </c>
      <c r="S206" s="135">
        <f t="shared" si="86"/>
        <v>0</v>
      </c>
    </row>
    <row r="207" spans="1:19" ht="30.75" customHeight="1" x14ac:dyDescent="0.2">
      <c r="A207" s="172">
        <f t="shared" ref="A207:A208" si="87">A206+1</f>
        <v>165</v>
      </c>
      <c r="B207" s="495" t="s">
        <v>311</v>
      </c>
      <c r="C207" s="497" t="s">
        <v>258</v>
      </c>
      <c r="D207" s="499" t="s">
        <v>53</v>
      </c>
      <c r="E207" s="501">
        <v>40</v>
      </c>
      <c r="F207" s="577"/>
      <c r="G207" s="205">
        <f>'Прайс Февраль 2017'!F206</f>
        <v>136.69999999999999</v>
      </c>
      <c r="H207" s="197">
        <f>'Прайс Февраль 2017'!G206</f>
        <v>139.84409999999997</v>
      </c>
      <c r="I207" s="197">
        <f>'Прайс Февраль 2017'!H206</f>
        <v>147.67536959999998</v>
      </c>
      <c r="J207" s="198">
        <f>'Прайс Февраль 2017'!I206</f>
        <v>155.50216418879998</v>
      </c>
      <c r="K207" s="120">
        <f t="shared" si="80"/>
        <v>0</v>
      </c>
      <c r="L207" s="121">
        <f t="shared" si="81"/>
        <v>0</v>
      </c>
      <c r="M207" s="121">
        <f t="shared" si="82"/>
        <v>0</v>
      </c>
      <c r="N207" s="125">
        <f t="shared" si="83"/>
        <v>0</v>
      </c>
      <c r="O207" s="224">
        <f t="shared" si="84"/>
        <v>0</v>
      </c>
      <c r="P207" s="126">
        <v>3.7</v>
      </c>
      <c r="Q207" s="148">
        <f t="shared" si="85"/>
        <v>0</v>
      </c>
      <c r="R207" s="149">
        <v>1.2E-2</v>
      </c>
      <c r="S207" s="135">
        <f t="shared" si="86"/>
        <v>0</v>
      </c>
    </row>
    <row r="208" spans="1:19" ht="29.25" customHeight="1" x14ac:dyDescent="0.2">
      <c r="A208" s="172">
        <f t="shared" si="87"/>
        <v>166</v>
      </c>
      <c r="B208" s="495" t="s">
        <v>312</v>
      </c>
      <c r="C208" s="497" t="s">
        <v>258</v>
      </c>
      <c r="D208" s="499" t="s">
        <v>53</v>
      </c>
      <c r="E208" s="501">
        <v>40</v>
      </c>
      <c r="F208" s="577"/>
      <c r="G208" s="205">
        <f>'Прайс Февраль 2017'!F207</f>
        <v>136.69999999999999</v>
      </c>
      <c r="H208" s="197">
        <f>'Прайс Февраль 2017'!G207</f>
        <v>139.84409999999997</v>
      </c>
      <c r="I208" s="197">
        <f>'Прайс Февраль 2017'!H207</f>
        <v>147.67536959999998</v>
      </c>
      <c r="J208" s="198">
        <f>'Прайс Февраль 2017'!I207</f>
        <v>155.50216418879998</v>
      </c>
      <c r="K208" s="120">
        <f t="shared" si="80"/>
        <v>0</v>
      </c>
      <c r="L208" s="121">
        <f t="shared" si="81"/>
        <v>0</v>
      </c>
      <c r="M208" s="121">
        <f t="shared" si="82"/>
        <v>0</v>
      </c>
      <c r="N208" s="125">
        <f t="shared" si="83"/>
        <v>0</v>
      </c>
      <c r="O208" s="224">
        <f t="shared" si="84"/>
        <v>0</v>
      </c>
      <c r="P208" s="126">
        <v>3.7</v>
      </c>
      <c r="Q208" s="148">
        <f t="shared" si="85"/>
        <v>0</v>
      </c>
      <c r="R208" s="149">
        <v>1.2E-2</v>
      </c>
      <c r="S208" s="135">
        <f t="shared" si="86"/>
        <v>0</v>
      </c>
    </row>
    <row r="209" spans="1:19" ht="57.75" customHeight="1" thickBot="1" x14ac:dyDescent="0.25">
      <c r="A209" s="177">
        <f>A208+1</f>
        <v>167</v>
      </c>
      <c r="B209" s="496" t="s">
        <v>313</v>
      </c>
      <c r="C209" s="497" t="s">
        <v>258</v>
      </c>
      <c r="D209" s="500" t="s">
        <v>302</v>
      </c>
      <c r="E209" s="502">
        <v>15</v>
      </c>
      <c r="F209" s="578">
        <v>1</v>
      </c>
      <c r="G209" s="205">
        <f>'Прайс Февраль 2017'!F208</f>
        <v>218.1</v>
      </c>
      <c r="H209" s="197">
        <f>'Прайс Февраль 2017'!G208</f>
        <v>223.11629999999997</v>
      </c>
      <c r="I209" s="197">
        <f>'Прайс Февраль 2017'!H208</f>
        <v>235.61081279999996</v>
      </c>
      <c r="J209" s="198">
        <f>'Прайс Февраль 2017'!I208</f>
        <v>248.09818587839993</v>
      </c>
      <c r="K209" s="127">
        <f t="shared" si="80"/>
        <v>218.1</v>
      </c>
      <c r="L209" s="128">
        <f t="shared" si="81"/>
        <v>223.11629999999997</v>
      </c>
      <c r="M209" s="128">
        <f t="shared" si="82"/>
        <v>235.61081279999996</v>
      </c>
      <c r="N209" s="132">
        <f t="shared" si="83"/>
        <v>248.09818587839993</v>
      </c>
      <c r="O209" s="224">
        <f t="shared" si="84"/>
        <v>6.6666666666666666E-2</v>
      </c>
      <c r="P209" s="167">
        <v>7.94</v>
      </c>
      <c r="Q209" s="234">
        <f t="shared" si="85"/>
        <v>0.52933333333333332</v>
      </c>
      <c r="R209" s="158">
        <v>2.0500000000000001E-2</v>
      </c>
      <c r="S209" s="135">
        <f t="shared" si="86"/>
        <v>1.3666666666666666E-3</v>
      </c>
    </row>
    <row r="210" spans="1:19" s="110" customFormat="1" ht="18" customHeight="1" thickBot="1" x14ac:dyDescent="0.25">
      <c r="A210" s="856" t="s">
        <v>199</v>
      </c>
      <c r="B210" s="857"/>
      <c r="C210" s="857"/>
      <c r="D210" s="857"/>
      <c r="E210" s="857"/>
      <c r="F210" s="857"/>
      <c r="G210" s="857"/>
      <c r="H210" s="857"/>
      <c r="I210" s="857"/>
      <c r="J210" s="857"/>
      <c r="K210" s="859"/>
      <c r="L210" s="859"/>
      <c r="M210" s="859"/>
      <c r="N210" s="859"/>
      <c r="O210" s="857"/>
      <c r="P210" s="857"/>
      <c r="Q210" s="857"/>
      <c r="R210" s="857"/>
      <c r="S210" s="860"/>
    </row>
    <row r="211" spans="1:19" ht="30.75" customHeight="1" x14ac:dyDescent="0.2">
      <c r="A211" s="168">
        <f>A209+1</f>
        <v>168</v>
      </c>
      <c r="B211" s="505" t="s">
        <v>303</v>
      </c>
      <c r="C211" s="448" t="s">
        <v>258</v>
      </c>
      <c r="D211" s="498" t="s">
        <v>116</v>
      </c>
      <c r="E211" s="385">
        <v>20</v>
      </c>
      <c r="F211" s="576"/>
      <c r="G211" s="205">
        <f>'Прайс Февраль 2017'!F210</f>
        <v>120.47552</v>
      </c>
      <c r="H211" s="197">
        <f>'Прайс Февраль 2017'!G210</f>
        <v>123.2136</v>
      </c>
      <c r="I211" s="197">
        <f>'Прайс Февраль 2017'!H210</f>
        <v>130.05879999999999</v>
      </c>
      <c r="J211" s="198">
        <f>'Прайс Февраль 2017'!I210</f>
        <v>136.904</v>
      </c>
      <c r="K211" s="159">
        <f>F211*G211</f>
        <v>0</v>
      </c>
      <c r="L211" s="160">
        <f>F211*H211</f>
        <v>0</v>
      </c>
      <c r="M211" s="160">
        <f>F211*I211</f>
        <v>0</v>
      </c>
      <c r="N211" s="161">
        <f>F211*J211</f>
        <v>0</v>
      </c>
      <c r="O211" s="224">
        <f t="shared" si="84"/>
        <v>0</v>
      </c>
      <c r="P211" s="190">
        <v>5.96</v>
      </c>
      <c r="Q211" s="233">
        <f t="shared" si="85"/>
        <v>0</v>
      </c>
      <c r="R211" s="143">
        <v>1.2999999999999999E-2</v>
      </c>
      <c r="S211" s="135">
        <f t="shared" si="86"/>
        <v>0</v>
      </c>
    </row>
    <row r="212" spans="1:19" ht="32.25" customHeight="1" x14ac:dyDescent="0.2">
      <c r="A212" s="172">
        <f>A211+1</f>
        <v>169</v>
      </c>
      <c r="B212" s="506" t="s">
        <v>303</v>
      </c>
      <c r="C212" s="449" t="s">
        <v>258</v>
      </c>
      <c r="D212" s="442" t="s">
        <v>78</v>
      </c>
      <c r="E212" s="61">
        <v>20</v>
      </c>
      <c r="F212" s="577"/>
      <c r="G212" s="205">
        <f>'Прайс Февраль 2017'!F211</f>
        <v>140</v>
      </c>
      <c r="H212" s="197">
        <f>'Прайс Февраль 2017'!G211</f>
        <v>143.22</v>
      </c>
      <c r="I212" s="197">
        <f>'Прайс Февраль 2017'!H211</f>
        <v>151.24032</v>
      </c>
      <c r="J212" s="198">
        <f>'Прайс Февраль 2017'!I211</f>
        <v>159.25605696</v>
      </c>
      <c r="K212" s="120">
        <f t="shared" ref="K212:K223" si="88">F212*G212</f>
        <v>0</v>
      </c>
      <c r="L212" s="121">
        <f t="shared" ref="L212:L223" si="89">F212*H212</f>
        <v>0</v>
      </c>
      <c r="M212" s="121">
        <f t="shared" ref="M212:M223" si="90">F212*I212</f>
        <v>0</v>
      </c>
      <c r="N212" s="125">
        <f t="shared" ref="N212:N223" si="91">F212*J212</f>
        <v>0</v>
      </c>
      <c r="O212" s="224">
        <f t="shared" si="84"/>
        <v>0</v>
      </c>
      <c r="P212" s="126">
        <v>9.24</v>
      </c>
      <c r="Q212" s="148">
        <f t="shared" si="85"/>
        <v>0</v>
      </c>
      <c r="R212" s="149">
        <v>1.7999999999999999E-2</v>
      </c>
      <c r="S212" s="135">
        <f t="shared" si="86"/>
        <v>0</v>
      </c>
    </row>
    <row r="213" spans="1:19" ht="29.25" customHeight="1" x14ac:dyDescent="0.2">
      <c r="A213" s="172">
        <f t="shared" ref="A213:A223" si="92">A212+1</f>
        <v>170</v>
      </c>
      <c r="B213" s="506" t="s">
        <v>93</v>
      </c>
      <c r="C213" s="449" t="s">
        <v>258</v>
      </c>
      <c r="D213" s="442" t="s">
        <v>116</v>
      </c>
      <c r="E213" s="61">
        <v>20</v>
      </c>
      <c r="F213" s="577"/>
      <c r="G213" s="205">
        <f>'Прайс Февраль 2017'!F212</f>
        <v>133.18624000000003</v>
      </c>
      <c r="H213" s="197">
        <f>'Прайс Февраль 2017'!G212</f>
        <v>136.21320000000003</v>
      </c>
      <c r="I213" s="197">
        <f>'Прайс Февраль 2017'!H212</f>
        <v>143.78059999999999</v>
      </c>
      <c r="J213" s="198">
        <f>'Прайс Февраль 2017'!I212</f>
        <v>151.34800000000001</v>
      </c>
      <c r="K213" s="120">
        <f t="shared" si="88"/>
        <v>0</v>
      </c>
      <c r="L213" s="121">
        <f t="shared" si="89"/>
        <v>0</v>
      </c>
      <c r="M213" s="121">
        <f t="shared" si="90"/>
        <v>0</v>
      </c>
      <c r="N213" s="125">
        <f t="shared" si="91"/>
        <v>0</v>
      </c>
      <c r="O213" s="224">
        <f t="shared" si="84"/>
        <v>0</v>
      </c>
      <c r="P213" s="126">
        <v>5.96</v>
      </c>
      <c r="Q213" s="148">
        <f t="shared" si="85"/>
        <v>0</v>
      </c>
      <c r="R213" s="149">
        <v>1.2999999999999999E-2</v>
      </c>
      <c r="S213" s="135">
        <f t="shared" si="86"/>
        <v>0</v>
      </c>
    </row>
    <row r="214" spans="1:19" ht="29.25" customHeight="1" x14ac:dyDescent="0.2">
      <c r="A214" s="172">
        <f t="shared" si="92"/>
        <v>171</v>
      </c>
      <c r="B214" s="506" t="s">
        <v>304</v>
      </c>
      <c r="C214" s="449" t="s">
        <v>258</v>
      </c>
      <c r="D214" s="442" t="s">
        <v>116</v>
      </c>
      <c r="E214" s="61">
        <v>20</v>
      </c>
      <c r="F214" s="577"/>
      <c r="G214" s="205">
        <f>'Прайс Февраль 2017'!F213</f>
        <v>120.47552</v>
      </c>
      <c r="H214" s="197">
        <f>'Прайс Февраль 2017'!G213</f>
        <v>123.2136</v>
      </c>
      <c r="I214" s="197">
        <f>'Прайс Февраль 2017'!H213</f>
        <v>130.05879999999999</v>
      </c>
      <c r="J214" s="198">
        <f>'Прайс Февраль 2017'!I213</f>
        <v>136.904</v>
      </c>
      <c r="K214" s="120">
        <f t="shared" si="88"/>
        <v>0</v>
      </c>
      <c r="L214" s="121">
        <f t="shared" si="89"/>
        <v>0</v>
      </c>
      <c r="M214" s="121">
        <f t="shared" si="90"/>
        <v>0</v>
      </c>
      <c r="N214" s="125">
        <f t="shared" si="91"/>
        <v>0</v>
      </c>
      <c r="O214" s="224">
        <f t="shared" si="84"/>
        <v>0</v>
      </c>
      <c r="P214" s="126">
        <v>5.96</v>
      </c>
      <c r="Q214" s="148">
        <f t="shared" si="85"/>
        <v>0</v>
      </c>
      <c r="R214" s="149">
        <v>1.2999999999999999E-2</v>
      </c>
      <c r="S214" s="135">
        <f t="shared" si="86"/>
        <v>0</v>
      </c>
    </row>
    <row r="215" spans="1:19" ht="33.75" customHeight="1" x14ac:dyDescent="0.2">
      <c r="A215" s="172">
        <f t="shared" si="92"/>
        <v>172</v>
      </c>
      <c r="B215" s="506" t="s">
        <v>304</v>
      </c>
      <c r="C215" s="449" t="s">
        <v>258</v>
      </c>
      <c r="D215" s="442" t="s">
        <v>78</v>
      </c>
      <c r="E215" s="61">
        <v>20</v>
      </c>
      <c r="F215" s="577"/>
      <c r="G215" s="205">
        <f>'Прайс Февраль 2017'!F214</f>
        <v>140</v>
      </c>
      <c r="H215" s="197">
        <f>'Прайс Февраль 2017'!G214</f>
        <v>143.22</v>
      </c>
      <c r="I215" s="197">
        <f>'Прайс Февраль 2017'!H214</f>
        <v>151.24032</v>
      </c>
      <c r="J215" s="198">
        <f>'Прайс Февраль 2017'!I214</f>
        <v>159.25605696</v>
      </c>
      <c r="K215" s="120">
        <f t="shared" si="88"/>
        <v>0</v>
      </c>
      <c r="L215" s="121">
        <f t="shared" si="89"/>
        <v>0</v>
      </c>
      <c r="M215" s="121">
        <f t="shared" si="90"/>
        <v>0</v>
      </c>
      <c r="N215" s="125">
        <f t="shared" si="91"/>
        <v>0</v>
      </c>
      <c r="O215" s="224">
        <f t="shared" si="84"/>
        <v>0</v>
      </c>
      <c r="P215" s="126">
        <v>9.24</v>
      </c>
      <c r="Q215" s="148">
        <f t="shared" si="85"/>
        <v>0</v>
      </c>
      <c r="R215" s="149">
        <v>1.7999999999999999E-2</v>
      </c>
      <c r="S215" s="135">
        <f t="shared" si="86"/>
        <v>0</v>
      </c>
    </row>
    <row r="216" spans="1:19" ht="40.5" customHeight="1" x14ac:dyDescent="0.2">
      <c r="A216" s="172">
        <f t="shared" si="92"/>
        <v>173</v>
      </c>
      <c r="B216" s="506" t="s">
        <v>305</v>
      </c>
      <c r="C216" s="449" t="s">
        <v>258</v>
      </c>
      <c r="D216" s="442" t="s">
        <v>116</v>
      </c>
      <c r="E216" s="61">
        <v>20</v>
      </c>
      <c r="F216" s="577"/>
      <c r="G216" s="205">
        <f>'Прайс Февраль 2017'!F215</f>
        <v>133.18624000000003</v>
      </c>
      <c r="H216" s="197">
        <f>'Прайс Февраль 2017'!G215</f>
        <v>136.21320000000003</v>
      </c>
      <c r="I216" s="197">
        <f>'Прайс Февраль 2017'!H215</f>
        <v>143.78059999999999</v>
      </c>
      <c r="J216" s="198">
        <f>'Прайс Февраль 2017'!I215</f>
        <v>151.34800000000001</v>
      </c>
      <c r="K216" s="120">
        <f t="shared" si="88"/>
        <v>0</v>
      </c>
      <c r="L216" s="121">
        <f t="shared" si="89"/>
        <v>0</v>
      </c>
      <c r="M216" s="121">
        <f t="shared" si="90"/>
        <v>0</v>
      </c>
      <c r="N216" s="125">
        <f t="shared" si="91"/>
        <v>0</v>
      </c>
      <c r="O216" s="224">
        <f t="shared" si="84"/>
        <v>0</v>
      </c>
      <c r="P216" s="126">
        <v>5.96</v>
      </c>
      <c r="Q216" s="148">
        <f t="shared" si="85"/>
        <v>0</v>
      </c>
      <c r="R216" s="149">
        <v>1.2999999999999999E-2</v>
      </c>
      <c r="S216" s="135">
        <f t="shared" si="86"/>
        <v>0</v>
      </c>
    </row>
    <row r="217" spans="1:19" ht="42" customHeight="1" x14ac:dyDescent="0.2">
      <c r="A217" s="172">
        <f t="shared" si="92"/>
        <v>174</v>
      </c>
      <c r="B217" s="506" t="s">
        <v>306</v>
      </c>
      <c r="C217" s="449" t="s">
        <v>258</v>
      </c>
      <c r="D217" s="442" t="s">
        <v>116</v>
      </c>
      <c r="E217" s="61">
        <v>20</v>
      </c>
      <c r="F217" s="577"/>
      <c r="G217" s="205">
        <f>'Прайс Февраль 2017'!F216</f>
        <v>129.31775999999999</v>
      </c>
      <c r="H217" s="197">
        <f>'Прайс Февраль 2017'!G216</f>
        <v>132.2568</v>
      </c>
      <c r="I217" s="197">
        <f>'Прайс Февраль 2017'!H216</f>
        <v>139.6044</v>
      </c>
      <c r="J217" s="198">
        <f>'Прайс Февраль 2017'!I216</f>
        <v>146.952</v>
      </c>
      <c r="K217" s="120">
        <f t="shared" si="88"/>
        <v>0</v>
      </c>
      <c r="L217" s="121">
        <f t="shared" si="89"/>
        <v>0</v>
      </c>
      <c r="M217" s="121">
        <f t="shared" si="90"/>
        <v>0</v>
      </c>
      <c r="N217" s="125">
        <f t="shared" si="91"/>
        <v>0</v>
      </c>
      <c r="O217" s="224">
        <f t="shared" si="84"/>
        <v>0</v>
      </c>
      <c r="P217" s="126">
        <v>5.96</v>
      </c>
      <c r="Q217" s="148">
        <f t="shared" si="85"/>
        <v>0</v>
      </c>
      <c r="R217" s="149">
        <v>1.2999999999999999E-2</v>
      </c>
      <c r="S217" s="135">
        <f t="shared" si="86"/>
        <v>0</v>
      </c>
    </row>
    <row r="218" spans="1:19" ht="42.75" customHeight="1" x14ac:dyDescent="0.2">
      <c r="A218" s="172">
        <f t="shared" si="92"/>
        <v>175</v>
      </c>
      <c r="B218" s="506" t="s">
        <v>306</v>
      </c>
      <c r="C218" s="449" t="s">
        <v>258</v>
      </c>
      <c r="D218" s="442" t="s">
        <v>78</v>
      </c>
      <c r="E218" s="61">
        <v>20</v>
      </c>
      <c r="F218" s="577"/>
      <c r="G218" s="205">
        <f>'Прайс Февраль 2017'!F217</f>
        <v>158.05503999999999</v>
      </c>
      <c r="H218" s="197">
        <f>'Прайс Февраль 2017'!G217</f>
        <v>161.6472</v>
      </c>
      <c r="I218" s="197">
        <f>'Прайс Февраль 2017'!H217</f>
        <v>170.6276</v>
      </c>
      <c r="J218" s="198">
        <f>'Прайс Февраль 2017'!I217</f>
        <v>179.608</v>
      </c>
      <c r="K218" s="120">
        <f t="shared" si="88"/>
        <v>0</v>
      </c>
      <c r="L218" s="121">
        <f t="shared" si="89"/>
        <v>0</v>
      </c>
      <c r="M218" s="121">
        <f t="shared" si="90"/>
        <v>0</v>
      </c>
      <c r="N218" s="125">
        <f t="shared" si="91"/>
        <v>0</v>
      </c>
      <c r="O218" s="224">
        <f t="shared" si="84"/>
        <v>0</v>
      </c>
      <c r="P218" s="126">
        <v>9.24</v>
      </c>
      <c r="Q218" s="148">
        <f t="shared" si="85"/>
        <v>0</v>
      </c>
      <c r="R218" s="149">
        <v>1.7999999999999999E-2</v>
      </c>
      <c r="S218" s="135">
        <f t="shared" si="86"/>
        <v>0</v>
      </c>
    </row>
    <row r="219" spans="1:19" ht="39.75" customHeight="1" x14ac:dyDescent="0.2">
      <c r="A219" s="172">
        <f>A218+1</f>
        <v>176</v>
      </c>
      <c r="B219" s="506" t="s">
        <v>307</v>
      </c>
      <c r="C219" s="449" t="s">
        <v>258</v>
      </c>
      <c r="D219" s="442" t="s">
        <v>113</v>
      </c>
      <c r="E219" s="62">
        <v>20</v>
      </c>
      <c r="F219" s="577"/>
      <c r="G219" s="205">
        <f>'Прайс Февраль 2017'!F218</f>
        <v>158.05503999999999</v>
      </c>
      <c r="H219" s="197">
        <f>'Прайс Февраль 2017'!G218</f>
        <v>161.6472</v>
      </c>
      <c r="I219" s="197">
        <f>'Прайс Февраль 2017'!H218</f>
        <v>170.6276</v>
      </c>
      <c r="J219" s="198">
        <f>'Прайс Февраль 2017'!I218</f>
        <v>179.608</v>
      </c>
      <c r="K219" s="120">
        <f t="shared" si="88"/>
        <v>0</v>
      </c>
      <c r="L219" s="121">
        <f t="shared" si="89"/>
        <v>0</v>
      </c>
      <c r="M219" s="121">
        <f t="shared" si="90"/>
        <v>0</v>
      </c>
      <c r="N219" s="125">
        <f t="shared" si="91"/>
        <v>0</v>
      </c>
      <c r="O219" s="224">
        <f t="shared" si="84"/>
        <v>0</v>
      </c>
      <c r="P219" s="126">
        <v>5.96</v>
      </c>
      <c r="Q219" s="148">
        <f t="shared" si="85"/>
        <v>0</v>
      </c>
      <c r="R219" s="149">
        <v>1.2999999999999999E-2</v>
      </c>
      <c r="S219" s="135">
        <f t="shared" si="86"/>
        <v>0</v>
      </c>
    </row>
    <row r="220" spans="1:19" ht="30.75" customHeight="1" x14ac:dyDescent="0.2">
      <c r="A220" s="172">
        <f t="shared" si="92"/>
        <v>177</v>
      </c>
      <c r="B220" s="507" t="s">
        <v>318</v>
      </c>
      <c r="C220" s="497" t="s">
        <v>258</v>
      </c>
      <c r="D220" s="499" t="s">
        <v>308</v>
      </c>
      <c r="E220" s="501">
        <v>50</v>
      </c>
      <c r="F220" s="577"/>
      <c r="G220" s="205">
        <f>'Прайс Февраль 2017'!F219</f>
        <v>113.9</v>
      </c>
      <c r="H220" s="197">
        <f>'Прайс Февраль 2017'!G219</f>
        <v>116.5197</v>
      </c>
      <c r="I220" s="197">
        <f>'Прайс Февраль 2017'!H219</f>
        <v>123.0448032</v>
      </c>
      <c r="J220" s="198">
        <f>'Прайс Февраль 2017'!I219</f>
        <v>129.56617776959999</v>
      </c>
      <c r="K220" s="120">
        <f t="shared" si="88"/>
        <v>0</v>
      </c>
      <c r="L220" s="121">
        <f t="shared" si="89"/>
        <v>0</v>
      </c>
      <c r="M220" s="121">
        <f t="shared" si="90"/>
        <v>0</v>
      </c>
      <c r="N220" s="125">
        <f t="shared" si="91"/>
        <v>0</v>
      </c>
      <c r="O220" s="224">
        <f t="shared" si="84"/>
        <v>0</v>
      </c>
      <c r="P220" s="126">
        <v>5.38</v>
      </c>
      <c r="Q220" s="148">
        <f t="shared" si="85"/>
        <v>0</v>
      </c>
      <c r="R220" s="149">
        <v>1.09E-2</v>
      </c>
      <c r="S220" s="135">
        <f t="shared" si="86"/>
        <v>0</v>
      </c>
    </row>
    <row r="221" spans="1:19" ht="29.25" customHeight="1" x14ac:dyDescent="0.2">
      <c r="A221" s="172">
        <f t="shared" si="92"/>
        <v>178</v>
      </c>
      <c r="B221" s="507" t="s">
        <v>319</v>
      </c>
      <c r="C221" s="497" t="s">
        <v>258</v>
      </c>
      <c r="D221" s="499" t="s">
        <v>308</v>
      </c>
      <c r="E221" s="501">
        <v>50</v>
      </c>
      <c r="F221" s="577"/>
      <c r="G221" s="205">
        <f>'Прайс Февраль 2017'!F220</f>
        <v>113.9</v>
      </c>
      <c r="H221" s="197">
        <f>'Прайс Февраль 2017'!G220</f>
        <v>116.5197</v>
      </c>
      <c r="I221" s="197">
        <f>'Прайс Февраль 2017'!H220</f>
        <v>123.0448032</v>
      </c>
      <c r="J221" s="198">
        <f>'Прайс Февраль 2017'!I220</f>
        <v>129.56617776959999</v>
      </c>
      <c r="K221" s="120">
        <f t="shared" si="88"/>
        <v>0</v>
      </c>
      <c r="L221" s="121">
        <f t="shared" si="89"/>
        <v>0</v>
      </c>
      <c r="M221" s="121">
        <f t="shared" si="90"/>
        <v>0</v>
      </c>
      <c r="N221" s="125">
        <f t="shared" si="91"/>
        <v>0</v>
      </c>
      <c r="O221" s="224">
        <f t="shared" si="84"/>
        <v>0</v>
      </c>
      <c r="P221" s="126">
        <v>5.38</v>
      </c>
      <c r="Q221" s="148">
        <f t="shared" si="85"/>
        <v>0</v>
      </c>
      <c r="R221" s="149">
        <v>1.09E-2</v>
      </c>
      <c r="S221" s="135">
        <f t="shared" si="86"/>
        <v>0</v>
      </c>
    </row>
    <row r="222" spans="1:19" ht="27.75" customHeight="1" x14ac:dyDescent="0.2">
      <c r="A222" s="172">
        <f t="shared" si="92"/>
        <v>179</v>
      </c>
      <c r="B222" s="507" t="s">
        <v>320</v>
      </c>
      <c r="C222" s="497" t="s">
        <v>258</v>
      </c>
      <c r="D222" s="499" t="s">
        <v>308</v>
      </c>
      <c r="E222" s="501">
        <v>50</v>
      </c>
      <c r="F222" s="577"/>
      <c r="G222" s="205">
        <f>'Прайс Февраль 2017'!F221</f>
        <v>113.9</v>
      </c>
      <c r="H222" s="197">
        <f>'Прайс Февраль 2017'!G221</f>
        <v>116.5197</v>
      </c>
      <c r="I222" s="197">
        <f>'Прайс Февраль 2017'!H221</f>
        <v>123.0448032</v>
      </c>
      <c r="J222" s="198">
        <f>'Прайс Февраль 2017'!I221</f>
        <v>129.56617776959999</v>
      </c>
      <c r="K222" s="120">
        <f t="shared" si="88"/>
        <v>0</v>
      </c>
      <c r="L222" s="121">
        <f t="shared" si="89"/>
        <v>0</v>
      </c>
      <c r="M222" s="121">
        <f t="shared" si="90"/>
        <v>0</v>
      </c>
      <c r="N222" s="125">
        <f t="shared" si="91"/>
        <v>0</v>
      </c>
      <c r="O222" s="224">
        <f t="shared" si="84"/>
        <v>0</v>
      </c>
      <c r="P222" s="126">
        <v>5.38</v>
      </c>
      <c r="Q222" s="148">
        <f t="shared" si="85"/>
        <v>0</v>
      </c>
      <c r="R222" s="149">
        <v>1.09E-2</v>
      </c>
      <c r="S222" s="135">
        <f t="shared" si="86"/>
        <v>0</v>
      </c>
    </row>
    <row r="223" spans="1:19" ht="30" customHeight="1" thickBot="1" x14ac:dyDescent="0.25">
      <c r="A223" s="172">
        <f t="shared" si="92"/>
        <v>180</v>
      </c>
      <c r="B223" s="507" t="s">
        <v>321</v>
      </c>
      <c r="C223" s="497" t="s">
        <v>258</v>
      </c>
      <c r="D223" s="499" t="s">
        <v>308</v>
      </c>
      <c r="E223" s="501">
        <v>50</v>
      </c>
      <c r="F223" s="577"/>
      <c r="G223" s="205">
        <f>'Прайс Февраль 2017'!F222</f>
        <v>113.9</v>
      </c>
      <c r="H223" s="197">
        <f>'Прайс Февраль 2017'!G222</f>
        <v>116.5197</v>
      </c>
      <c r="I223" s="197">
        <f>'Прайс Февраль 2017'!H222</f>
        <v>123.0448032</v>
      </c>
      <c r="J223" s="198">
        <f>'Прайс Февраль 2017'!I222</f>
        <v>129.56617776959999</v>
      </c>
      <c r="K223" s="120">
        <f t="shared" si="88"/>
        <v>0</v>
      </c>
      <c r="L223" s="121">
        <f t="shared" si="89"/>
        <v>0</v>
      </c>
      <c r="M223" s="121">
        <f t="shared" si="90"/>
        <v>0</v>
      </c>
      <c r="N223" s="125">
        <f t="shared" si="91"/>
        <v>0</v>
      </c>
      <c r="O223" s="224">
        <f t="shared" si="84"/>
        <v>0</v>
      </c>
      <c r="P223" s="126">
        <v>5.38</v>
      </c>
      <c r="Q223" s="148">
        <f t="shared" si="85"/>
        <v>0</v>
      </c>
      <c r="R223" s="149">
        <v>1.09E-2</v>
      </c>
      <c r="S223" s="135">
        <f t="shared" si="86"/>
        <v>0</v>
      </c>
    </row>
    <row r="224" spans="1:19" s="110" customFormat="1" ht="20.25" customHeight="1" thickBot="1" x14ac:dyDescent="0.25">
      <c r="A224" s="780" t="s">
        <v>198</v>
      </c>
      <c r="B224" s="734"/>
      <c r="C224" s="734"/>
      <c r="D224" s="734"/>
      <c r="E224" s="734"/>
      <c r="F224" s="734"/>
      <c r="G224" s="734"/>
      <c r="H224" s="734"/>
      <c r="I224" s="734"/>
      <c r="J224" s="734"/>
      <c r="K224" s="781"/>
      <c r="L224" s="781"/>
      <c r="M224" s="781"/>
      <c r="N224" s="781"/>
      <c r="O224" s="734"/>
      <c r="P224" s="734"/>
      <c r="Q224" s="734"/>
      <c r="R224" s="734"/>
      <c r="S224" s="735"/>
    </row>
    <row r="225" spans="1:19" ht="33" customHeight="1" x14ac:dyDescent="0.2">
      <c r="A225" s="168">
        <f>A223+1</f>
        <v>181</v>
      </c>
      <c r="B225" s="522" t="s">
        <v>309</v>
      </c>
      <c r="C225" s="448" t="s">
        <v>258</v>
      </c>
      <c r="D225" s="498" t="s">
        <v>40</v>
      </c>
      <c r="E225" s="524">
        <v>20</v>
      </c>
      <c r="F225" s="576">
        <v>5</v>
      </c>
      <c r="G225" s="169">
        <f>'Прайс Февраль 2017'!F224</f>
        <v>120.47552</v>
      </c>
      <c r="H225" s="170">
        <f>'Прайс Февраль 2017'!G224</f>
        <v>123.2136</v>
      </c>
      <c r="I225" s="170">
        <f>'Прайс Февраль 2017'!H224</f>
        <v>130.05879999999999</v>
      </c>
      <c r="J225" s="242">
        <f>'Прайс Февраль 2017'!I224</f>
        <v>136.904</v>
      </c>
      <c r="K225" s="159">
        <f>F225*G225</f>
        <v>602.37760000000003</v>
      </c>
      <c r="L225" s="160">
        <f>F225*H225</f>
        <v>616.06799999999998</v>
      </c>
      <c r="M225" s="160">
        <f>F225*I225</f>
        <v>650.29399999999998</v>
      </c>
      <c r="N225" s="161">
        <f>F225*J225</f>
        <v>684.52</v>
      </c>
      <c r="O225" s="525">
        <f t="shared" si="84"/>
        <v>0.25</v>
      </c>
      <c r="P225" s="190">
        <v>5.96</v>
      </c>
      <c r="Q225" s="233">
        <f t="shared" si="85"/>
        <v>1.49</v>
      </c>
      <c r="R225" s="143">
        <v>1.2999999999999999E-2</v>
      </c>
      <c r="S225" s="190">
        <f t="shared" si="86"/>
        <v>3.2499999999999999E-3</v>
      </c>
    </row>
    <row r="226" spans="1:19" ht="41.25" customHeight="1" x14ac:dyDescent="0.2">
      <c r="A226" s="172">
        <f>A225+1</f>
        <v>182</v>
      </c>
      <c r="B226" s="495" t="s">
        <v>314</v>
      </c>
      <c r="C226" s="497" t="s">
        <v>258</v>
      </c>
      <c r="D226" s="499" t="s">
        <v>78</v>
      </c>
      <c r="E226" s="494">
        <v>20</v>
      </c>
      <c r="F226" s="577"/>
      <c r="G226" s="173">
        <f>'Прайс Февраль 2017'!F225</f>
        <v>156.9</v>
      </c>
      <c r="H226" s="174">
        <f>'Прайс Февраль 2017'!G225</f>
        <v>160.5087</v>
      </c>
      <c r="I226" s="174">
        <f>'Прайс Февраль 2017'!H225</f>
        <v>169.49718720000001</v>
      </c>
      <c r="J226" s="243">
        <f>'Прайс Февраль 2017'!I225</f>
        <v>178.48053812160001</v>
      </c>
      <c r="K226" s="120">
        <f>F226*G226</f>
        <v>0</v>
      </c>
      <c r="L226" s="121">
        <f>F226*H226</f>
        <v>0</v>
      </c>
      <c r="M226" s="121">
        <f>F226*I226</f>
        <v>0</v>
      </c>
      <c r="N226" s="125">
        <f>F226*J226</f>
        <v>0</v>
      </c>
      <c r="O226" s="217">
        <f t="shared" si="84"/>
        <v>0</v>
      </c>
      <c r="P226" s="126">
        <v>8.7799999999999994</v>
      </c>
      <c r="Q226" s="148">
        <f t="shared" si="85"/>
        <v>0</v>
      </c>
      <c r="R226" s="149">
        <v>1.7999999999999999E-2</v>
      </c>
      <c r="S226" s="126">
        <f t="shared" si="86"/>
        <v>0</v>
      </c>
    </row>
    <row r="227" spans="1:19" ht="33" customHeight="1" x14ac:dyDescent="0.2">
      <c r="A227" s="172">
        <f>A226+1</f>
        <v>183</v>
      </c>
      <c r="B227" s="495" t="s">
        <v>315</v>
      </c>
      <c r="C227" s="497" t="s">
        <v>258</v>
      </c>
      <c r="D227" s="499" t="s">
        <v>308</v>
      </c>
      <c r="E227" s="494">
        <v>50</v>
      </c>
      <c r="F227" s="577"/>
      <c r="G227" s="173">
        <f>'Прайс Февраль 2017'!F226</f>
        <v>113.9</v>
      </c>
      <c r="H227" s="174">
        <f>'Прайс Февраль 2017'!G226</f>
        <v>116.5197</v>
      </c>
      <c r="I227" s="174">
        <f>'Прайс Февраль 2017'!H226</f>
        <v>123.0448032</v>
      </c>
      <c r="J227" s="243">
        <f>'Прайс Февраль 2017'!I226</f>
        <v>129.56617776959999</v>
      </c>
      <c r="K227" s="120">
        <f>F227*G227</f>
        <v>0</v>
      </c>
      <c r="L227" s="121">
        <f>F227*H227</f>
        <v>0</v>
      </c>
      <c r="M227" s="121">
        <f>F227*I227</f>
        <v>0</v>
      </c>
      <c r="N227" s="125">
        <f>F227*J227</f>
        <v>0</v>
      </c>
      <c r="O227" s="217">
        <f t="shared" si="84"/>
        <v>0</v>
      </c>
      <c r="P227" s="126">
        <v>5.38</v>
      </c>
      <c r="Q227" s="148">
        <f t="shared" si="85"/>
        <v>0</v>
      </c>
      <c r="R227" s="149">
        <v>1.0999999999999999E-2</v>
      </c>
      <c r="S227" s="126">
        <f t="shared" si="86"/>
        <v>0</v>
      </c>
    </row>
    <row r="228" spans="1:19" ht="35.25" customHeight="1" x14ac:dyDescent="0.2">
      <c r="A228" s="172">
        <f>A227+1</f>
        <v>184</v>
      </c>
      <c r="B228" s="495" t="s">
        <v>322</v>
      </c>
      <c r="C228" s="497" t="s">
        <v>258</v>
      </c>
      <c r="D228" s="499" t="s">
        <v>40</v>
      </c>
      <c r="E228" s="494">
        <v>20</v>
      </c>
      <c r="F228" s="577"/>
      <c r="G228" s="173">
        <f>'Прайс Февраль 2017'!F227</f>
        <v>172.5</v>
      </c>
      <c r="H228" s="174">
        <f>'Прайс Февраль 2017'!G227</f>
        <v>176.46749999999997</v>
      </c>
      <c r="I228" s="174">
        <f>'Прайс Февраль 2017'!H227</f>
        <v>186.34967999999998</v>
      </c>
      <c r="J228" s="243">
        <f>'Прайс Февраль 2017'!I227</f>
        <v>196.22621303999998</v>
      </c>
      <c r="K228" s="120">
        <f>F228*G228</f>
        <v>0</v>
      </c>
      <c r="L228" s="121">
        <f>F228*H228</f>
        <v>0</v>
      </c>
      <c r="M228" s="121">
        <f>F228*I228</f>
        <v>0</v>
      </c>
      <c r="N228" s="125">
        <f>F228*J228</f>
        <v>0</v>
      </c>
      <c r="O228" s="217">
        <f t="shared" si="84"/>
        <v>0</v>
      </c>
      <c r="P228" s="126">
        <v>5.96</v>
      </c>
      <c r="Q228" s="148">
        <f t="shared" si="85"/>
        <v>0</v>
      </c>
      <c r="R228" s="149">
        <v>1.2999999999999999E-2</v>
      </c>
      <c r="S228" s="126">
        <f t="shared" si="86"/>
        <v>0</v>
      </c>
    </row>
    <row r="229" spans="1:19" ht="37.5" customHeight="1" thickBot="1" x14ac:dyDescent="0.25">
      <c r="A229" s="177">
        <f>A228+1</f>
        <v>185</v>
      </c>
      <c r="B229" s="523" t="s">
        <v>310</v>
      </c>
      <c r="C229" s="450" t="s">
        <v>258</v>
      </c>
      <c r="D229" s="521" t="s">
        <v>99</v>
      </c>
      <c r="E229" s="520">
        <v>40</v>
      </c>
      <c r="F229" s="578"/>
      <c r="G229" s="178">
        <f>'Прайс Февраль 2017'!F228</f>
        <v>93.396160000000009</v>
      </c>
      <c r="H229" s="179">
        <f>'Прайс Февраль 2017'!G228</f>
        <v>95.518800000000013</v>
      </c>
      <c r="I229" s="179">
        <f>'Прайс Февраль 2017'!H228</f>
        <v>100.8254</v>
      </c>
      <c r="J229" s="294">
        <f>'Прайс Февраль 2017'!I228</f>
        <v>106.13200000000001</v>
      </c>
      <c r="K229" s="127">
        <f>F229*G229</f>
        <v>0</v>
      </c>
      <c r="L229" s="128">
        <f>F229*H229</f>
        <v>0</v>
      </c>
      <c r="M229" s="128">
        <f>F229*I229</f>
        <v>0</v>
      </c>
      <c r="N229" s="132">
        <f>F229*J229</f>
        <v>0</v>
      </c>
      <c r="O229" s="218">
        <f t="shared" si="84"/>
        <v>0</v>
      </c>
      <c r="P229" s="167">
        <v>3.62</v>
      </c>
      <c r="Q229" s="234">
        <f t="shared" si="85"/>
        <v>0</v>
      </c>
      <c r="R229" s="158">
        <v>1.4E-2</v>
      </c>
      <c r="S229" s="167">
        <f t="shared" si="86"/>
        <v>0</v>
      </c>
    </row>
    <row r="230" spans="1:19" s="110" customFormat="1" ht="18.75" customHeight="1" thickBot="1" x14ac:dyDescent="0.25">
      <c r="A230" s="856" t="s">
        <v>54</v>
      </c>
      <c r="B230" s="857"/>
      <c r="C230" s="857"/>
      <c r="D230" s="857"/>
      <c r="E230" s="857"/>
      <c r="F230" s="857"/>
      <c r="G230" s="857"/>
      <c r="H230" s="857"/>
      <c r="I230" s="857"/>
      <c r="J230" s="857"/>
      <c r="K230" s="859"/>
      <c r="L230" s="859"/>
      <c r="M230" s="859"/>
      <c r="N230" s="859"/>
      <c r="O230" s="857"/>
      <c r="P230" s="857"/>
      <c r="Q230" s="857"/>
      <c r="R230" s="857"/>
      <c r="S230" s="860"/>
    </row>
    <row r="231" spans="1:19" ht="25.5" x14ac:dyDescent="0.2">
      <c r="A231" s="168">
        <f>A229+1</f>
        <v>186</v>
      </c>
      <c r="B231" s="505" t="s">
        <v>94</v>
      </c>
      <c r="C231" s="448" t="s">
        <v>258</v>
      </c>
      <c r="D231" s="886" t="s">
        <v>53</v>
      </c>
      <c r="E231" s="512">
        <v>50</v>
      </c>
      <c r="F231" s="576"/>
      <c r="G231" s="169">
        <f>'Прайс Февраль 2017'!F230</f>
        <v>90.08032</v>
      </c>
      <c r="H231" s="170">
        <f>'Прайс Февраль 2017'!G230</f>
        <v>92.127600000000001</v>
      </c>
      <c r="I231" s="170">
        <f>'Прайс Февраль 2017'!H230</f>
        <v>97.245800000000003</v>
      </c>
      <c r="J231" s="242">
        <f>'Прайс Февраль 2017'!I230</f>
        <v>102.364</v>
      </c>
      <c r="K231" s="159">
        <f>F231*G231</f>
        <v>0</v>
      </c>
      <c r="L231" s="160">
        <f>F231*H231</f>
        <v>0</v>
      </c>
      <c r="M231" s="160">
        <f>F231*I231</f>
        <v>0</v>
      </c>
      <c r="N231" s="161">
        <f>F231*J231</f>
        <v>0</v>
      </c>
      <c r="O231" s="525">
        <f t="shared" si="84"/>
        <v>0</v>
      </c>
      <c r="P231" s="190">
        <v>4.75</v>
      </c>
      <c r="Q231" s="233">
        <f t="shared" si="85"/>
        <v>0</v>
      </c>
      <c r="R231" s="143">
        <v>1.2E-2</v>
      </c>
      <c r="S231" s="190">
        <f>O231*R231</f>
        <v>0</v>
      </c>
    </row>
    <row r="232" spans="1:19" ht="27.75" customHeight="1" x14ac:dyDescent="0.2">
      <c r="A232" s="172">
        <f>A231+1</f>
        <v>187</v>
      </c>
      <c r="B232" s="506" t="s">
        <v>95</v>
      </c>
      <c r="C232" s="449" t="s">
        <v>258</v>
      </c>
      <c r="D232" s="887"/>
      <c r="E232" s="35">
        <v>50</v>
      </c>
      <c r="F232" s="577"/>
      <c r="G232" s="173">
        <f>'Прайс Февраль 2017'!F231</f>
        <v>90.08032</v>
      </c>
      <c r="H232" s="174">
        <f>'Прайс Февраль 2017'!G231</f>
        <v>92.127600000000001</v>
      </c>
      <c r="I232" s="174">
        <f>'Прайс Февраль 2017'!H231</f>
        <v>97.245800000000003</v>
      </c>
      <c r="J232" s="243">
        <f>'Прайс Февраль 2017'!I231</f>
        <v>102.364</v>
      </c>
      <c r="K232" s="120">
        <f>F232*G232</f>
        <v>0</v>
      </c>
      <c r="L232" s="121">
        <f>F232*H232</f>
        <v>0</v>
      </c>
      <c r="M232" s="121">
        <f>F232*I232</f>
        <v>0</v>
      </c>
      <c r="N232" s="125">
        <f>F232*J232</f>
        <v>0</v>
      </c>
      <c r="O232" s="217">
        <f t="shared" si="84"/>
        <v>0</v>
      </c>
      <c r="P232" s="126">
        <v>4.75</v>
      </c>
      <c r="Q232" s="148">
        <f t="shared" si="85"/>
        <v>0</v>
      </c>
      <c r="R232" s="149">
        <v>1.2E-2</v>
      </c>
      <c r="S232" s="126">
        <f>O232*R232</f>
        <v>0</v>
      </c>
    </row>
    <row r="233" spans="1:19" ht="23.25" customHeight="1" x14ac:dyDescent="0.2">
      <c r="A233" s="172">
        <f>A232+1</f>
        <v>188</v>
      </c>
      <c r="B233" s="506" t="s">
        <v>117</v>
      </c>
      <c r="C233" s="449" t="s">
        <v>258</v>
      </c>
      <c r="D233" s="887"/>
      <c r="E233" s="35">
        <v>50</v>
      </c>
      <c r="F233" s="577"/>
      <c r="G233" s="173">
        <f>'Прайс Февраль 2017'!F232</f>
        <v>99.475200000000001</v>
      </c>
      <c r="H233" s="174">
        <f>'Прайс Февраль 2017'!G232</f>
        <v>101.736</v>
      </c>
      <c r="I233" s="174">
        <f>'Прайс Февраль 2017'!H232</f>
        <v>107.38800000000001</v>
      </c>
      <c r="J233" s="243">
        <f>'Прайс Февраль 2017'!I232</f>
        <v>113.04</v>
      </c>
      <c r="K233" s="120">
        <f>F233*G233</f>
        <v>0</v>
      </c>
      <c r="L233" s="121">
        <f>F233*H233</f>
        <v>0</v>
      </c>
      <c r="M233" s="121">
        <f>F233*I233</f>
        <v>0</v>
      </c>
      <c r="N233" s="125">
        <f>F233*J233</f>
        <v>0</v>
      </c>
      <c r="O233" s="217">
        <f t="shared" si="84"/>
        <v>0</v>
      </c>
      <c r="P233" s="126">
        <v>4.5</v>
      </c>
      <c r="Q233" s="148">
        <f t="shared" si="85"/>
        <v>0</v>
      </c>
      <c r="R233" s="149">
        <v>1.2E-2</v>
      </c>
      <c r="S233" s="126">
        <f>O233*R233</f>
        <v>0</v>
      </c>
    </row>
    <row r="234" spans="1:19" ht="30" customHeight="1" x14ac:dyDescent="0.2">
      <c r="A234" s="172">
        <f>A233+1</f>
        <v>189</v>
      </c>
      <c r="B234" s="507" t="s">
        <v>316</v>
      </c>
      <c r="C234" s="497" t="s">
        <v>258</v>
      </c>
      <c r="D234" s="499" t="s">
        <v>40</v>
      </c>
      <c r="E234" s="391">
        <v>20</v>
      </c>
      <c r="F234" s="577"/>
      <c r="G234" s="173">
        <f>'Прайс Февраль 2017'!F233</f>
        <v>107.4</v>
      </c>
      <c r="H234" s="174">
        <f>'Прайс Февраль 2017'!G233</f>
        <v>109.8702</v>
      </c>
      <c r="I234" s="174">
        <f>'Прайс Февраль 2017'!H233</f>
        <v>116.0229312</v>
      </c>
      <c r="J234" s="243">
        <f>'Прайс Февраль 2017'!I233</f>
        <v>122.1721465536</v>
      </c>
      <c r="K234" s="120">
        <f>F234*G234</f>
        <v>0</v>
      </c>
      <c r="L234" s="121">
        <f>F234*H234</f>
        <v>0</v>
      </c>
      <c r="M234" s="121">
        <f>F234*I234</f>
        <v>0</v>
      </c>
      <c r="N234" s="125">
        <f>F234*J234</f>
        <v>0</v>
      </c>
      <c r="O234" s="217">
        <f t="shared" si="84"/>
        <v>0</v>
      </c>
      <c r="P234" s="126">
        <v>6</v>
      </c>
      <c r="Q234" s="148">
        <f t="shared" si="85"/>
        <v>0</v>
      </c>
      <c r="R234" s="149">
        <v>1.2999999999999999E-2</v>
      </c>
      <c r="S234" s="126">
        <f>O234*R234</f>
        <v>0</v>
      </c>
    </row>
    <row r="235" spans="1:19" ht="30.75" customHeight="1" thickBot="1" x14ac:dyDescent="0.25">
      <c r="A235" s="177">
        <f>A234+1</f>
        <v>190</v>
      </c>
      <c r="B235" s="508" t="s">
        <v>317</v>
      </c>
      <c r="C235" s="561" t="s">
        <v>258</v>
      </c>
      <c r="D235" s="500" t="s">
        <v>40</v>
      </c>
      <c r="E235" s="345">
        <v>20</v>
      </c>
      <c r="F235" s="578"/>
      <c r="G235" s="178">
        <f>'Прайс Февраль 2017'!F234</f>
        <v>107.4</v>
      </c>
      <c r="H235" s="179">
        <f>'Прайс Февраль 2017'!G234</f>
        <v>109.8702</v>
      </c>
      <c r="I235" s="179">
        <f>'Прайс Февраль 2017'!H234</f>
        <v>116.0229312</v>
      </c>
      <c r="J235" s="294">
        <f>'Прайс Февраль 2017'!I234</f>
        <v>122.1721465536</v>
      </c>
      <c r="K235" s="127">
        <f>F235*G235</f>
        <v>0</v>
      </c>
      <c r="L235" s="128">
        <f>F235*H235</f>
        <v>0</v>
      </c>
      <c r="M235" s="128">
        <f>F235*I235</f>
        <v>0</v>
      </c>
      <c r="N235" s="132">
        <f>F235*J235</f>
        <v>0</v>
      </c>
      <c r="O235" s="218">
        <f t="shared" si="84"/>
        <v>0</v>
      </c>
      <c r="P235" s="167">
        <v>6</v>
      </c>
      <c r="Q235" s="234">
        <f t="shared" si="85"/>
        <v>0</v>
      </c>
      <c r="R235" s="158">
        <v>1.2999999999999999E-2</v>
      </c>
      <c r="S235" s="167">
        <f>O235*R235</f>
        <v>0</v>
      </c>
    </row>
  </sheetData>
  <protectedRanges>
    <protectedRange sqref="T5:IV5 U4:IV4 A2:A3 B4:C5" name="Диапазон2"/>
    <protectedRange sqref="F1 P189 R189 F61:F66 F145:F158 F160 F68:F143 F29:F59 F224:F65523 F6:F27 F162:F208 F209:F218 F219:F223" name="Диапазон1"/>
    <protectedRange sqref="F60" name="Диапазон1_1"/>
    <protectedRange sqref="F28" name="Диапазон1_2"/>
    <protectedRange sqref="F67" name="Диапазон1_3"/>
    <protectedRange sqref="F144" name="Диапазон1_4"/>
    <protectedRange sqref="F159" name="Диапазон1_6"/>
    <protectedRange sqref="F161" name="Диапазон1_7"/>
  </protectedRanges>
  <mergeCells count="79">
    <mergeCell ref="A192:S192"/>
    <mergeCell ref="D173:D176"/>
    <mergeCell ref="B167:B168"/>
    <mergeCell ref="B190:B191"/>
    <mergeCell ref="D231:D233"/>
    <mergeCell ref="D193:D194"/>
    <mergeCell ref="A210:S210"/>
    <mergeCell ref="A200:S200"/>
    <mergeCell ref="A224:S224"/>
    <mergeCell ref="A230:S230"/>
    <mergeCell ref="A195:S195"/>
    <mergeCell ref="B187:B189"/>
    <mergeCell ref="A186:S186"/>
    <mergeCell ref="A166:S166"/>
    <mergeCell ref="A172:S172"/>
    <mergeCell ref="D29:D35"/>
    <mergeCell ref="A161:S161"/>
    <mergeCell ref="A163:S163"/>
    <mergeCell ref="A135:S135"/>
    <mergeCell ref="A132:S132"/>
    <mergeCell ref="A108:S108"/>
    <mergeCell ref="A72:S72"/>
    <mergeCell ref="D73:D78"/>
    <mergeCell ref="A92:S92"/>
    <mergeCell ref="A114:S114"/>
    <mergeCell ref="A125:S125"/>
    <mergeCell ref="D115:D124"/>
    <mergeCell ref="B140:B142"/>
    <mergeCell ref="A146:S146"/>
    <mergeCell ref="A159:S159"/>
    <mergeCell ref="D41:D42"/>
    <mergeCell ref="B136:B137"/>
    <mergeCell ref="A98:S98"/>
    <mergeCell ref="A104:S104"/>
    <mergeCell ref="D112:D113"/>
    <mergeCell ref="D105:D107"/>
    <mergeCell ref="D99:D103"/>
    <mergeCell ref="A67:S67"/>
    <mergeCell ref="A60:S60"/>
    <mergeCell ref="D46:D55"/>
    <mergeCell ref="A79:S79"/>
    <mergeCell ref="A111:S111"/>
    <mergeCell ref="A138:S138"/>
    <mergeCell ref="A148:S148"/>
    <mergeCell ref="A154:S154"/>
    <mergeCell ref="A6:B7"/>
    <mergeCell ref="A56:S56"/>
    <mergeCell ref="A39:S39"/>
    <mergeCell ref="A45:S45"/>
    <mergeCell ref="D14:D20"/>
    <mergeCell ref="A13:S13"/>
    <mergeCell ref="A36:S36"/>
    <mergeCell ref="R6:R7"/>
    <mergeCell ref="Q6:Q7"/>
    <mergeCell ref="S6:S7"/>
    <mergeCell ref="G6:J6"/>
    <mergeCell ref="A8:S8"/>
    <mergeCell ref="A10:S10"/>
    <mergeCell ref="A144:S144"/>
    <mergeCell ref="D126:D131"/>
    <mergeCell ref="A28:S28"/>
    <mergeCell ref="D57:D58"/>
    <mergeCell ref="D21:D27"/>
    <mergeCell ref="A1:S1"/>
    <mergeCell ref="B37:B38"/>
    <mergeCell ref="A4:B4"/>
    <mergeCell ref="K6:N6"/>
    <mergeCell ref="E6:E7"/>
    <mergeCell ref="F6:F7"/>
    <mergeCell ref="D6:D7"/>
    <mergeCell ref="D3:O3"/>
    <mergeCell ref="D4:O4"/>
    <mergeCell ref="D2:O2"/>
    <mergeCell ref="A2:B2"/>
    <mergeCell ref="O6:O7"/>
    <mergeCell ref="A3:B3"/>
    <mergeCell ref="P6:P7"/>
    <mergeCell ref="A5:O5"/>
    <mergeCell ref="C6:C7"/>
  </mergeCells>
  <pageMargins left="0" right="0" top="0" bottom="0" header="0.31496062992125984" footer="0.31496062992125984"/>
  <pageSetup paperSize="9" scale="44" fitToHeight="3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B5"/>
  <sheetViews>
    <sheetView workbookViewId="0">
      <selection activeCell="A4" sqref="A4"/>
    </sheetView>
  </sheetViews>
  <sheetFormatPr defaultRowHeight="12.75" x14ac:dyDescent="0.2"/>
  <cols>
    <col min="1" max="1" width="12.5703125" customWidth="1"/>
    <col min="2" max="2" width="34.28515625" customWidth="1"/>
  </cols>
  <sheetData>
    <row r="1" spans="1:2" ht="15.75" customHeight="1" x14ac:dyDescent="0.2">
      <c r="A1" s="891" t="s">
        <v>232</v>
      </c>
      <c r="B1" s="891"/>
    </row>
    <row r="2" spans="1:2" ht="39.75" customHeight="1" x14ac:dyDescent="0.2">
      <c r="A2" s="892"/>
      <c r="B2" s="892"/>
    </row>
    <row r="3" spans="1:2" ht="128.25" customHeight="1" x14ac:dyDescent="0.2">
      <c r="A3" s="311" t="s">
        <v>230</v>
      </c>
      <c r="B3" s="309"/>
    </row>
    <row r="4" spans="1:2" ht="119.25" customHeight="1" x14ac:dyDescent="0.2">
      <c r="A4" s="312" t="s">
        <v>343</v>
      </c>
      <c r="B4" s="309"/>
    </row>
    <row r="5" spans="1:2" ht="15.75" customHeight="1" x14ac:dyDescent="0.2">
      <c r="A5" s="311" t="s">
        <v>231</v>
      </c>
      <c r="B5" s="310"/>
    </row>
  </sheetData>
  <mergeCells count="1">
    <mergeCell ref="A1:B2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Прайс Февраль 2017</vt:lpstr>
      <vt:lpstr>БЛАНК ЗАКАЗА</vt:lpstr>
      <vt:lpstr>Полиграфия</vt:lpstr>
      <vt:lpstr>'БЛАНК ЗАКАЗА'!Область_печати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Капустина Ирина Александровна</dc:creator>
  <cp:lastModifiedBy>Елена</cp:lastModifiedBy>
  <cp:lastPrinted>2016-09-16T07:15:44Z</cp:lastPrinted>
  <dcterms:created xsi:type="dcterms:W3CDTF">2007-08-16T04:44:15Z</dcterms:created>
  <dcterms:modified xsi:type="dcterms:W3CDTF">2017-02-09T12:39:01Z</dcterms:modified>
</cp:coreProperties>
</file>