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Y12" i="1"/>
  <c r="R2" s="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Z64"/>
  <c r="AA63"/>
  <c r="AA62"/>
  <c r="AA61"/>
  <c r="AA60"/>
  <c r="AA59"/>
  <c r="AA58"/>
  <c r="AA57"/>
  <c r="AA56"/>
  <c r="AA55"/>
  <c r="AA54"/>
  <c r="Z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Z22"/>
  <c r="AA21"/>
  <c r="AA20"/>
  <c r="AA19"/>
  <c r="AA18"/>
  <c r="AA17"/>
  <c r="AA16"/>
  <c r="AA15"/>
  <c r="AA14"/>
  <c r="AA13"/>
  <c r="W80"/>
  <c r="V80"/>
  <c r="T80"/>
  <c r="S80"/>
  <c r="Q80"/>
  <c r="P80"/>
  <c r="W79"/>
  <c r="V79"/>
  <c r="T79"/>
  <c r="S79"/>
  <c r="Q79"/>
  <c r="P79"/>
  <c r="W78"/>
  <c r="V78"/>
  <c r="T78"/>
  <c r="S78"/>
  <c r="Q78"/>
  <c r="P78"/>
  <c r="W77"/>
  <c r="V77"/>
  <c r="T77"/>
  <c r="S77"/>
  <c r="Q77"/>
  <c r="P77"/>
  <c r="W76"/>
  <c r="V76"/>
  <c r="T76"/>
  <c r="S76"/>
  <c r="Q76"/>
  <c r="P76"/>
  <c r="W75"/>
  <c r="V75"/>
  <c r="T75"/>
  <c r="S75"/>
  <c r="Q75"/>
  <c r="P75"/>
  <c r="W74"/>
  <c r="V74"/>
  <c r="T74"/>
  <c r="S74"/>
  <c r="Q74"/>
  <c r="P74"/>
  <c r="W73"/>
  <c r="V73"/>
  <c r="T73"/>
  <c r="S73"/>
  <c r="Q73"/>
  <c r="P73"/>
  <c r="W72"/>
  <c r="V72"/>
  <c r="T72"/>
  <c r="S72"/>
  <c r="Q72"/>
  <c r="P72"/>
  <c r="W71"/>
  <c r="V71"/>
  <c r="T71"/>
  <c r="S71"/>
  <c r="Q71"/>
  <c r="P71"/>
  <c r="W70"/>
  <c r="V70"/>
  <c r="T70"/>
  <c r="S70"/>
  <c r="Q70"/>
  <c r="P70"/>
  <c r="W69"/>
  <c r="V69"/>
  <c r="T69"/>
  <c r="S69"/>
  <c r="Q69"/>
  <c r="P69"/>
  <c r="W68"/>
  <c r="V68"/>
  <c r="T68"/>
  <c r="S68"/>
  <c r="Q68"/>
  <c r="P68"/>
  <c r="W67"/>
  <c r="V67"/>
  <c r="T67"/>
  <c r="S67"/>
  <c r="Q67"/>
  <c r="P67"/>
  <c r="W66"/>
  <c r="V66"/>
  <c r="T66"/>
  <c r="S66"/>
  <c r="Q66"/>
  <c r="P66"/>
  <c r="W65"/>
  <c r="V65"/>
  <c r="T65"/>
  <c r="S65"/>
  <c r="Q65"/>
  <c r="P65"/>
  <c r="W64"/>
  <c r="V64"/>
  <c r="T64"/>
  <c r="S64"/>
  <c r="Q64"/>
  <c r="P64"/>
  <c r="W63"/>
  <c r="V63"/>
  <c r="T63"/>
  <c r="S63"/>
  <c r="Q63"/>
  <c r="P63"/>
  <c r="W62"/>
  <c r="V62"/>
  <c r="T62"/>
  <c r="S62"/>
  <c r="Q62"/>
  <c r="P62"/>
  <c r="W61"/>
  <c r="V61"/>
  <c r="T61"/>
  <c r="S61"/>
  <c r="Q61"/>
  <c r="P61"/>
  <c r="W60"/>
  <c r="V60"/>
  <c r="T60"/>
  <c r="S60"/>
  <c r="Q60"/>
  <c r="P60"/>
  <c r="W59"/>
  <c r="V59"/>
  <c r="T59"/>
  <c r="S59"/>
  <c r="Q59"/>
  <c r="P59"/>
  <c r="W58"/>
  <c r="V58"/>
  <c r="T58"/>
  <c r="S58"/>
  <c r="Q58"/>
  <c r="P58"/>
  <c r="W57"/>
  <c r="V57"/>
  <c r="T57"/>
  <c r="S57"/>
  <c r="Q57"/>
  <c r="P57"/>
  <c r="W56"/>
  <c r="V56"/>
  <c r="T56"/>
  <c r="S56"/>
  <c r="Q56"/>
  <c r="P56"/>
  <c r="W55"/>
  <c r="V55"/>
  <c r="T55"/>
  <c r="S55"/>
  <c r="Q55"/>
  <c r="P55"/>
  <c r="W54"/>
  <c r="V54"/>
  <c r="T54"/>
  <c r="S54"/>
  <c r="Q54"/>
  <c r="P54"/>
  <c r="W53"/>
  <c r="V53"/>
  <c r="T53"/>
  <c r="S53"/>
  <c r="Q53"/>
  <c r="P53"/>
  <c r="W52"/>
  <c r="V52"/>
  <c r="T52"/>
  <c r="S52"/>
  <c r="Q52"/>
  <c r="P52"/>
  <c r="W51"/>
  <c r="V51"/>
  <c r="T51"/>
  <c r="S51"/>
  <c r="Q51"/>
  <c r="P51"/>
  <c r="W50"/>
  <c r="V50"/>
  <c r="T50"/>
  <c r="S50"/>
  <c r="Q50"/>
  <c r="P50"/>
  <c r="W49"/>
  <c r="V49"/>
  <c r="T49"/>
  <c r="S49"/>
  <c r="Q49"/>
  <c r="P49"/>
  <c r="W48"/>
  <c r="V48"/>
  <c r="T48"/>
  <c r="S48"/>
  <c r="Q48"/>
  <c r="P48"/>
  <c r="W47"/>
  <c r="V47"/>
  <c r="T47"/>
  <c r="S47"/>
  <c r="Q47"/>
  <c r="P47"/>
  <c r="W46"/>
  <c r="V46"/>
  <c r="T46"/>
  <c r="S46"/>
  <c r="Q46"/>
  <c r="P46"/>
  <c r="W45"/>
  <c r="V45"/>
  <c r="T45"/>
  <c r="S45"/>
  <c r="Q45"/>
  <c r="P45"/>
  <c r="W44"/>
  <c r="V44"/>
  <c r="T44"/>
  <c r="S44"/>
  <c r="Q44"/>
  <c r="P44"/>
  <c r="W43"/>
  <c r="V43"/>
  <c r="T43"/>
  <c r="S43"/>
  <c r="Q43"/>
  <c r="P43"/>
  <c r="W42"/>
  <c r="V42"/>
  <c r="T42"/>
  <c r="S42"/>
  <c r="Q42"/>
  <c r="P42"/>
  <c r="W41"/>
  <c r="V41"/>
  <c r="T41"/>
  <c r="S41"/>
  <c r="Q41"/>
  <c r="P41"/>
  <c r="W40"/>
  <c r="V40"/>
  <c r="T40"/>
  <c r="S40"/>
  <c r="Q40"/>
  <c r="P40"/>
  <c r="W39"/>
  <c r="V39"/>
  <c r="T39"/>
  <c r="S39"/>
  <c r="Q39"/>
  <c r="P39"/>
  <c r="W38"/>
  <c r="V38"/>
  <c r="T38"/>
  <c r="S38"/>
  <c r="Q38"/>
  <c r="P38"/>
  <c r="W37"/>
  <c r="V37"/>
  <c r="T37"/>
  <c r="S37"/>
  <c r="Q37"/>
  <c r="P37"/>
  <c r="W36"/>
  <c r="V36"/>
  <c r="T36"/>
  <c r="S36"/>
  <c r="Q36"/>
  <c r="P36"/>
  <c r="W35"/>
  <c r="V35"/>
  <c r="T35"/>
  <c r="S35"/>
  <c r="Q35"/>
  <c r="P35"/>
  <c r="W34"/>
  <c r="V34"/>
  <c r="T34"/>
  <c r="S34"/>
  <c r="Q34"/>
  <c r="P34"/>
  <c r="W33"/>
  <c r="V33"/>
  <c r="T33"/>
  <c r="S33"/>
  <c r="Q33"/>
  <c r="P33"/>
  <c r="W32"/>
  <c r="V32"/>
  <c r="T32"/>
  <c r="S32"/>
  <c r="Q32"/>
  <c r="P32"/>
  <c r="W31"/>
  <c r="V31"/>
  <c r="T31"/>
  <c r="S31"/>
  <c r="Q31"/>
  <c r="P31"/>
  <c r="W30"/>
  <c r="V30"/>
  <c r="T30"/>
  <c r="S30"/>
  <c r="Q30"/>
  <c r="P30"/>
  <c r="W29"/>
  <c r="V29"/>
  <c r="T29"/>
  <c r="S29"/>
  <c r="Q29"/>
  <c r="P29"/>
  <c r="W28"/>
  <c r="V28"/>
  <c r="T28"/>
  <c r="S28"/>
  <c r="Q28"/>
  <c r="P28"/>
  <c r="W27"/>
  <c r="V27"/>
  <c r="T27"/>
  <c r="S27"/>
  <c r="Q27"/>
  <c r="P27"/>
  <c r="W26"/>
  <c r="V26"/>
  <c r="T26"/>
  <c r="S26"/>
  <c r="Q26"/>
  <c r="P26"/>
  <c r="W25"/>
  <c r="V25"/>
  <c r="T25"/>
  <c r="S25"/>
  <c r="Q25"/>
  <c r="P25"/>
  <c r="W24"/>
  <c r="V24"/>
  <c r="T24"/>
  <c r="S24"/>
  <c r="Q24"/>
  <c r="P24"/>
  <c r="W23"/>
  <c r="V23"/>
  <c r="T23"/>
  <c r="S23"/>
  <c r="Q23"/>
  <c r="P23"/>
  <c r="W22"/>
  <c r="V22"/>
  <c r="T22"/>
  <c r="S22"/>
  <c r="Q22"/>
  <c r="P22"/>
  <c r="W21"/>
  <c r="V21"/>
  <c r="T21"/>
  <c r="S21"/>
  <c r="Q21"/>
  <c r="P21"/>
  <c r="W20"/>
  <c r="V20"/>
  <c r="T20"/>
  <c r="S20"/>
  <c r="Q20"/>
  <c r="P20"/>
  <c r="W19"/>
  <c r="V19"/>
  <c r="T19"/>
  <c r="S19"/>
  <c r="Q19"/>
  <c r="P19"/>
  <c r="W18"/>
  <c r="V18"/>
  <c r="T18"/>
  <c r="S18"/>
  <c r="Q18"/>
  <c r="P18"/>
  <c r="W17"/>
  <c r="V17"/>
  <c r="T17"/>
  <c r="S17"/>
  <c r="Q17"/>
  <c r="P17"/>
  <c r="W16"/>
  <c r="V16"/>
  <c r="T16"/>
  <c r="S16"/>
  <c r="Q16"/>
  <c r="P16"/>
  <c r="W15"/>
  <c r="V15"/>
  <c r="T15"/>
  <c r="S15"/>
  <c r="Q15"/>
  <c r="P15"/>
  <c r="W14"/>
  <c r="V14"/>
  <c r="T14"/>
  <c r="S14"/>
  <c r="Q14"/>
  <c r="P14"/>
  <c r="W13"/>
  <c r="T13"/>
  <c r="V13"/>
  <c r="S13"/>
  <c r="Q13"/>
  <c r="P13"/>
  <c r="N3"/>
  <c r="W3" s="1"/>
  <c r="X3" s="1"/>
  <c r="Z24" l="1"/>
  <c r="Z60"/>
  <c r="Z70"/>
  <c r="Z14"/>
  <c r="Z30"/>
  <c r="Z76"/>
  <c r="Z16"/>
  <c r="Z48"/>
  <c r="Z20"/>
  <c r="Z34"/>
  <c r="Z40"/>
  <c r="Z46"/>
  <c r="Z52"/>
  <c r="Z80"/>
  <c r="Z18"/>
  <c r="Z26"/>
  <c r="Z32"/>
  <c r="Z38"/>
  <c r="Z44"/>
  <c r="Z72"/>
  <c r="Z78"/>
  <c r="AA12"/>
  <c r="R4" s="1"/>
  <c r="Z28"/>
  <c r="Z36"/>
  <c r="Z56"/>
  <c r="Z62"/>
  <c r="Z68"/>
  <c r="Z42"/>
  <c r="Z50"/>
  <c r="Z58"/>
  <c r="Z66"/>
  <c r="Z74"/>
  <c r="Z13"/>
  <c r="Z15"/>
  <c r="Z17"/>
  <c r="Z19"/>
  <c r="Z21"/>
  <c r="Z23"/>
  <c r="Z25"/>
  <c r="Z27"/>
  <c r="Z29"/>
  <c r="Z31"/>
  <c r="Z33"/>
  <c r="Z35"/>
  <c r="Z37"/>
  <c r="Z39"/>
  <c r="Z41"/>
  <c r="Z43"/>
  <c r="Z45"/>
  <c r="Z47"/>
  <c r="Z49"/>
  <c r="Z51"/>
  <c r="Z53"/>
  <c r="Z55"/>
  <c r="Z57"/>
  <c r="Z59"/>
  <c r="Z61"/>
  <c r="Z63"/>
  <c r="Z65"/>
  <c r="Z67"/>
  <c r="Z69"/>
  <c r="Z71"/>
  <c r="Z73"/>
  <c r="Z75"/>
  <c r="Z77"/>
  <c r="Z79"/>
  <c r="Z12" l="1"/>
  <c r="R3" s="1"/>
  <c r="R5" l="1"/>
  <c r="R6"/>
</calcChain>
</file>

<file path=xl/sharedStrings.xml><?xml version="1.0" encoding="utf-8"?>
<sst xmlns="http://schemas.openxmlformats.org/spreadsheetml/2006/main" count="223" uniqueCount="151">
  <si>
    <t>Сумка женская 19СР_00379_15_С; экокожа; рубиновый</t>
  </si>
  <si>
    <t>Сумка женская 19СР_00378_15_С; экокожа; шоколад</t>
  </si>
  <si>
    <t>Сумка женская 19СР_00378_15_С; экокожа; рубиновый</t>
  </si>
  <si>
    <t>Сумка женская 19СР_00378_15_С; экокожа; голубой</t>
  </si>
  <si>
    <t>Сумка женская 19СР_00357_13_С; экокожа; серый</t>
  </si>
  <si>
    <t>Сумка женская 19СР_00348_13/61_С; экокожа; шоколад</t>
  </si>
  <si>
    <t>Сумка женская 19СР_00348_13/61_С; экокожа; черный</t>
  </si>
  <si>
    <t>Сумка женская 19СР_00295_10_1402С; экокожа; фуксия</t>
  </si>
  <si>
    <t>Сумка женская 19СР_00295_10_1402С; экокожа; оранжевый</t>
  </si>
  <si>
    <t>Сумка женская 19СР_00295_10_1402С; экокожа; желтый</t>
  </si>
  <si>
    <t>Сумка женская 19СР_00293_10_1402С; экокожа; фуксия</t>
  </si>
  <si>
    <t>Сумка женская 19СР_00293_10_1402С; экокожа; желтый</t>
  </si>
  <si>
    <t>Сумка женская 19СР_00291_10_1402С; экокожа; черный</t>
  </si>
  <si>
    <t>от 30 шт. в заказе</t>
  </si>
  <si>
    <t>от 20 шт. в заказе</t>
  </si>
  <si>
    <t>от 10 шт. в заказе</t>
  </si>
  <si>
    <t>Размер скидки</t>
  </si>
  <si>
    <t>Выгода</t>
  </si>
  <si>
    <t>Цена по акции</t>
  </si>
  <si>
    <t>мало</t>
  </si>
  <si>
    <t>в наличии</t>
  </si>
  <si>
    <t>Остаток на складе</t>
  </si>
  <si>
    <t xml:space="preserve">Оптовая цена, руб.
</t>
  </si>
  <si>
    <t>Специальная цена, руб.</t>
  </si>
  <si>
    <t>Заказать, шт.</t>
  </si>
  <si>
    <t>www.sabellino.ru</t>
  </si>
  <si>
    <t>115432, г. Москва, Проектируемый пр-д, № 4062, д.6, корп16 БЦ «PORTPLAZA»</t>
  </si>
  <si>
    <t>Сумма заказа, руб.</t>
  </si>
  <si>
    <t>Скидка по заказу</t>
  </si>
  <si>
    <t>Ваша выгода (экономия)</t>
  </si>
  <si>
    <t>Сумма заказа со скидкой</t>
  </si>
  <si>
    <t>Сумма заказа в оптовых ценах</t>
  </si>
  <si>
    <t>Кол-во заказ, шт.</t>
  </si>
  <si>
    <t>Сумма заказа без скидки</t>
  </si>
  <si>
    <t>Сумма заказа</t>
  </si>
  <si>
    <t>8 (499) 922-06-90</t>
  </si>
  <si>
    <t>info@smfashion.ru</t>
  </si>
  <si>
    <t>Скидки до</t>
  </si>
  <si>
    <t>Бланк-заказ</t>
  </si>
  <si>
    <t>Сумки женские из экокожи</t>
  </si>
  <si>
    <t>Осталось</t>
  </si>
  <si>
    <t>DIA92685</t>
  </si>
  <si>
    <t>Сумка женская 1514110; экокожа; темно-бирюзовый</t>
  </si>
  <si>
    <t>DIA92705</t>
  </si>
  <si>
    <t>Сумка женская 1514110; экокожа; синий</t>
  </si>
  <si>
    <t>DSC_3014</t>
  </si>
  <si>
    <t>Сумка женская 1514110; экокожа; пурпурный</t>
  </si>
  <si>
    <t>DSC_2770</t>
  </si>
  <si>
    <t>Сумка женская 1514110; экокожа; красный</t>
  </si>
  <si>
    <t>DSC_3009</t>
  </si>
  <si>
    <t>Сумка женская 1514110; экокожа; зеленый</t>
  </si>
  <si>
    <t>DSC_3575-1</t>
  </si>
  <si>
    <t>Сумка женская 1514010; экокожа; шоколад</t>
  </si>
  <si>
    <t>DSC_2968</t>
  </si>
  <si>
    <t>Сумка женская 1514010; экокожа; фуксия</t>
  </si>
  <si>
    <t>DSC_3570-1</t>
  </si>
  <si>
    <t>Сумка женская 1514010; экокожа; мультиколор/фуксия</t>
  </si>
  <si>
    <t>DSC_1761</t>
  </si>
  <si>
    <t>Сумка женская 1513710; экокожа; черный</t>
  </si>
  <si>
    <t>DSC_3588-1</t>
  </si>
  <si>
    <t>Сумка женская 1513310; экокожа; черный</t>
  </si>
  <si>
    <t>DSC_3598-1</t>
  </si>
  <si>
    <t>Сумка женская 1513310; экокожа; серый</t>
  </si>
  <si>
    <t>DSC_2812</t>
  </si>
  <si>
    <t>Сумка женская 1513310; экокожа; бежевый</t>
  </si>
  <si>
    <t>DSC_2798</t>
  </si>
  <si>
    <t>Сумка женская 1513210; экокожа; фиолетовый</t>
  </si>
  <si>
    <t>DSC_3554-1</t>
  </si>
  <si>
    <t>Сумка женская 1513210; экокожа; сливовый</t>
  </si>
  <si>
    <t>DSC_2803</t>
  </si>
  <si>
    <t>Сумка женская 1513210; экокожа; рубиновый</t>
  </si>
  <si>
    <t>DSC_2793</t>
  </si>
  <si>
    <t>Сумка женская 1513210; экокожа; зеленый</t>
  </si>
  <si>
    <t>DSC_4691</t>
  </si>
  <si>
    <t>Сумка женская 1512810; экокожа; коралловый</t>
  </si>
  <si>
    <t>DSC_2096</t>
  </si>
  <si>
    <t>Сумка женская 1512810; экокожа; каштановый</t>
  </si>
  <si>
    <t>DSC_2091</t>
  </si>
  <si>
    <t>Сумка женская 1512810; экокожа; зеленый</t>
  </si>
  <si>
    <t>DSC_4699</t>
  </si>
  <si>
    <t>Сумка женская 1512810; экокожа; белый</t>
  </si>
  <si>
    <t>DSC_4706</t>
  </si>
  <si>
    <t>Сумка женская 1512410; экокожа; белый</t>
  </si>
  <si>
    <t>DSC_2996</t>
  </si>
  <si>
    <t>Сумка женская 1512310; экокожа; розовый</t>
  </si>
  <si>
    <t>DSC_3560-1</t>
  </si>
  <si>
    <t>Сумка женская 1512310; экокожа; белый</t>
  </si>
  <si>
    <t>DSC_3565-1</t>
  </si>
  <si>
    <t>Сумка женская 1512310; экокожа; бежевый</t>
  </si>
  <si>
    <t>DSC_2622</t>
  </si>
  <si>
    <t>Сумка женская 1511410; экокожа; сливовый</t>
  </si>
  <si>
    <t>DSC_2616</t>
  </si>
  <si>
    <t>Сумка женская 1511410; экокожа; красный</t>
  </si>
  <si>
    <t>DSC_2010</t>
  </si>
  <si>
    <t>Сумка женская 1511110; экокожа; розовый</t>
  </si>
  <si>
    <t>DSC_2068</t>
  </si>
  <si>
    <t>Сумка женская 1511110; экокожа; пурпурный</t>
  </si>
  <si>
    <t>DSC_2061</t>
  </si>
  <si>
    <t>Сумка женская 1511110; экокожа; каштановый</t>
  </si>
  <si>
    <t>DSC_2075</t>
  </si>
  <si>
    <t>Сумка женская 1511110; экокожа; белый</t>
  </si>
  <si>
    <t>DSC_2911</t>
  </si>
  <si>
    <t>Сумка женская 1511010; экокожа; коралловый</t>
  </si>
  <si>
    <t>DSC_1685</t>
  </si>
  <si>
    <t>Сумка женская 1510710; экокожа; красный</t>
  </si>
  <si>
    <t>DSC_2005</t>
  </si>
  <si>
    <t>Сумка женская 1510610; экокожа; черный</t>
  </si>
  <si>
    <t>DSC_1837</t>
  </si>
  <si>
    <t>Сумка женская 1509910; экокожа; синий</t>
  </si>
  <si>
    <t>DSC_1626</t>
  </si>
  <si>
    <t>Сумка женская 1509110; экокожа; сливовый</t>
  </si>
  <si>
    <t>DSC_2638</t>
  </si>
  <si>
    <t>Сумка женская 1509010; экокожа; сливовый</t>
  </si>
  <si>
    <t>DSC_0396</t>
  </si>
  <si>
    <t>Сумка женская 0111015336_16; экокожа; бежевый</t>
  </si>
  <si>
    <t>DSC_0386</t>
  </si>
  <si>
    <t>Сумка женская 0111015336_03; экокожа; серый</t>
  </si>
  <si>
    <t>DSC_0819</t>
  </si>
  <si>
    <t>Сумка женская 0111015215_29; экокожа; бордовый</t>
  </si>
  <si>
    <t>DSC_9264</t>
  </si>
  <si>
    <t>Сумка женская 0111015214_16; экокожа; бежевый</t>
  </si>
  <si>
    <t>DSC_0432</t>
  </si>
  <si>
    <t>Сумка женская 0111015211_70; экокожа; темно-бежевый</t>
  </si>
  <si>
    <t>DSC_0427</t>
  </si>
  <si>
    <t>Сумка женская 0111015211_16; экокожа; бежевый</t>
  </si>
  <si>
    <t>DSC_0422</t>
  </si>
  <si>
    <t>Сумка женская 0111015211_03; экокожа; серый</t>
  </si>
  <si>
    <t>DSC_0824</t>
  </si>
  <si>
    <t>Сумка женская 0111015203_29; экокожа; бордовый</t>
  </si>
  <si>
    <t>DSC_0437</t>
  </si>
  <si>
    <t>Сумка женская 0111015201_02; экокожа; графит</t>
  </si>
  <si>
    <t>DSC_0511</t>
  </si>
  <si>
    <t>Сумка женская 0111015198_11; экокожа; шоколад</t>
  </si>
  <si>
    <t>DSC_9244</t>
  </si>
  <si>
    <t>Сумка женская 0111015197_13; экокожа; рыжий</t>
  </si>
  <si>
    <t>DSC_0859</t>
  </si>
  <si>
    <t>Сумка женская 0111015188_50; экокожа; полуночно-синий</t>
  </si>
  <si>
    <t>DSC_0763</t>
  </si>
  <si>
    <t>Сумка женская 0111015187_35; экокожа; коричневый</t>
  </si>
  <si>
    <t>DSC_0706</t>
  </si>
  <si>
    <t>Сумка женская 0111015186_02; экокожа; графит</t>
  </si>
  <si>
    <t>DSC_0778</t>
  </si>
  <si>
    <t>Сумка женская 0111015185_40; экокожа; фиолетовый</t>
  </si>
  <si>
    <t>DSC_0773</t>
  </si>
  <si>
    <t>Сумка женская 0111015185_35; экокожа; коричневый</t>
  </si>
  <si>
    <t>DSC_0839</t>
  </si>
  <si>
    <t>Сумка женская 0111015184_40; экокожа; фиолетовый</t>
  </si>
  <si>
    <t>DSC_0737</t>
  </si>
  <si>
    <t>Сумка женская 0111015181_51; экокожа; синий</t>
  </si>
  <si>
    <t>DSC_0789</t>
  </si>
  <si>
    <t>Сумка женская 0111015179_29; экокожа; бордовый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</si>
</sst>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0000000000"/>
    <numFmt numFmtId="165" formatCode="_-* #,##0\ _₽_-;\-* #,##0\ _₽_-;_-* &quot;-&quot;??\ _₽_-;_-@_-"/>
  </numFmts>
  <fonts count="24">
    <font>
      <sz val="8"/>
      <name val="Arial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color theme="1" tint="0.14999847407452621"/>
      <name val="Arial"/>
      <family val="2"/>
      <charset val="204"/>
    </font>
    <font>
      <u/>
      <sz val="8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2"/>
      <color rgb="FFFFFFCC"/>
      <name val="Arial"/>
      <family val="2"/>
      <charset val="204"/>
    </font>
    <font>
      <sz val="12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.5"/>
      <name val="Arial"/>
      <family val="2"/>
      <charset val="204"/>
    </font>
    <font>
      <sz val="12"/>
      <color theme="6" tint="0.39994506668294322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color theme="1" tint="0.249977111117893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8"/>
      <color theme="7" tint="-0.499984740745262"/>
      <name val="Arial"/>
      <family val="2"/>
      <charset val="204"/>
    </font>
    <font>
      <sz val="14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/>
      <diagonal/>
    </border>
    <border>
      <left/>
      <right style="thin">
        <color rgb="FFCCC085"/>
      </right>
      <top/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medium">
        <color indexed="64"/>
      </left>
      <right/>
      <top style="medium">
        <color indexed="64"/>
      </top>
      <bottom style="thin">
        <color rgb="FFCCC085"/>
      </bottom>
      <diagonal/>
    </border>
    <border>
      <left/>
      <right/>
      <top style="medium">
        <color indexed="64"/>
      </top>
      <bottom style="thin">
        <color rgb="FFCCC085"/>
      </bottom>
      <diagonal/>
    </border>
    <border>
      <left/>
      <right style="medium">
        <color indexed="64"/>
      </right>
      <top style="medium">
        <color indexed="64"/>
      </top>
      <bottom style="thin">
        <color rgb="FFCCC085"/>
      </bottom>
      <diagonal/>
    </border>
    <border>
      <left style="medium">
        <color indexed="64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medium">
        <color indexed="64"/>
      </right>
      <top style="thin">
        <color rgb="FFCCC085"/>
      </top>
      <bottom style="thin">
        <color rgb="FFCCC085"/>
      </bottom>
      <diagonal/>
    </border>
    <border>
      <left style="medium">
        <color indexed="64"/>
      </left>
      <right style="thin">
        <color rgb="FFCCC085"/>
      </right>
      <top style="thin">
        <color rgb="FFCCC085"/>
      </top>
      <bottom/>
      <diagonal/>
    </border>
    <border>
      <left style="medium">
        <color indexed="64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medium">
        <color indexed="64"/>
      </right>
      <top style="thin">
        <color rgb="FFCCC085"/>
      </top>
      <bottom/>
      <diagonal/>
    </border>
    <border>
      <left style="thin">
        <color rgb="FFCCC085"/>
      </left>
      <right style="medium">
        <color indexed="64"/>
      </right>
      <top/>
      <bottom style="thin">
        <color rgb="FFCCC0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CCC085"/>
      </bottom>
      <diagonal/>
    </border>
    <border>
      <left style="medium">
        <color indexed="64"/>
      </left>
      <right style="medium">
        <color indexed="64"/>
      </right>
      <top style="thin">
        <color rgb="FFCCC085"/>
      </top>
      <bottom style="thin">
        <color rgb="FFCCC0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CCC085"/>
      </right>
      <top style="medium">
        <color indexed="64"/>
      </top>
      <bottom/>
      <diagonal/>
    </border>
    <border>
      <left style="thin">
        <color rgb="FFCCC085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CCC08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CCC085"/>
      </bottom>
      <diagonal/>
    </border>
    <border>
      <left style="thin">
        <color indexed="64"/>
      </left>
      <right style="thin">
        <color indexed="64"/>
      </right>
      <top/>
      <bottom style="thin">
        <color rgb="FFCCC085"/>
      </bottom>
      <diagonal/>
    </border>
    <border>
      <left style="thin">
        <color indexed="64"/>
      </left>
      <right style="medium">
        <color indexed="64"/>
      </right>
      <top/>
      <bottom style="thin">
        <color rgb="FFCCC085"/>
      </bottom>
      <diagonal/>
    </border>
    <border>
      <left style="medium">
        <color indexed="64"/>
      </left>
      <right style="thin">
        <color indexed="64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medium">
        <color indexed="64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vertical="top"/>
    </xf>
    <xf numFmtId="14" fontId="7" fillId="0" borderId="0" xfId="0" applyNumberFormat="1" applyFont="1" applyBorder="1" applyAlignment="1">
      <alignment horizontal="left"/>
    </xf>
    <xf numFmtId="0" fontId="11" fillId="0" borderId="0" xfId="3" applyFont="1" applyAlignment="1" applyProtection="1">
      <alignment horizontal="left"/>
    </xf>
    <xf numFmtId="0" fontId="11" fillId="0" borderId="0" xfId="3" applyFont="1" applyBorder="1" applyAlignment="1" applyProtection="1"/>
    <xf numFmtId="0" fontId="8" fillId="0" borderId="0" xfId="0" applyFont="1" applyBorder="1"/>
    <xf numFmtId="0" fontId="18" fillId="0" borderId="0" xfId="0" applyFont="1"/>
    <xf numFmtId="0" fontId="8" fillId="2" borderId="44" xfId="0" applyFont="1" applyFill="1" applyBorder="1" applyAlignment="1" applyProtection="1">
      <alignment vertical="center" wrapText="1"/>
      <protection hidden="1"/>
    </xf>
    <xf numFmtId="0" fontId="8" fillId="2" borderId="45" xfId="0" applyFont="1" applyFill="1" applyBorder="1" applyAlignment="1" applyProtection="1">
      <alignment vertical="center" wrapText="1"/>
      <protection hidden="1"/>
    </xf>
    <xf numFmtId="0" fontId="8" fillId="2" borderId="31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1" fontId="17" fillId="4" borderId="43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44" xfId="0" applyFont="1" applyFill="1" applyBorder="1" applyAlignment="1" applyProtection="1">
      <alignment horizontal="center" vertical="center" wrapText="1"/>
      <protection hidden="1"/>
    </xf>
    <xf numFmtId="165" fontId="4" fillId="0" borderId="9" xfId="1" applyNumberFormat="1" applyFont="1" applyBorder="1" applyAlignment="1" applyProtection="1">
      <alignment horizontal="center" vertical="center"/>
      <protection hidden="1"/>
    </xf>
    <xf numFmtId="165" fontId="5" fillId="0" borderId="13" xfId="1" applyNumberFormat="1" applyFont="1" applyBorder="1" applyAlignment="1" applyProtection="1">
      <alignment horizontal="center" vertical="center"/>
      <protection hidden="1"/>
    </xf>
    <xf numFmtId="9" fontId="6" fillId="0" borderId="1" xfId="2" applyFont="1" applyBorder="1" applyAlignment="1" applyProtection="1">
      <alignment horizontal="center" vertical="center"/>
      <protection hidden="1"/>
    </xf>
    <xf numFmtId="1" fontId="6" fillId="0" borderId="14" xfId="0" applyNumberFormat="1" applyFont="1" applyBorder="1" applyAlignment="1" applyProtection="1">
      <alignment horizontal="center" vertical="center"/>
      <protection hidden="1"/>
    </xf>
    <xf numFmtId="165" fontId="4" fillId="0" borderId="13" xfId="1" applyNumberFormat="1" applyFont="1" applyBorder="1" applyAlignment="1" applyProtection="1">
      <alignment horizontal="center" vertical="center"/>
      <protection hidden="1"/>
    </xf>
    <xf numFmtId="9" fontId="9" fillId="0" borderId="1" xfId="2" applyFont="1" applyBorder="1" applyAlignment="1" applyProtection="1">
      <alignment horizontal="center" vertical="center"/>
      <protection hidden="1"/>
    </xf>
    <xf numFmtId="1" fontId="9" fillId="0" borderId="14" xfId="0" applyNumberFormat="1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165" fontId="8" fillId="0" borderId="47" xfId="1" applyNumberFormat="1" applyFont="1" applyBorder="1" applyAlignment="1" applyProtection="1">
      <alignment horizontal="center" vertical="center" wrapText="1"/>
      <protection hidden="1"/>
    </xf>
    <xf numFmtId="165" fontId="4" fillId="0" borderId="48" xfId="1" applyNumberFormat="1" applyFont="1" applyBorder="1" applyAlignment="1" applyProtection="1">
      <alignment horizontal="center" vertical="center" wrapText="1"/>
      <protection hidden="1"/>
    </xf>
    <xf numFmtId="165" fontId="8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9" fillId="3" borderId="3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4" fontId="1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>
      <alignment horizontal="left"/>
    </xf>
    <xf numFmtId="0" fontId="23" fillId="0" borderId="0" xfId="0" applyFont="1" applyFill="1" applyBorder="1" applyAlignment="1" applyProtection="1">
      <alignment vertical="center" wrapText="1"/>
      <protection hidden="1"/>
    </xf>
    <xf numFmtId="0" fontId="23" fillId="0" borderId="34" xfId="0" applyFont="1" applyFill="1" applyBorder="1" applyAlignment="1" applyProtection="1">
      <alignment vertical="center" wrapText="1"/>
      <protection hidden="1"/>
    </xf>
    <xf numFmtId="0" fontId="20" fillId="5" borderId="0" xfId="0" applyFont="1" applyFill="1" applyAlignment="1" applyProtection="1">
      <alignment horizontal="center"/>
      <protection hidden="1"/>
    </xf>
    <xf numFmtId="0" fontId="8" fillId="2" borderId="49" xfId="0" applyFont="1" applyFill="1" applyBorder="1" applyAlignment="1" applyProtection="1">
      <alignment horizontal="center" vertical="center" wrapText="1"/>
      <protection hidden="1"/>
    </xf>
    <xf numFmtId="0" fontId="8" fillId="2" borderId="21" xfId="0" applyFont="1" applyFill="1" applyBorder="1" applyAlignment="1" applyProtection="1">
      <alignment horizontal="center" vertical="center" wrapText="1"/>
      <protection hidden="1"/>
    </xf>
    <xf numFmtId="0" fontId="16" fillId="2" borderId="38" xfId="0" applyFont="1" applyFill="1" applyBorder="1" applyAlignment="1" applyProtection="1">
      <alignment horizontal="center" vertical="center" wrapText="1"/>
      <protection hidden="1"/>
    </xf>
    <xf numFmtId="0" fontId="16" fillId="2" borderId="41" xfId="0" applyFont="1" applyFill="1" applyBorder="1" applyAlignment="1" applyProtection="1">
      <alignment horizontal="center" vertical="center" wrapText="1"/>
      <protection hidden="1"/>
    </xf>
    <xf numFmtId="0" fontId="16" fillId="2" borderId="39" xfId="0" applyFont="1" applyFill="1" applyBorder="1" applyAlignment="1" applyProtection="1">
      <alignment horizontal="center" vertical="center" wrapText="1"/>
      <protection hidden="1"/>
    </xf>
    <xf numFmtId="0" fontId="16" fillId="2" borderId="42" xfId="0" applyFont="1" applyFill="1" applyBorder="1" applyAlignment="1" applyProtection="1">
      <alignment horizontal="center" vertical="center" wrapText="1"/>
      <protection hidden="1"/>
    </xf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23" xfId="0" applyFont="1" applyFill="1" applyBorder="1" applyAlignment="1" applyProtection="1">
      <alignment horizontal="center" vertical="center" wrapText="1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26" xfId="0" applyFont="1" applyFill="1" applyBorder="1" applyAlignment="1" applyProtection="1">
      <alignment horizontal="left" vertical="center" wrapText="1"/>
      <protection hidden="1"/>
    </xf>
    <xf numFmtId="0" fontId="8" fillId="2" borderId="27" xfId="0" applyFont="1" applyFill="1" applyBorder="1" applyAlignment="1" applyProtection="1">
      <alignment horizontal="left" vertical="center" wrapText="1"/>
      <protection hidden="1"/>
    </xf>
    <xf numFmtId="0" fontId="8" fillId="2" borderId="28" xfId="0" applyFont="1" applyFill="1" applyBorder="1" applyAlignment="1" applyProtection="1">
      <alignment horizontal="left" vertical="center" wrapText="1"/>
      <protection hidden="1"/>
    </xf>
    <xf numFmtId="0" fontId="8" fillId="2" borderId="3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31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3" fillId="4" borderId="37" xfId="0" applyFont="1" applyFill="1" applyBorder="1" applyAlignment="1" applyProtection="1">
      <alignment horizontal="center" vertical="center" wrapText="1"/>
      <protection hidden="1"/>
    </xf>
    <xf numFmtId="0" fontId="3" fillId="4" borderId="40" xfId="0" applyFont="1" applyFill="1" applyBorder="1" applyAlignment="1" applyProtection="1">
      <alignment horizontal="center" vertical="center" wrapText="1"/>
      <protection hidden="1"/>
    </xf>
    <xf numFmtId="0" fontId="3" fillId="4" borderId="43" xfId="0" applyFont="1" applyFill="1" applyBorder="1" applyAlignment="1" applyProtection="1">
      <alignment horizontal="center" vertical="center" wrapText="1"/>
      <protection hidden="1"/>
    </xf>
    <xf numFmtId="165" fontId="14" fillId="4" borderId="0" xfId="1" applyNumberFormat="1" applyFont="1" applyFill="1" applyBorder="1" applyAlignment="1">
      <alignment horizontal="center"/>
    </xf>
    <xf numFmtId="165" fontId="14" fillId="4" borderId="36" xfId="1" applyNumberFormat="1" applyFont="1" applyFill="1" applyBorder="1" applyAlignment="1">
      <alignment horizontal="center"/>
    </xf>
    <xf numFmtId="0" fontId="13" fillId="3" borderId="26" xfId="0" applyFont="1" applyFill="1" applyBorder="1" applyAlignment="1">
      <alignment horizontal="left" wrapText="1"/>
    </xf>
    <xf numFmtId="0" fontId="13" fillId="3" borderId="27" xfId="0" applyFont="1" applyFill="1" applyBorder="1" applyAlignment="1">
      <alignment horizontal="left" wrapText="1"/>
    </xf>
    <xf numFmtId="165" fontId="15" fillId="3" borderId="27" xfId="1" applyNumberFormat="1" applyFont="1" applyFill="1" applyBorder="1" applyAlignment="1">
      <alignment horizontal="center"/>
    </xf>
    <xf numFmtId="165" fontId="15" fillId="3" borderId="32" xfId="1" applyNumberFormat="1" applyFont="1" applyFill="1" applyBorder="1" applyAlignment="1">
      <alignment horizontal="center"/>
    </xf>
    <xf numFmtId="0" fontId="13" fillId="4" borderId="3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9" fillId="3" borderId="3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9" fontId="19" fillId="3" borderId="0" xfId="2" applyFont="1" applyFill="1" applyBorder="1" applyAlignment="1">
      <alignment horizontal="right"/>
    </xf>
    <xf numFmtId="9" fontId="19" fillId="3" borderId="36" xfId="2" applyFont="1" applyFill="1" applyBorder="1" applyAlignment="1">
      <alignment horizontal="right"/>
    </xf>
    <xf numFmtId="0" fontId="19" fillId="3" borderId="33" xfId="0" applyFont="1" applyFill="1" applyBorder="1" applyAlignment="1">
      <alignment horizontal="left"/>
    </xf>
    <xf numFmtId="0" fontId="19" fillId="3" borderId="34" xfId="0" applyFont="1" applyFill="1" applyBorder="1" applyAlignment="1">
      <alignment horizontal="left"/>
    </xf>
    <xf numFmtId="165" fontId="19" fillId="3" borderId="34" xfId="1" applyNumberFormat="1" applyFont="1" applyFill="1" applyBorder="1" applyAlignment="1">
      <alignment horizontal="right"/>
    </xf>
    <xf numFmtId="165" fontId="19" fillId="3" borderId="35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4" fillId="0" borderId="9" xfId="0" applyFont="1" applyBorder="1" applyAlignment="1" applyProtection="1">
      <alignment horizontal="left" vertical="top" wrapText="1"/>
      <protection hidden="1"/>
    </xf>
    <xf numFmtId="0" fontId="4" fillId="0" borderId="50" xfId="0" applyFont="1" applyBorder="1" applyAlignment="1" applyProtection="1">
      <alignment horizontal="left" vertical="top" wrapText="1"/>
      <protection hidden="1"/>
    </xf>
    <xf numFmtId="0" fontId="4" fillId="0" borderId="51" xfId="0" applyFont="1" applyBorder="1" applyAlignment="1" applyProtection="1">
      <alignment horizontal="left" vertical="top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>
      <alignment horizontal="left" vertical="top" wrapText="1"/>
    </xf>
    <xf numFmtId="165" fontId="19" fillId="3" borderId="0" xfId="1" applyNumberFormat="1" applyFont="1" applyFill="1" applyBorder="1" applyAlignment="1">
      <alignment horizontal="right"/>
    </xf>
    <xf numFmtId="165" fontId="19" fillId="3" borderId="36" xfId="1" applyNumberFormat="1" applyFont="1" applyFill="1" applyBorder="1" applyAlignment="1">
      <alignment horizontal="right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7</xdr:row>
      <xdr:rowOff>200025</xdr:rowOff>
    </xdr:from>
    <xdr:to>
      <xdr:col>10</xdr:col>
      <xdr:colOff>123825</xdr:colOff>
      <xdr:row>9</xdr:row>
      <xdr:rowOff>191498</xdr:rowOff>
    </xdr:to>
    <xdr:pic>
      <xdr:nvPicPr>
        <xdr:cNvPr id="101" name="Рисунок 100" descr="logo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647825"/>
          <a:ext cx="2076450" cy="4772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5</xdr:col>
      <xdr:colOff>0</xdr:colOff>
      <xdr:row>14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715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5</xdr:col>
      <xdr:colOff>0</xdr:colOff>
      <xdr:row>25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8954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5</xdr:col>
      <xdr:colOff>0</xdr:colOff>
      <xdr:row>26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28194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5</xdr:col>
      <xdr:colOff>0</xdr:colOff>
      <xdr:row>27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37433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5</xdr:col>
      <xdr:colOff>0</xdr:colOff>
      <xdr:row>28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46672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5</xdr:col>
      <xdr:colOff>0</xdr:colOff>
      <xdr:row>31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55911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32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65151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5</xdr:col>
      <xdr:colOff>0</xdr:colOff>
      <xdr:row>15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74390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5</xdr:col>
      <xdr:colOff>0</xdr:colOff>
      <xdr:row>16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83629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5</xdr:col>
      <xdr:colOff>0</xdr:colOff>
      <xdr:row>17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92868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5</xdr:col>
      <xdr:colOff>0</xdr:colOff>
      <xdr:row>18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102108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5</xdr:col>
      <xdr:colOff>0</xdr:colOff>
      <xdr:row>19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111347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5</xdr:col>
      <xdr:colOff>0</xdr:colOff>
      <xdr:row>20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120586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21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129825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5</xdr:col>
      <xdr:colOff>0</xdr:colOff>
      <xdr:row>22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139065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5</xdr:col>
      <xdr:colOff>0</xdr:colOff>
      <xdr:row>23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148304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5</xdr:col>
      <xdr:colOff>0</xdr:colOff>
      <xdr:row>24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157543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5</xdr:col>
      <xdr:colOff>0</xdr:colOff>
      <xdr:row>29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166782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5</xdr:col>
      <xdr:colOff>0</xdr:colOff>
      <xdr:row>33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176022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5</xdr:col>
      <xdr:colOff>0</xdr:colOff>
      <xdr:row>34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185261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5</xdr:col>
      <xdr:colOff>0</xdr:colOff>
      <xdr:row>35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194500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5</xdr:col>
      <xdr:colOff>0</xdr:colOff>
      <xdr:row>30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203739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5</xdr:col>
      <xdr:colOff>0</xdr:colOff>
      <xdr:row>36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212979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5</xdr:col>
      <xdr:colOff>0</xdr:colOff>
      <xdr:row>37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222218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5</xdr:col>
      <xdr:colOff>0</xdr:colOff>
      <xdr:row>38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231457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5</xdr:col>
      <xdr:colOff>0</xdr:colOff>
      <xdr:row>39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240696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5</xdr:col>
      <xdr:colOff>0</xdr:colOff>
      <xdr:row>40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249936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41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259175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5</xdr:col>
      <xdr:colOff>0</xdr:colOff>
      <xdr:row>42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268414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5</xdr:col>
      <xdr:colOff>0</xdr:colOff>
      <xdr:row>43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277653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5</xdr:col>
      <xdr:colOff>0</xdr:colOff>
      <xdr:row>44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286893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5</xdr:col>
      <xdr:colOff>0</xdr:colOff>
      <xdr:row>45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296132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5</xdr:col>
      <xdr:colOff>0</xdr:colOff>
      <xdr:row>46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305371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5</xdr:col>
      <xdr:colOff>0</xdr:colOff>
      <xdr:row>47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314610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5</xdr:col>
      <xdr:colOff>0</xdr:colOff>
      <xdr:row>48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323850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5</xdr:col>
      <xdr:colOff>0</xdr:colOff>
      <xdr:row>49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333089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5</xdr:col>
      <xdr:colOff>0</xdr:colOff>
      <xdr:row>50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342328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5</xdr:col>
      <xdr:colOff>0</xdr:colOff>
      <xdr:row>51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351567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5</xdr:col>
      <xdr:colOff>0</xdr:colOff>
      <xdr:row>52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360807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5</xdr:col>
      <xdr:colOff>0</xdr:colOff>
      <xdr:row>53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370046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5</xdr:col>
      <xdr:colOff>0</xdr:colOff>
      <xdr:row>54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379285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5</xdr:col>
      <xdr:colOff>0</xdr:colOff>
      <xdr:row>55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388524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5</xdr:col>
      <xdr:colOff>0</xdr:colOff>
      <xdr:row>56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397764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5</xdr:col>
      <xdr:colOff>0</xdr:colOff>
      <xdr:row>57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407003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5</xdr:col>
      <xdr:colOff>0</xdr:colOff>
      <xdr:row>13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416242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5</xdr:col>
      <xdr:colOff>0</xdr:colOff>
      <xdr:row>58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425481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5</xdr:col>
      <xdr:colOff>0</xdr:colOff>
      <xdr:row>59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434721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5</xdr:col>
      <xdr:colOff>0</xdr:colOff>
      <xdr:row>60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443960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61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453199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5</xdr:col>
      <xdr:colOff>0</xdr:colOff>
      <xdr:row>62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462438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5</xdr:col>
      <xdr:colOff>0</xdr:colOff>
      <xdr:row>63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471678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5</xdr:col>
      <xdr:colOff>0</xdr:colOff>
      <xdr:row>64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480917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5</xdr:col>
      <xdr:colOff>0</xdr:colOff>
      <xdr:row>65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490156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5</xdr:col>
      <xdr:colOff>0</xdr:colOff>
      <xdr:row>66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499395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5</xdr:col>
      <xdr:colOff>0</xdr:colOff>
      <xdr:row>67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508635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5</xdr:col>
      <xdr:colOff>0</xdr:colOff>
      <xdr:row>68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517874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5</xdr:col>
      <xdr:colOff>0</xdr:colOff>
      <xdr:row>69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527113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5</xdr:col>
      <xdr:colOff>0</xdr:colOff>
      <xdr:row>70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536352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5</xdr:col>
      <xdr:colOff>0</xdr:colOff>
      <xdr:row>71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545592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5</xdr:col>
      <xdr:colOff>0</xdr:colOff>
      <xdr:row>72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554831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5</xdr:col>
      <xdr:colOff>0</xdr:colOff>
      <xdr:row>73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564070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5</xdr:col>
      <xdr:colOff>0</xdr:colOff>
      <xdr:row>74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573309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5</xdr:col>
      <xdr:colOff>0</xdr:colOff>
      <xdr:row>75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582549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5</xdr:col>
      <xdr:colOff>0</xdr:colOff>
      <xdr:row>76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5917882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5</xdr:col>
      <xdr:colOff>0</xdr:colOff>
      <xdr:row>77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6010275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5</xdr:col>
      <xdr:colOff>0</xdr:colOff>
      <xdr:row>78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610266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5</xdr:col>
      <xdr:colOff>0</xdr:colOff>
      <xdr:row>79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61950600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19050</xdr:rowOff>
    </xdr:from>
    <xdr:to>
      <xdr:col>5</xdr:col>
      <xdr:colOff>0</xdr:colOff>
      <xdr:row>80</xdr:row>
      <xdr:rowOff>19050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 l="41297" r="40823"/>
        <a:stretch>
          <a:fillRect/>
        </a:stretch>
      </xdr:blipFill>
      <xdr:spPr>
        <a:xfrm>
          <a:off x="0" y="62893575"/>
          <a:ext cx="1323975" cy="923925"/>
        </a:xfrm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mfashion.ru" TargetMode="External"/><Relationship Id="rId1" Type="http://schemas.openxmlformats.org/officeDocument/2006/relationships/hyperlink" Target="http://www.sabellino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  <pageSetUpPr autoPageBreaks="0"/>
  </sheetPr>
  <dimension ref="A1:AA80"/>
  <sheetViews>
    <sheetView tabSelected="1" workbookViewId="0">
      <pane xSplit="14" ySplit="11" topLeftCell="O48" activePane="bottomRight" state="frozen"/>
      <selection pane="topRight" activeCell="O1" sqref="O1"/>
      <selection pane="bottomLeft" activeCell="A11" sqref="A11"/>
      <selection pane="bottomRight" activeCell="P13" sqref="P13"/>
    </sheetView>
  </sheetViews>
  <sheetFormatPr defaultColWidth="10.5" defaultRowHeight="11.45" customHeight="1"/>
  <cols>
    <col min="1" max="1" width="3" style="1" customWidth="1"/>
    <col min="2" max="2" width="3.1640625" style="1" customWidth="1"/>
    <col min="3" max="3" width="4.1640625" style="1" customWidth="1"/>
    <col min="4" max="4" width="7.33203125" style="1" customWidth="1"/>
    <col min="5" max="5" width="5.5" style="1" customWidth="1"/>
    <col min="6" max="6" width="4" style="1" customWidth="1"/>
    <col min="7" max="7" width="3.1640625" style="1" customWidth="1"/>
    <col min="8" max="8" width="3" style="1" customWidth="1"/>
    <col min="9" max="11" width="3.1640625" style="1" customWidth="1"/>
    <col min="12" max="12" width="3" style="1" customWidth="1"/>
    <col min="13" max="13" width="11" style="1" customWidth="1"/>
    <col min="14" max="14" width="13.33203125" style="1" customWidth="1"/>
    <col min="15" max="15" width="14.83203125" style="1" customWidth="1"/>
    <col min="16" max="16" width="13.83203125" style="1" customWidth="1"/>
    <col min="17" max="17" width="17.83203125" style="1" customWidth="1"/>
    <col min="18" max="21" width="11.1640625" style="1" customWidth="1"/>
    <col min="22" max="22" width="12.5" style="1" customWidth="1"/>
    <col min="23" max="23" width="11.1640625" style="1" customWidth="1"/>
    <col min="24" max="27" width="19.83203125" style="2" customWidth="1"/>
  </cols>
  <sheetData>
    <row r="1" spans="1:27" ht="13.5" thickBot="1">
      <c r="B1" s="44" t="s">
        <v>38</v>
      </c>
      <c r="C1" s="44"/>
      <c r="D1" s="44"/>
    </row>
    <row r="2" spans="1:27" ht="21.75" customHeight="1">
      <c r="B2" s="41" t="s">
        <v>39</v>
      </c>
      <c r="P2" s="68" t="s">
        <v>32</v>
      </c>
      <c r="Q2" s="69"/>
      <c r="R2" s="70">
        <f>IFERROR(Y12,0)</f>
        <v>0</v>
      </c>
      <c r="S2" s="70"/>
      <c r="T2" s="71"/>
      <c r="V2" s="36" t="s">
        <v>37</v>
      </c>
      <c r="W2" s="37"/>
      <c r="X2" s="38">
        <v>42794</v>
      </c>
    </row>
    <row r="3" spans="1:27" ht="23.25">
      <c r="B3" s="7" t="s">
        <v>25</v>
      </c>
      <c r="G3" s="8" t="s">
        <v>36</v>
      </c>
      <c r="N3" s="6">
        <f ca="1">TODAY()</f>
        <v>42800</v>
      </c>
      <c r="P3" s="72" t="s">
        <v>34</v>
      </c>
      <c r="Q3" s="73"/>
      <c r="R3" s="66">
        <f>Z12</f>
        <v>0</v>
      </c>
      <c r="S3" s="66"/>
      <c r="T3" s="67"/>
      <c r="V3" s="39" t="s">
        <v>40</v>
      </c>
      <c r="W3" s="40">
        <f ca="1">DAY(X2)-DAY(N3)</f>
        <v>22</v>
      </c>
      <c r="X3" s="39" t="str">
        <f ca="1">IF(W3&gt;4,"дней до завершения акции","дня до завершения акции")</f>
        <v>дней до завершения акции</v>
      </c>
    </row>
    <row r="4" spans="1:27" ht="14.25">
      <c r="B4" s="7"/>
      <c r="G4" s="8"/>
      <c r="N4" s="6"/>
      <c r="P4" s="34" t="s">
        <v>33</v>
      </c>
      <c r="Q4" s="35"/>
      <c r="R4" s="99">
        <f>AA12</f>
        <v>0</v>
      </c>
      <c r="S4" s="99"/>
      <c r="T4" s="100"/>
    </row>
    <row r="5" spans="1:27" s="4" customFormat="1" ht="15" customHeight="1">
      <c r="A5" s="3"/>
      <c r="B5" s="9" t="s">
        <v>35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74" t="s">
        <v>28</v>
      </c>
      <c r="Q5" s="75"/>
      <c r="R5" s="76">
        <f>IFERROR(-(1-R3/AA12),0)</f>
        <v>0</v>
      </c>
      <c r="S5" s="76"/>
      <c r="T5" s="77"/>
      <c r="U5" s="42"/>
      <c r="V5" s="42"/>
      <c r="W5" s="42"/>
      <c r="X5" s="42"/>
      <c r="Y5" s="42"/>
      <c r="Z5" s="42"/>
      <c r="AA5" s="42"/>
    </row>
    <row r="6" spans="1:27" s="4" customFormat="1" ht="16.5" customHeight="1" thickBot="1">
      <c r="A6" s="5"/>
      <c r="B6" s="10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3"/>
      <c r="N6" s="3"/>
      <c r="O6" s="3"/>
      <c r="P6" s="78" t="s">
        <v>29</v>
      </c>
      <c r="Q6" s="79"/>
      <c r="R6" s="80">
        <f>IFERROR(AA12-R3,0)</f>
        <v>0</v>
      </c>
      <c r="S6" s="80"/>
      <c r="T6" s="81"/>
      <c r="U6" s="42"/>
      <c r="V6" s="42"/>
      <c r="W6" s="42"/>
      <c r="X6" s="42"/>
      <c r="Y6" s="42"/>
      <c r="Z6" s="42"/>
      <c r="AA6" s="42"/>
    </row>
    <row r="7" spans="1:27" s="1" customFormat="1" ht="9.9499999999999993" customHeight="1" thickBot="1">
      <c r="U7" s="43"/>
      <c r="V7" s="43"/>
      <c r="W7" s="43"/>
      <c r="X7" s="43"/>
      <c r="Y7" s="43"/>
      <c r="Z7" s="43"/>
      <c r="AA7" s="43"/>
    </row>
    <row r="8" spans="1:27" ht="26.1" customHeight="1" thickBo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  <c r="N8" s="86" t="s">
        <v>22</v>
      </c>
      <c r="O8" s="101" t="s">
        <v>23</v>
      </c>
      <c r="P8" s="102"/>
      <c r="Q8" s="102"/>
      <c r="R8" s="102"/>
      <c r="S8" s="102"/>
      <c r="T8" s="102"/>
      <c r="U8" s="102"/>
      <c r="V8" s="102"/>
      <c r="W8" s="103"/>
      <c r="X8" s="51" t="s">
        <v>21</v>
      </c>
      <c r="Y8" s="63" t="s">
        <v>24</v>
      </c>
      <c r="Z8" s="45" t="s">
        <v>27</v>
      </c>
      <c r="AA8" s="46"/>
    </row>
    <row r="9" spans="1:27" ht="12.95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  <c r="N9" s="87"/>
      <c r="O9" s="89" t="s">
        <v>13</v>
      </c>
      <c r="P9" s="90"/>
      <c r="Q9" s="91"/>
      <c r="R9" s="89" t="s">
        <v>14</v>
      </c>
      <c r="S9" s="90"/>
      <c r="T9" s="91"/>
      <c r="U9" s="89" t="s">
        <v>15</v>
      </c>
      <c r="V9" s="90"/>
      <c r="W9" s="91"/>
      <c r="X9" s="52"/>
      <c r="Y9" s="64"/>
      <c r="Z9" s="47" t="s">
        <v>30</v>
      </c>
      <c r="AA9" s="49" t="s">
        <v>31</v>
      </c>
    </row>
    <row r="10" spans="1:27" ht="21.75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9"/>
      <c r="N10" s="87"/>
      <c r="O10" s="92" t="s">
        <v>18</v>
      </c>
      <c r="P10" s="94" t="s">
        <v>16</v>
      </c>
      <c r="Q10" s="96" t="s">
        <v>17</v>
      </c>
      <c r="R10" s="92" t="s">
        <v>18</v>
      </c>
      <c r="S10" s="94" t="s">
        <v>16</v>
      </c>
      <c r="T10" s="96" t="s">
        <v>17</v>
      </c>
      <c r="U10" s="92" t="s">
        <v>18</v>
      </c>
      <c r="V10" s="94" t="s">
        <v>16</v>
      </c>
      <c r="W10" s="96" t="s">
        <v>17</v>
      </c>
      <c r="X10" s="52"/>
      <c r="Y10" s="64"/>
      <c r="Z10" s="48"/>
      <c r="AA10" s="50"/>
    </row>
    <row r="11" spans="1:27" ht="12.95" customHeight="1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88"/>
      <c r="O11" s="93"/>
      <c r="P11" s="95"/>
      <c r="Q11" s="97"/>
      <c r="R11" s="93"/>
      <c r="S11" s="95"/>
      <c r="T11" s="97"/>
      <c r="U11" s="93"/>
      <c r="V11" s="95"/>
      <c r="W11" s="97"/>
      <c r="X11" s="53"/>
      <c r="Y11" s="65"/>
      <c r="Z11" s="11"/>
      <c r="AA11" s="12"/>
    </row>
    <row r="12" spans="1:27" ht="12.95" customHeight="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7"/>
      <c r="P12" s="18"/>
      <c r="Q12" s="19"/>
      <c r="R12" s="17"/>
      <c r="S12" s="18"/>
      <c r="T12" s="19"/>
      <c r="U12" s="17"/>
      <c r="V12" s="18"/>
      <c r="W12" s="19"/>
      <c r="X12" s="20"/>
      <c r="Y12" s="21">
        <f>IFERROR(SUM(Y13:Y80),0)</f>
        <v>0</v>
      </c>
      <c r="Z12" s="22">
        <f>IFERROR(SUM(Z13:Z80),0)</f>
        <v>0</v>
      </c>
      <c r="AA12" s="22">
        <f>IFERROR(SUM(AA13:AA80),0)</f>
        <v>0</v>
      </c>
    </row>
    <row r="13" spans="1:27" ht="72.95" customHeight="1">
      <c r="A13" s="82" t="s">
        <v>103</v>
      </c>
      <c r="B13" s="82"/>
      <c r="C13" s="82"/>
      <c r="D13" s="82"/>
      <c r="E13" s="82"/>
      <c r="F13" s="83" t="s">
        <v>104</v>
      </c>
      <c r="G13" s="84"/>
      <c r="H13" s="84"/>
      <c r="I13" s="84"/>
      <c r="J13" s="84"/>
      <c r="K13" s="84"/>
      <c r="L13" s="84"/>
      <c r="M13" s="85"/>
      <c r="N13" s="23">
        <v>2230</v>
      </c>
      <c r="O13" s="24">
        <v>950</v>
      </c>
      <c r="P13" s="25">
        <f>-(1-O13/N13)</f>
        <v>-0.57399103139013452</v>
      </c>
      <c r="Q13" s="26">
        <f>N13-O13</f>
        <v>1280</v>
      </c>
      <c r="R13" s="27">
        <v>1150</v>
      </c>
      <c r="S13" s="28">
        <f>-(1-R13/N13)</f>
        <v>-0.48430493273542596</v>
      </c>
      <c r="T13" s="29">
        <f>N13-R13</f>
        <v>1080</v>
      </c>
      <c r="U13" s="27">
        <v>1450</v>
      </c>
      <c r="V13" s="28">
        <f>-(1-U13/N13)</f>
        <v>-0.34977578475336324</v>
      </c>
      <c r="W13" s="29">
        <f>N13-U13</f>
        <v>780</v>
      </c>
      <c r="X13" s="30" t="s">
        <v>20</v>
      </c>
      <c r="Y13" s="33">
        <v>0</v>
      </c>
      <c r="Z13" s="31">
        <f>IFERROR(IF($Y$12&gt;29,Y13*950,IF($Y$12&gt;19,Y13*1150,IF($Y$12&gt;9,Y13*1450,AA58))),0)</f>
        <v>0</v>
      </c>
      <c r="AA13" s="32">
        <f>IFERROR(Y13*N13,0)</f>
        <v>0</v>
      </c>
    </row>
    <row r="14" spans="1:27" ht="72.95" customHeight="1">
      <c r="A14" s="98">
        <v>65696</v>
      </c>
      <c r="B14" s="98"/>
      <c r="C14" s="98"/>
      <c r="D14" s="98"/>
      <c r="E14" s="98"/>
      <c r="F14" s="83" t="s">
        <v>0</v>
      </c>
      <c r="G14" s="84"/>
      <c r="H14" s="84"/>
      <c r="I14" s="84"/>
      <c r="J14" s="84"/>
      <c r="K14" s="84"/>
      <c r="L14" s="84"/>
      <c r="M14" s="85"/>
      <c r="N14" s="23">
        <v>2840</v>
      </c>
      <c r="O14" s="24">
        <v>950</v>
      </c>
      <c r="P14" s="25">
        <f t="shared" ref="P14:P77" si="0">-(1-O14/N14)</f>
        <v>-0.66549295774647887</v>
      </c>
      <c r="Q14" s="26">
        <f t="shared" ref="Q14:Q77" si="1">N14-O14</f>
        <v>1890</v>
      </c>
      <c r="R14" s="27">
        <v>1150</v>
      </c>
      <c r="S14" s="28">
        <f t="shared" ref="S14:S77" si="2">-(1-R14/N14)</f>
        <v>-0.59507042253521125</v>
      </c>
      <c r="T14" s="29">
        <f t="shared" ref="T14:T77" si="3">N14-R14</f>
        <v>1690</v>
      </c>
      <c r="U14" s="27">
        <v>1450</v>
      </c>
      <c r="V14" s="28">
        <f t="shared" ref="V14:V77" si="4">-(1-U14/N14)</f>
        <v>-0.48943661971830987</v>
      </c>
      <c r="W14" s="29">
        <f t="shared" ref="W14:W77" si="5">N14-U14</f>
        <v>1390</v>
      </c>
      <c r="X14" s="30" t="s">
        <v>20</v>
      </c>
      <c r="Y14" s="33">
        <v>0</v>
      </c>
      <c r="Z14" s="31">
        <f t="shared" ref="Z14:Z77" si="6">IFERROR(IF($Y$12&gt;29,Y14*950,IF($Y$12&gt;19,Y14*1150,IF($Y$12&gt;9,Y14*1450,AA59))),0)</f>
        <v>0</v>
      </c>
      <c r="AA14" s="32">
        <f t="shared" ref="AA14:AA77" si="7">IFERROR(Y14*N14,0)</f>
        <v>0</v>
      </c>
    </row>
    <row r="15" spans="1:27" ht="72.95" customHeight="1">
      <c r="A15" s="98">
        <v>65083</v>
      </c>
      <c r="B15" s="98"/>
      <c r="C15" s="98"/>
      <c r="D15" s="98"/>
      <c r="E15" s="98"/>
      <c r="F15" s="83" t="s">
        <v>7</v>
      </c>
      <c r="G15" s="84"/>
      <c r="H15" s="84"/>
      <c r="I15" s="84"/>
      <c r="J15" s="84"/>
      <c r="K15" s="84"/>
      <c r="L15" s="84"/>
      <c r="M15" s="85"/>
      <c r="N15" s="23">
        <v>2560</v>
      </c>
      <c r="O15" s="24">
        <v>950</v>
      </c>
      <c r="P15" s="25">
        <f t="shared" si="0"/>
        <v>-0.62890625</v>
      </c>
      <c r="Q15" s="26">
        <f t="shared" si="1"/>
        <v>1610</v>
      </c>
      <c r="R15" s="27">
        <v>1150</v>
      </c>
      <c r="S15" s="28">
        <f t="shared" si="2"/>
        <v>-0.55078125</v>
      </c>
      <c r="T15" s="29">
        <f t="shared" si="3"/>
        <v>1410</v>
      </c>
      <c r="U15" s="27">
        <v>1450</v>
      </c>
      <c r="V15" s="28">
        <f t="shared" si="4"/>
        <v>-0.43359375</v>
      </c>
      <c r="W15" s="29">
        <f t="shared" si="5"/>
        <v>1110</v>
      </c>
      <c r="X15" s="30" t="s">
        <v>19</v>
      </c>
      <c r="Y15" s="33">
        <v>0</v>
      </c>
      <c r="Z15" s="31">
        <f t="shared" si="6"/>
        <v>0</v>
      </c>
      <c r="AA15" s="32">
        <f t="shared" si="7"/>
        <v>0</v>
      </c>
    </row>
    <row r="16" spans="1:27" ht="72.95" customHeight="1">
      <c r="A16" s="98">
        <v>65082</v>
      </c>
      <c r="B16" s="98"/>
      <c r="C16" s="98"/>
      <c r="D16" s="98"/>
      <c r="E16" s="98"/>
      <c r="F16" s="83" t="s">
        <v>8</v>
      </c>
      <c r="G16" s="84"/>
      <c r="H16" s="84"/>
      <c r="I16" s="84"/>
      <c r="J16" s="84"/>
      <c r="K16" s="84"/>
      <c r="L16" s="84"/>
      <c r="M16" s="85"/>
      <c r="N16" s="23">
        <v>2560</v>
      </c>
      <c r="O16" s="24">
        <v>950</v>
      </c>
      <c r="P16" s="25">
        <f t="shared" si="0"/>
        <v>-0.62890625</v>
      </c>
      <c r="Q16" s="26">
        <f t="shared" si="1"/>
        <v>1610</v>
      </c>
      <c r="R16" s="27">
        <v>1150</v>
      </c>
      <c r="S16" s="28">
        <f t="shared" si="2"/>
        <v>-0.55078125</v>
      </c>
      <c r="T16" s="29">
        <f t="shared" si="3"/>
        <v>1410</v>
      </c>
      <c r="U16" s="27">
        <v>1450</v>
      </c>
      <c r="V16" s="28">
        <f t="shared" si="4"/>
        <v>-0.43359375</v>
      </c>
      <c r="W16" s="29">
        <f t="shared" si="5"/>
        <v>1110</v>
      </c>
      <c r="X16" s="30" t="s">
        <v>20</v>
      </c>
      <c r="Y16" s="33">
        <v>0</v>
      </c>
      <c r="Z16" s="31">
        <f t="shared" si="6"/>
        <v>0</v>
      </c>
      <c r="AA16" s="32">
        <f t="shared" si="7"/>
        <v>0</v>
      </c>
    </row>
    <row r="17" spans="1:27" ht="72.95" customHeight="1">
      <c r="A17" s="98">
        <v>65084</v>
      </c>
      <c r="B17" s="98"/>
      <c r="C17" s="98"/>
      <c r="D17" s="98"/>
      <c r="E17" s="98"/>
      <c r="F17" s="83" t="s">
        <v>9</v>
      </c>
      <c r="G17" s="84"/>
      <c r="H17" s="84"/>
      <c r="I17" s="84"/>
      <c r="J17" s="84"/>
      <c r="K17" s="84"/>
      <c r="L17" s="84"/>
      <c r="M17" s="85"/>
      <c r="N17" s="23">
        <v>2560</v>
      </c>
      <c r="O17" s="24">
        <v>950</v>
      </c>
      <c r="P17" s="25">
        <f t="shared" si="0"/>
        <v>-0.62890625</v>
      </c>
      <c r="Q17" s="26">
        <f t="shared" si="1"/>
        <v>1610</v>
      </c>
      <c r="R17" s="27">
        <v>1150</v>
      </c>
      <c r="S17" s="28">
        <f t="shared" si="2"/>
        <v>-0.55078125</v>
      </c>
      <c r="T17" s="29">
        <f t="shared" si="3"/>
        <v>1410</v>
      </c>
      <c r="U17" s="27">
        <v>1450</v>
      </c>
      <c r="V17" s="28">
        <f t="shared" si="4"/>
        <v>-0.43359375</v>
      </c>
      <c r="W17" s="29">
        <f t="shared" si="5"/>
        <v>1110</v>
      </c>
      <c r="X17" s="30" t="s">
        <v>20</v>
      </c>
      <c r="Y17" s="33">
        <v>0</v>
      </c>
      <c r="Z17" s="31">
        <f t="shared" si="6"/>
        <v>0</v>
      </c>
      <c r="AA17" s="32">
        <f t="shared" si="7"/>
        <v>0</v>
      </c>
    </row>
    <row r="18" spans="1:27" ht="72.95" customHeight="1">
      <c r="A18" s="98">
        <v>65052</v>
      </c>
      <c r="B18" s="98"/>
      <c r="C18" s="98"/>
      <c r="D18" s="98"/>
      <c r="E18" s="98"/>
      <c r="F18" s="83" t="s">
        <v>10</v>
      </c>
      <c r="G18" s="84"/>
      <c r="H18" s="84"/>
      <c r="I18" s="84"/>
      <c r="J18" s="84"/>
      <c r="K18" s="84"/>
      <c r="L18" s="84"/>
      <c r="M18" s="85"/>
      <c r="N18" s="23">
        <v>2570</v>
      </c>
      <c r="O18" s="24">
        <v>950</v>
      </c>
      <c r="P18" s="25">
        <f t="shared" si="0"/>
        <v>-0.63035019455252916</v>
      </c>
      <c r="Q18" s="26">
        <f t="shared" si="1"/>
        <v>1620</v>
      </c>
      <c r="R18" s="27">
        <v>1150</v>
      </c>
      <c r="S18" s="28">
        <f t="shared" si="2"/>
        <v>-0.55252918287937747</v>
      </c>
      <c r="T18" s="29">
        <f t="shared" si="3"/>
        <v>1420</v>
      </c>
      <c r="U18" s="27">
        <v>1450</v>
      </c>
      <c r="V18" s="28">
        <f t="shared" si="4"/>
        <v>-0.43579766536964981</v>
      </c>
      <c r="W18" s="29">
        <f t="shared" si="5"/>
        <v>1120</v>
      </c>
      <c r="X18" s="30" t="s">
        <v>20</v>
      </c>
      <c r="Y18" s="33">
        <v>0</v>
      </c>
      <c r="Z18" s="31">
        <f t="shared" si="6"/>
        <v>0</v>
      </c>
      <c r="AA18" s="32">
        <f t="shared" si="7"/>
        <v>0</v>
      </c>
    </row>
    <row r="19" spans="1:27" ht="72.95" customHeight="1">
      <c r="A19" s="98">
        <v>65053</v>
      </c>
      <c r="B19" s="98"/>
      <c r="C19" s="98"/>
      <c r="D19" s="98"/>
      <c r="E19" s="98"/>
      <c r="F19" s="83" t="s">
        <v>11</v>
      </c>
      <c r="G19" s="84"/>
      <c r="H19" s="84"/>
      <c r="I19" s="84"/>
      <c r="J19" s="84"/>
      <c r="K19" s="84"/>
      <c r="L19" s="84"/>
      <c r="M19" s="85"/>
      <c r="N19" s="23">
        <v>2570</v>
      </c>
      <c r="O19" s="24">
        <v>950</v>
      </c>
      <c r="P19" s="25">
        <f t="shared" si="0"/>
        <v>-0.63035019455252916</v>
      </c>
      <c r="Q19" s="26">
        <f t="shared" si="1"/>
        <v>1620</v>
      </c>
      <c r="R19" s="27">
        <v>1150</v>
      </c>
      <c r="S19" s="28">
        <f t="shared" si="2"/>
        <v>-0.55252918287937747</v>
      </c>
      <c r="T19" s="29">
        <f t="shared" si="3"/>
        <v>1420</v>
      </c>
      <c r="U19" s="27">
        <v>1450</v>
      </c>
      <c r="V19" s="28">
        <f t="shared" si="4"/>
        <v>-0.43579766536964981</v>
      </c>
      <c r="W19" s="29">
        <f t="shared" si="5"/>
        <v>1120</v>
      </c>
      <c r="X19" s="30" t="s">
        <v>19</v>
      </c>
      <c r="Y19" s="33">
        <v>0</v>
      </c>
      <c r="Z19" s="31">
        <f t="shared" si="6"/>
        <v>0</v>
      </c>
      <c r="AA19" s="32">
        <f t="shared" si="7"/>
        <v>0</v>
      </c>
    </row>
    <row r="20" spans="1:27" ht="72.95" customHeight="1">
      <c r="A20" s="98">
        <v>65047</v>
      </c>
      <c r="B20" s="98"/>
      <c r="C20" s="98"/>
      <c r="D20" s="98"/>
      <c r="E20" s="98"/>
      <c r="F20" s="83" t="s">
        <v>12</v>
      </c>
      <c r="G20" s="84"/>
      <c r="H20" s="84"/>
      <c r="I20" s="84"/>
      <c r="J20" s="84"/>
      <c r="K20" s="84"/>
      <c r="L20" s="84"/>
      <c r="M20" s="85"/>
      <c r="N20" s="23">
        <v>2540</v>
      </c>
      <c r="O20" s="24">
        <v>950</v>
      </c>
      <c r="P20" s="25">
        <f t="shared" si="0"/>
        <v>-0.62598425196850394</v>
      </c>
      <c r="Q20" s="26">
        <f t="shared" si="1"/>
        <v>1590</v>
      </c>
      <c r="R20" s="27">
        <v>1150</v>
      </c>
      <c r="S20" s="28">
        <f t="shared" si="2"/>
        <v>-0.547244094488189</v>
      </c>
      <c r="T20" s="29">
        <f t="shared" si="3"/>
        <v>1390</v>
      </c>
      <c r="U20" s="27">
        <v>1450</v>
      </c>
      <c r="V20" s="28">
        <f t="shared" si="4"/>
        <v>-0.42913385826771655</v>
      </c>
      <c r="W20" s="29">
        <f t="shared" si="5"/>
        <v>1090</v>
      </c>
      <c r="X20" s="30" t="s">
        <v>20</v>
      </c>
      <c r="Y20" s="33">
        <v>0</v>
      </c>
      <c r="Z20" s="31">
        <f t="shared" si="6"/>
        <v>0</v>
      </c>
      <c r="AA20" s="32">
        <f t="shared" si="7"/>
        <v>0</v>
      </c>
    </row>
    <row r="21" spans="1:27" ht="72.95" customHeight="1">
      <c r="A21" s="82" t="s">
        <v>41</v>
      </c>
      <c r="B21" s="82"/>
      <c r="C21" s="82"/>
      <c r="D21" s="82"/>
      <c r="E21" s="82"/>
      <c r="F21" s="83" t="s">
        <v>42</v>
      </c>
      <c r="G21" s="84"/>
      <c r="H21" s="84"/>
      <c r="I21" s="84"/>
      <c r="J21" s="84"/>
      <c r="K21" s="84"/>
      <c r="L21" s="84"/>
      <c r="M21" s="85"/>
      <c r="N21" s="23">
        <v>1580</v>
      </c>
      <c r="O21" s="24">
        <v>950</v>
      </c>
      <c r="P21" s="25">
        <f t="shared" si="0"/>
        <v>-0.39873417721518989</v>
      </c>
      <c r="Q21" s="26">
        <f t="shared" si="1"/>
        <v>630</v>
      </c>
      <c r="R21" s="27">
        <v>1150</v>
      </c>
      <c r="S21" s="28">
        <f t="shared" si="2"/>
        <v>-0.27215189873417722</v>
      </c>
      <c r="T21" s="29">
        <f t="shared" si="3"/>
        <v>430</v>
      </c>
      <c r="U21" s="27">
        <v>1450</v>
      </c>
      <c r="V21" s="28">
        <f t="shared" si="4"/>
        <v>-8.2278481012658222E-2</v>
      </c>
      <c r="W21" s="29">
        <f t="shared" si="5"/>
        <v>130</v>
      </c>
      <c r="X21" s="30" t="s">
        <v>20</v>
      </c>
      <c r="Y21" s="33">
        <v>0</v>
      </c>
      <c r="Z21" s="31">
        <f t="shared" si="6"/>
        <v>0</v>
      </c>
      <c r="AA21" s="32">
        <f t="shared" si="7"/>
        <v>0</v>
      </c>
    </row>
    <row r="22" spans="1:27" ht="72.95" customHeight="1">
      <c r="A22" s="82" t="s">
        <v>43</v>
      </c>
      <c r="B22" s="82"/>
      <c r="C22" s="82"/>
      <c r="D22" s="82"/>
      <c r="E22" s="82"/>
      <c r="F22" s="83" t="s">
        <v>44</v>
      </c>
      <c r="G22" s="84"/>
      <c r="H22" s="84"/>
      <c r="I22" s="84"/>
      <c r="J22" s="84"/>
      <c r="K22" s="84"/>
      <c r="L22" s="84"/>
      <c r="M22" s="85"/>
      <c r="N22" s="23">
        <v>1580</v>
      </c>
      <c r="O22" s="24">
        <v>950</v>
      </c>
      <c r="P22" s="25">
        <f t="shared" si="0"/>
        <v>-0.39873417721518989</v>
      </c>
      <c r="Q22" s="26">
        <f t="shared" si="1"/>
        <v>630</v>
      </c>
      <c r="R22" s="27">
        <v>1150</v>
      </c>
      <c r="S22" s="28">
        <f t="shared" si="2"/>
        <v>-0.27215189873417722</v>
      </c>
      <c r="T22" s="29">
        <f t="shared" si="3"/>
        <v>430</v>
      </c>
      <c r="U22" s="27">
        <v>1450</v>
      </c>
      <c r="V22" s="28">
        <f t="shared" si="4"/>
        <v>-8.2278481012658222E-2</v>
      </c>
      <c r="W22" s="29">
        <f t="shared" si="5"/>
        <v>130</v>
      </c>
      <c r="X22" s="30" t="s">
        <v>20</v>
      </c>
      <c r="Y22" s="33">
        <v>0</v>
      </c>
      <c r="Z22" s="31">
        <f t="shared" si="6"/>
        <v>0</v>
      </c>
      <c r="AA22" s="32">
        <f t="shared" si="7"/>
        <v>0</v>
      </c>
    </row>
    <row r="23" spans="1:27" ht="72.95" customHeight="1">
      <c r="A23" s="82" t="s">
        <v>45</v>
      </c>
      <c r="B23" s="82"/>
      <c r="C23" s="82"/>
      <c r="D23" s="82"/>
      <c r="E23" s="82"/>
      <c r="F23" s="83" t="s">
        <v>46</v>
      </c>
      <c r="G23" s="84"/>
      <c r="H23" s="84"/>
      <c r="I23" s="84"/>
      <c r="J23" s="84"/>
      <c r="K23" s="84"/>
      <c r="L23" s="84"/>
      <c r="M23" s="85"/>
      <c r="N23" s="23">
        <v>1580</v>
      </c>
      <c r="O23" s="24">
        <v>950</v>
      </c>
      <c r="P23" s="25">
        <f t="shared" si="0"/>
        <v>-0.39873417721518989</v>
      </c>
      <c r="Q23" s="26">
        <f t="shared" si="1"/>
        <v>630</v>
      </c>
      <c r="R23" s="27">
        <v>1150</v>
      </c>
      <c r="S23" s="28">
        <f t="shared" si="2"/>
        <v>-0.27215189873417722</v>
      </c>
      <c r="T23" s="29">
        <f t="shared" si="3"/>
        <v>430</v>
      </c>
      <c r="U23" s="27">
        <v>1450</v>
      </c>
      <c r="V23" s="28">
        <f t="shared" si="4"/>
        <v>-8.2278481012658222E-2</v>
      </c>
      <c r="W23" s="29">
        <f t="shared" si="5"/>
        <v>130</v>
      </c>
      <c r="X23" s="30" t="s">
        <v>20</v>
      </c>
      <c r="Y23" s="33">
        <v>0</v>
      </c>
      <c r="Z23" s="31">
        <f t="shared" si="6"/>
        <v>0</v>
      </c>
      <c r="AA23" s="32">
        <f t="shared" si="7"/>
        <v>0</v>
      </c>
    </row>
    <row r="24" spans="1:27" ht="72.95" customHeight="1">
      <c r="A24" s="82" t="s">
        <v>47</v>
      </c>
      <c r="B24" s="82"/>
      <c r="C24" s="82"/>
      <c r="D24" s="82"/>
      <c r="E24" s="82"/>
      <c r="F24" s="83" t="s">
        <v>48</v>
      </c>
      <c r="G24" s="84"/>
      <c r="H24" s="84"/>
      <c r="I24" s="84"/>
      <c r="J24" s="84"/>
      <c r="K24" s="84"/>
      <c r="L24" s="84"/>
      <c r="M24" s="85"/>
      <c r="N24" s="23">
        <v>1580</v>
      </c>
      <c r="O24" s="24">
        <v>950</v>
      </c>
      <c r="P24" s="25">
        <f t="shared" si="0"/>
        <v>-0.39873417721518989</v>
      </c>
      <c r="Q24" s="26">
        <f t="shared" si="1"/>
        <v>630</v>
      </c>
      <c r="R24" s="27">
        <v>1150</v>
      </c>
      <c r="S24" s="28">
        <f t="shared" si="2"/>
        <v>-0.27215189873417722</v>
      </c>
      <c r="T24" s="29">
        <f t="shared" si="3"/>
        <v>430</v>
      </c>
      <c r="U24" s="27">
        <v>1450</v>
      </c>
      <c r="V24" s="28">
        <f t="shared" si="4"/>
        <v>-8.2278481012658222E-2</v>
      </c>
      <c r="W24" s="29">
        <f t="shared" si="5"/>
        <v>130</v>
      </c>
      <c r="X24" s="30" t="s">
        <v>20</v>
      </c>
      <c r="Y24" s="33">
        <v>0</v>
      </c>
      <c r="Z24" s="31">
        <f t="shared" si="6"/>
        <v>0</v>
      </c>
      <c r="AA24" s="32">
        <f t="shared" si="7"/>
        <v>0</v>
      </c>
    </row>
    <row r="25" spans="1:27" ht="72.95" customHeight="1">
      <c r="A25" s="98">
        <v>65692</v>
      </c>
      <c r="B25" s="98"/>
      <c r="C25" s="98"/>
      <c r="D25" s="98"/>
      <c r="E25" s="98"/>
      <c r="F25" s="83" t="s">
        <v>1</v>
      </c>
      <c r="G25" s="84"/>
      <c r="H25" s="84"/>
      <c r="I25" s="84"/>
      <c r="J25" s="84"/>
      <c r="K25" s="84"/>
      <c r="L25" s="84"/>
      <c r="M25" s="85"/>
      <c r="N25" s="23">
        <v>2860</v>
      </c>
      <c r="O25" s="24">
        <v>950</v>
      </c>
      <c r="P25" s="25">
        <f t="shared" si="0"/>
        <v>-0.66783216783216781</v>
      </c>
      <c r="Q25" s="26">
        <f t="shared" si="1"/>
        <v>1910</v>
      </c>
      <c r="R25" s="27">
        <v>1150</v>
      </c>
      <c r="S25" s="28">
        <f t="shared" si="2"/>
        <v>-0.59790209790209792</v>
      </c>
      <c r="T25" s="29">
        <f t="shared" si="3"/>
        <v>1710</v>
      </c>
      <c r="U25" s="27">
        <v>1450</v>
      </c>
      <c r="V25" s="28">
        <f t="shared" si="4"/>
        <v>-0.49300699300699302</v>
      </c>
      <c r="W25" s="29">
        <f t="shared" si="5"/>
        <v>1410</v>
      </c>
      <c r="X25" s="30" t="s">
        <v>19</v>
      </c>
      <c r="Y25" s="33">
        <v>0</v>
      </c>
      <c r="Z25" s="31">
        <f t="shared" si="6"/>
        <v>0</v>
      </c>
      <c r="AA25" s="32">
        <f t="shared" si="7"/>
        <v>0</v>
      </c>
    </row>
    <row r="26" spans="1:27" ht="72.95" customHeight="1">
      <c r="A26" s="98">
        <v>65693</v>
      </c>
      <c r="B26" s="98"/>
      <c r="C26" s="98"/>
      <c r="D26" s="98"/>
      <c r="E26" s="98"/>
      <c r="F26" s="83" t="s">
        <v>2</v>
      </c>
      <c r="G26" s="84"/>
      <c r="H26" s="84"/>
      <c r="I26" s="84"/>
      <c r="J26" s="84"/>
      <c r="K26" s="84"/>
      <c r="L26" s="84"/>
      <c r="M26" s="85"/>
      <c r="N26" s="23">
        <v>2860</v>
      </c>
      <c r="O26" s="24">
        <v>950</v>
      </c>
      <c r="P26" s="25">
        <f t="shared" si="0"/>
        <v>-0.66783216783216781</v>
      </c>
      <c r="Q26" s="26">
        <f t="shared" si="1"/>
        <v>1910</v>
      </c>
      <c r="R26" s="27">
        <v>1150</v>
      </c>
      <c r="S26" s="28">
        <f t="shared" si="2"/>
        <v>-0.59790209790209792</v>
      </c>
      <c r="T26" s="29">
        <f t="shared" si="3"/>
        <v>1710</v>
      </c>
      <c r="U26" s="27">
        <v>1450</v>
      </c>
      <c r="V26" s="28">
        <f t="shared" si="4"/>
        <v>-0.49300699300699302</v>
      </c>
      <c r="W26" s="29">
        <f t="shared" si="5"/>
        <v>1410</v>
      </c>
      <c r="X26" s="30" t="s">
        <v>20</v>
      </c>
      <c r="Y26" s="33">
        <v>0</v>
      </c>
      <c r="Z26" s="31">
        <f t="shared" si="6"/>
        <v>0</v>
      </c>
      <c r="AA26" s="32">
        <f t="shared" si="7"/>
        <v>0</v>
      </c>
    </row>
    <row r="27" spans="1:27" ht="72.95" customHeight="1">
      <c r="A27" s="98">
        <v>65690</v>
      </c>
      <c r="B27" s="98"/>
      <c r="C27" s="98"/>
      <c r="D27" s="98"/>
      <c r="E27" s="98"/>
      <c r="F27" s="83" t="s">
        <v>3</v>
      </c>
      <c r="G27" s="84"/>
      <c r="H27" s="84"/>
      <c r="I27" s="84"/>
      <c r="J27" s="84"/>
      <c r="K27" s="84"/>
      <c r="L27" s="84"/>
      <c r="M27" s="85"/>
      <c r="N27" s="23">
        <v>2860</v>
      </c>
      <c r="O27" s="24">
        <v>950</v>
      </c>
      <c r="P27" s="25">
        <f t="shared" si="0"/>
        <v>-0.66783216783216781</v>
      </c>
      <c r="Q27" s="26">
        <f t="shared" si="1"/>
        <v>1910</v>
      </c>
      <c r="R27" s="27">
        <v>1150</v>
      </c>
      <c r="S27" s="28">
        <f t="shared" si="2"/>
        <v>-0.59790209790209792</v>
      </c>
      <c r="T27" s="29">
        <f t="shared" si="3"/>
        <v>1710</v>
      </c>
      <c r="U27" s="27">
        <v>1450</v>
      </c>
      <c r="V27" s="28">
        <f t="shared" si="4"/>
        <v>-0.49300699300699302</v>
      </c>
      <c r="W27" s="29">
        <f t="shared" si="5"/>
        <v>1410</v>
      </c>
      <c r="X27" s="30" t="s">
        <v>20</v>
      </c>
      <c r="Y27" s="33">
        <v>0</v>
      </c>
      <c r="Z27" s="31">
        <f t="shared" si="6"/>
        <v>0</v>
      </c>
      <c r="AA27" s="32">
        <f t="shared" si="7"/>
        <v>0</v>
      </c>
    </row>
    <row r="28" spans="1:27" ht="72.95" customHeight="1">
      <c r="A28" s="98">
        <v>65763</v>
      </c>
      <c r="B28" s="98"/>
      <c r="C28" s="98"/>
      <c r="D28" s="98"/>
      <c r="E28" s="98"/>
      <c r="F28" s="83" t="s">
        <v>4</v>
      </c>
      <c r="G28" s="84"/>
      <c r="H28" s="84"/>
      <c r="I28" s="84"/>
      <c r="J28" s="84"/>
      <c r="K28" s="84"/>
      <c r="L28" s="84"/>
      <c r="M28" s="85"/>
      <c r="N28" s="23">
        <v>3090</v>
      </c>
      <c r="O28" s="24">
        <v>950</v>
      </c>
      <c r="P28" s="25">
        <f t="shared" si="0"/>
        <v>-0.69255663430420711</v>
      </c>
      <c r="Q28" s="26">
        <f t="shared" si="1"/>
        <v>2140</v>
      </c>
      <c r="R28" s="27">
        <v>1150</v>
      </c>
      <c r="S28" s="28">
        <f t="shared" si="2"/>
        <v>-0.62783171521035597</v>
      </c>
      <c r="T28" s="29">
        <f t="shared" si="3"/>
        <v>1940</v>
      </c>
      <c r="U28" s="27">
        <v>1450</v>
      </c>
      <c r="V28" s="28">
        <f t="shared" si="4"/>
        <v>-0.53074433656957931</v>
      </c>
      <c r="W28" s="29">
        <f t="shared" si="5"/>
        <v>1640</v>
      </c>
      <c r="X28" s="30" t="s">
        <v>20</v>
      </c>
      <c r="Y28" s="33">
        <v>0</v>
      </c>
      <c r="Z28" s="31">
        <f t="shared" si="6"/>
        <v>0</v>
      </c>
      <c r="AA28" s="32">
        <f t="shared" si="7"/>
        <v>0</v>
      </c>
    </row>
    <row r="29" spans="1:27" ht="72.95" customHeight="1">
      <c r="A29" s="82" t="s">
        <v>49</v>
      </c>
      <c r="B29" s="82"/>
      <c r="C29" s="82"/>
      <c r="D29" s="82"/>
      <c r="E29" s="82"/>
      <c r="F29" s="83" t="s">
        <v>50</v>
      </c>
      <c r="G29" s="84"/>
      <c r="H29" s="84"/>
      <c r="I29" s="84"/>
      <c r="J29" s="84"/>
      <c r="K29" s="84"/>
      <c r="L29" s="84"/>
      <c r="M29" s="85"/>
      <c r="N29" s="23">
        <v>1580</v>
      </c>
      <c r="O29" s="24">
        <v>950</v>
      </c>
      <c r="P29" s="25">
        <f t="shared" si="0"/>
        <v>-0.39873417721518989</v>
      </c>
      <c r="Q29" s="26">
        <f t="shared" si="1"/>
        <v>630</v>
      </c>
      <c r="R29" s="27">
        <v>1150</v>
      </c>
      <c r="S29" s="28">
        <f t="shared" si="2"/>
        <v>-0.27215189873417722</v>
      </c>
      <c r="T29" s="29">
        <f t="shared" si="3"/>
        <v>430</v>
      </c>
      <c r="U29" s="27">
        <v>1450</v>
      </c>
      <c r="V29" s="28">
        <f t="shared" si="4"/>
        <v>-8.2278481012658222E-2</v>
      </c>
      <c r="W29" s="29">
        <f t="shared" si="5"/>
        <v>130</v>
      </c>
      <c r="X29" s="30" t="s">
        <v>20</v>
      </c>
      <c r="Y29" s="33">
        <v>0</v>
      </c>
      <c r="Z29" s="31">
        <f t="shared" si="6"/>
        <v>0</v>
      </c>
      <c r="AA29" s="32">
        <f t="shared" si="7"/>
        <v>0</v>
      </c>
    </row>
    <row r="30" spans="1:27" ht="72.95" customHeight="1">
      <c r="A30" s="82" t="s">
        <v>57</v>
      </c>
      <c r="B30" s="82"/>
      <c r="C30" s="82"/>
      <c r="D30" s="82"/>
      <c r="E30" s="82"/>
      <c r="F30" s="83" t="s">
        <v>58</v>
      </c>
      <c r="G30" s="84"/>
      <c r="H30" s="84"/>
      <c r="I30" s="84"/>
      <c r="J30" s="84"/>
      <c r="K30" s="84"/>
      <c r="L30" s="84"/>
      <c r="M30" s="85"/>
      <c r="N30" s="23">
        <v>1770</v>
      </c>
      <c r="O30" s="24">
        <v>950</v>
      </c>
      <c r="P30" s="25">
        <f t="shared" si="0"/>
        <v>-0.46327683615819204</v>
      </c>
      <c r="Q30" s="26">
        <f t="shared" si="1"/>
        <v>820</v>
      </c>
      <c r="R30" s="27">
        <v>1150</v>
      </c>
      <c r="S30" s="28">
        <f t="shared" si="2"/>
        <v>-0.35028248587570621</v>
      </c>
      <c r="T30" s="29">
        <f t="shared" si="3"/>
        <v>620</v>
      </c>
      <c r="U30" s="27">
        <v>1450</v>
      </c>
      <c r="V30" s="28">
        <f t="shared" si="4"/>
        <v>-0.1807909604519774</v>
      </c>
      <c r="W30" s="29">
        <f t="shared" si="5"/>
        <v>320</v>
      </c>
      <c r="X30" s="30" t="s">
        <v>20</v>
      </c>
      <c r="Y30" s="33">
        <v>0</v>
      </c>
      <c r="Z30" s="31">
        <f t="shared" si="6"/>
        <v>0</v>
      </c>
      <c r="AA30" s="32">
        <f t="shared" si="7"/>
        <v>0</v>
      </c>
    </row>
    <row r="31" spans="1:27" ht="72.95" customHeight="1">
      <c r="A31" s="98">
        <v>65740</v>
      </c>
      <c r="B31" s="98"/>
      <c r="C31" s="98"/>
      <c r="D31" s="98"/>
      <c r="E31" s="98"/>
      <c r="F31" s="83" t="s">
        <v>5</v>
      </c>
      <c r="G31" s="84"/>
      <c r="H31" s="84"/>
      <c r="I31" s="84"/>
      <c r="J31" s="84"/>
      <c r="K31" s="84"/>
      <c r="L31" s="84"/>
      <c r="M31" s="85"/>
      <c r="N31" s="23">
        <v>3140</v>
      </c>
      <c r="O31" s="24">
        <v>950</v>
      </c>
      <c r="P31" s="25">
        <f t="shared" si="0"/>
        <v>-0.69745222929936301</v>
      </c>
      <c r="Q31" s="26">
        <f t="shared" si="1"/>
        <v>2190</v>
      </c>
      <c r="R31" s="27">
        <v>1150</v>
      </c>
      <c r="S31" s="28">
        <f t="shared" si="2"/>
        <v>-0.63375796178343946</v>
      </c>
      <c r="T31" s="29">
        <f t="shared" si="3"/>
        <v>1990</v>
      </c>
      <c r="U31" s="27">
        <v>1450</v>
      </c>
      <c r="V31" s="28">
        <f t="shared" si="4"/>
        <v>-0.53821656050955413</v>
      </c>
      <c r="W31" s="29">
        <f t="shared" si="5"/>
        <v>1690</v>
      </c>
      <c r="X31" s="30" t="s">
        <v>19</v>
      </c>
      <c r="Y31" s="33">
        <v>0</v>
      </c>
      <c r="Z31" s="31">
        <f t="shared" si="6"/>
        <v>0</v>
      </c>
      <c r="AA31" s="32">
        <f t="shared" si="7"/>
        <v>0</v>
      </c>
    </row>
    <row r="32" spans="1:27" ht="72.95" customHeight="1">
      <c r="A32" s="98">
        <v>65739</v>
      </c>
      <c r="B32" s="98"/>
      <c r="C32" s="98"/>
      <c r="D32" s="98"/>
      <c r="E32" s="98"/>
      <c r="F32" s="83" t="s">
        <v>6</v>
      </c>
      <c r="G32" s="84"/>
      <c r="H32" s="84"/>
      <c r="I32" s="84"/>
      <c r="J32" s="84"/>
      <c r="K32" s="84"/>
      <c r="L32" s="84"/>
      <c r="M32" s="85"/>
      <c r="N32" s="23">
        <v>3140</v>
      </c>
      <c r="O32" s="24">
        <v>950</v>
      </c>
      <c r="P32" s="25">
        <f t="shared" si="0"/>
        <v>-0.69745222929936301</v>
      </c>
      <c r="Q32" s="26">
        <f t="shared" si="1"/>
        <v>2190</v>
      </c>
      <c r="R32" s="27">
        <v>1150</v>
      </c>
      <c r="S32" s="28">
        <f t="shared" si="2"/>
        <v>-0.63375796178343946</v>
      </c>
      <c r="T32" s="29">
        <f t="shared" si="3"/>
        <v>1990</v>
      </c>
      <c r="U32" s="27">
        <v>1450</v>
      </c>
      <c r="V32" s="28">
        <f t="shared" si="4"/>
        <v>-0.53821656050955413</v>
      </c>
      <c r="W32" s="29">
        <f t="shared" si="5"/>
        <v>1690</v>
      </c>
      <c r="X32" s="30" t="s">
        <v>20</v>
      </c>
      <c r="Y32" s="33">
        <v>0</v>
      </c>
      <c r="Z32" s="31">
        <f t="shared" si="6"/>
        <v>0</v>
      </c>
      <c r="AA32" s="32">
        <f t="shared" si="7"/>
        <v>0</v>
      </c>
    </row>
    <row r="33" spans="1:27" ht="72.95" customHeight="1">
      <c r="A33" s="82" t="s">
        <v>51</v>
      </c>
      <c r="B33" s="82"/>
      <c r="C33" s="82"/>
      <c r="D33" s="82"/>
      <c r="E33" s="82"/>
      <c r="F33" s="83" t="s">
        <v>52</v>
      </c>
      <c r="G33" s="84"/>
      <c r="H33" s="84"/>
      <c r="I33" s="84"/>
      <c r="J33" s="84"/>
      <c r="K33" s="84"/>
      <c r="L33" s="84"/>
      <c r="M33" s="85"/>
      <c r="N33" s="23">
        <v>1810</v>
      </c>
      <c r="O33" s="24">
        <v>950</v>
      </c>
      <c r="P33" s="25">
        <f t="shared" si="0"/>
        <v>-0.47513812154696133</v>
      </c>
      <c r="Q33" s="26">
        <f t="shared" si="1"/>
        <v>860</v>
      </c>
      <c r="R33" s="27">
        <v>1150</v>
      </c>
      <c r="S33" s="28">
        <f t="shared" si="2"/>
        <v>-0.36464088397790051</v>
      </c>
      <c r="T33" s="29">
        <f t="shared" si="3"/>
        <v>660</v>
      </c>
      <c r="U33" s="27">
        <v>1450</v>
      </c>
      <c r="V33" s="28">
        <f t="shared" si="4"/>
        <v>-0.19889502762430944</v>
      </c>
      <c r="W33" s="29">
        <f t="shared" si="5"/>
        <v>360</v>
      </c>
      <c r="X33" s="30" t="s">
        <v>20</v>
      </c>
      <c r="Y33" s="33">
        <v>0</v>
      </c>
      <c r="Z33" s="31">
        <f t="shared" si="6"/>
        <v>0</v>
      </c>
      <c r="AA33" s="32">
        <f t="shared" si="7"/>
        <v>0</v>
      </c>
    </row>
    <row r="34" spans="1:27" ht="72.95" customHeight="1">
      <c r="A34" s="82" t="s">
        <v>53</v>
      </c>
      <c r="B34" s="82"/>
      <c r="C34" s="82"/>
      <c r="D34" s="82"/>
      <c r="E34" s="82"/>
      <c r="F34" s="83" t="s">
        <v>54</v>
      </c>
      <c r="G34" s="84"/>
      <c r="H34" s="84"/>
      <c r="I34" s="84"/>
      <c r="J34" s="84"/>
      <c r="K34" s="84"/>
      <c r="L34" s="84"/>
      <c r="M34" s="85"/>
      <c r="N34" s="23">
        <v>1810</v>
      </c>
      <c r="O34" s="24">
        <v>950</v>
      </c>
      <c r="P34" s="25">
        <f t="shared" si="0"/>
        <v>-0.47513812154696133</v>
      </c>
      <c r="Q34" s="26">
        <f t="shared" si="1"/>
        <v>860</v>
      </c>
      <c r="R34" s="27">
        <v>1150</v>
      </c>
      <c r="S34" s="28">
        <f t="shared" si="2"/>
        <v>-0.36464088397790051</v>
      </c>
      <c r="T34" s="29">
        <f t="shared" si="3"/>
        <v>660</v>
      </c>
      <c r="U34" s="27">
        <v>1450</v>
      </c>
      <c r="V34" s="28">
        <f t="shared" si="4"/>
        <v>-0.19889502762430944</v>
      </c>
      <c r="W34" s="29">
        <f t="shared" si="5"/>
        <v>360</v>
      </c>
      <c r="X34" s="30" t="s">
        <v>20</v>
      </c>
      <c r="Y34" s="33">
        <v>0</v>
      </c>
      <c r="Z34" s="31">
        <f t="shared" si="6"/>
        <v>0</v>
      </c>
      <c r="AA34" s="32">
        <f t="shared" si="7"/>
        <v>0</v>
      </c>
    </row>
    <row r="35" spans="1:27" ht="72.95" customHeight="1">
      <c r="A35" s="82" t="s">
        <v>55</v>
      </c>
      <c r="B35" s="82"/>
      <c r="C35" s="82"/>
      <c r="D35" s="82"/>
      <c r="E35" s="82"/>
      <c r="F35" s="83" t="s">
        <v>56</v>
      </c>
      <c r="G35" s="84"/>
      <c r="H35" s="84"/>
      <c r="I35" s="84"/>
      <c r="J35" s="84"/>
      <c r="K35" s="84"/>
      <c r="L35" s="84"/>
      <c r="M35" s="85"/>
      <c r="N35" s="23">
        <v>1810</v>
      </c>
      <c r="O35" s="24">
        <v>950</v>
      </c>
      <c r="P35" s="25">
        <f t="shared" si="0"/>
        <v>-0.47513812154696133</v>
      </c>
      <c r="Q35" s="26">
        <f t="shared" si="1"/>
        <v>860</v>
      </c>
      <c r="R35" s="27">
        <v>1150</v>
      </c>
      <c r="S35" s="28">
        <f t="shared" si="2"/>
        <v>-0.36464088397790051</v>
      </c>
      <c r="T35" s="29">
        <f t="shared" si="3"/>
        <v>660</v>
      </c>
      <c r="U35" s="27">
        <v>1450</v>
      </c>
      <c r="V35" s="28">
        <f t="shared" si="4"/>
        <v>-0.19889502762430944</v>
      </c>
      <c r="W35" s="29">
        <f t="shared" si="5"/>
        <v>360</v>
      </c>
      <c r="X35" s="30" t="s">
        <v>20</v>
      </c>
      <c r="Y35" s="33">
        <v>0</v>
      </c>
      <c r="Z35" s="31">
        <f t="shared" si="6"/>
        <v>0</v>
      </c>
      <c r="AA35" s="32">
        <f t="shared" si="7"/>
        <v>0</v>
      </c>
    </row>
    <row r="36" spans="1:27" ht="72.95" customHeight="1">
      <c r="A36" s="82" t="s">
        <v>59</v>
      </c>
      <c r="B36" s="82"/>
      <c r="C36" s="82"/>
      <c r="D36" s="82"/>
      <c r="E36" s="82"/>
      <c r="F36" s="83" t="s">
        <v>60</v>
      </c>
      <c r="G36" s="84"/>
      <c r="H36" s="84"/>
      <c r="I36" s="84"/>
      <c r="J36" s="84"/>
      <c r="K36" s="84"/>
      <c r="L36" s="84"/>
      <c r="M36" s="85"/>
      <c r="N36" s="23">
        <v>1890</v>
      </c>
      <c r="O36" s="24">
        <v>950</v>
      </c>
      <c r="P36" s="25">
        <f t="shared" si="0"/>
        <v>-0.49735449735449733</v>
      </c>
      <c r="Q36" s="26">
        <f t="shared" si="1"/>
        <v>940</v>
      </c>
      <c r="R36" s="27">
        <v>1150</v>
      </c>
      <c r="S36" s="28">
        <f t="shared" si="2"/>
        <v>-0.39153439153439151</v>
      </c>
      <c r="T36" s="29">
        <f t="shared" si="3"/>
        <v>740</v>
      </c>
      <c r="U36" s="27">
        <v>1450</v>
      </c>
      <c r="V36" s="28">
        <f t="shared" si="4"/>
        <v>-0.23280423280423279</v>
      </c>
      <c r="W36" s="29">
        <f t="shared" si="5"/>
        <v>440</v>
      </c>
      <c r="X36" s="30" t="s">
        <v>20</v>
      </c>
      <c r="Y36" s="33">
        <v>0</v>
      </c>
      <c r="Z36" s="31">
        <f t="shared" si="6"/>
        <v>0</v>
      </c>
      <c r="AA36" s="32">
        <f t="shared" si="7"/>
        <v>0</v>
      </c>
    </row>
    <row r="37" spans="1:27" ht="72.95" customHeight="1">
      <c r="A37" s="82" t="s">
        <v>61</v>
      </c>
      <c r="B37" s="82"/>
      <c r="C37" s="82"/>
      <c r="D37" s="82"/>
      <c r="E37" s="82"/>
      <c r="F37" s="83" t="s">
        <v>62</v>
      </c>
      <c r="G37" s="84"/>
      <c r="H37" s="84"/>
      <c r="I37" s="84"/>
      <c r="J37" s="84"/>
      <c r="K37" s="84"/>
      <c r="L37" s="84"/>
      <c r="M37" s="85"/>
      <c r="N37" s="23">
        <v>1890</v>
      </c>
      <c r="O37" s="24">
        <v>950</v>
      </c>
      <c r="P37" s="25">
        <f t="shared" si="0"/>
        <v>-0.49735449735449733</v>
      </c>
      <c r="Q37" s="26">
        <f t="shared" si="1"/>
        <v>940</v>
      </c>
      <c r="R37" s="27">
        <v>1150</v>
      </c>
      <c r="S37" s="28">
        <f t="shared" si="2"/>
        <v>-0.39153439153439151</v>
      </c>
      <c r="T37" s="29">
        <f t="shared" si="3"/>
        <v>740</v>
      </c>
      <c r="U37" s="27">
        <v>1450</v>
      </c>
      <c r="V37" s="28">
        <f t="shared" si="4"/>
        <v>-0.23280423280423279</v>
      </c>
      <c r="W37" s="29">
        <f t="shared" si="5"/>
        <v>440</v>
      </c>
      <c r="X37" s="30" t="s">
        <v>19</v>
      </c>
      <c r="Y37" s="33">
        <v>0</v>
      </c>
      <c r="Z37" s="31">
        <f t="shared" si="6"/>
        <v>0</v>
      </c>
      <c r="AA37" s="32">
        <f t="shared" si="7"/>
        <v>0</v>
      </c>
    </row>
    <row r="38" spans="1:27" ht="72.95" customHeight="1">
      <c r="A38" s="82" t="s">
        <v>63</v>
      </c>
      <c r="B38" s="82"/>
      <c r="C38" s="82"/>
      <c r="D38" s="82"/>
      <c r="E38" s="82"/>
      <c r="F38" s="83" t="s">
        <v>64</v>
      </c>
      <c r="G38" s="84"/>
      <c r="H38" s="84"/>
      <c r="I38" s="84"/>
      <c r="J38" s="84"/>
      <c r="K38" s="84"/>
      <c r="L38" s="84"/>
      <c r="M38" s="85"/>
      <c r="N38" s="23">
        <v>1890</v>
      </c>
      <c r="O38" s="24">
        <v>950</v>
      </c>
      <c r="P38" s="25">
        <f t="shared" si="0"/>
        <v>-0.49735449735449733</v>
      </c>
      <c r="Q38" s="26">
        <f t="shared" si="1"/>
        <v>940</v>
      </c>
      <c r="R38" s="27">
        <v>1150</v>
      </c>
      <c r="S38" s="28">
        <f t="shared" si="2"/>
        <v>-0.39153439153439151</v>
      </c>
      <c r="T38" s="29">
        <f t="shared" si="3"/>
        <v>740</v>
      </c>
      <c r="U38" s="27">
        <v>1450</v>
      </c>
      <c r="V38" s="28">
        <f t="shared" si="4"/>
        <v>-0.23280423280423279</v>
      </c>
      <c r="W38" s="29">
        <f t="shared" si="5"/>
        <v>440</v>
      </c>
      <c r="X38" s="30" t="s">
        <v>20</v>
      </c>
      <c r="Y38" s="33">
        <v>0</v>
      </c>
      <c r="Z38" s="31">
        <f t="shared" si="6"/>
        <v>0</v>
      </c>
      <c r="AA38" s="32">
        <f t="shared" si="7"/>
        <v>0</v>
      </c>
    </row>
    <row r="39" spans="1:27" ht="72.95" customHeight="1">
      <c r="A39" s="82" t="s">
        <v>65</v>
      </c>
      <c r="B39" s="82"/>
      <c r="C39" s="82"/>
      <c r="D39" s="82"/>
      <c r="E39" s="82"/>
      <c r="F39" s="83" t="s">
        <v>66</v>
      </c>
      <c r="G39" s="84"/>
      <c r="H39" s="84"/>
      <c r="I39" s="84"/>
      <c r="J39" s="84"/>
      <c r="K39" s="84"/>
      <c r="L39" s="84"/>
      <c r="M39" s="85"/>
      <c r="N39" s="23">
        <v>2040</v>
      </c>
      <c r="O39" s="24">
        <v>950</v>
      </c>
      <c r="P39" s="25">
        <f t="shared" si="0"/>
        <v>-0.53431372549019607</v>
      </c>
      <c r="Q39" s="26">
        <f t="shared" si="1"/>
        <v>1090</v>
      </c>
      <c r="R39" s="27">
        <v>1150</v>
      </c>
      <c r="S39" s="28">
        <f t="shared" si="2"/>
        <v>-0.43627450980392157</v>
      </c>
      <c r="T39" s="29">
        <f t="shared" si="3"/>
        <v>890</v>
      </c>
      <c r="U39" s="27">
        <v>1450</v>
      </c>
      <c r="V39" s="28">
        <f t="shared" si="4"/>
        <v>-0.28921568627450978</v>
      </c>
      <c r="W39" s="29">
        <f t="shared" si="5"/>
        <v>590</v>
      </c>
      <c r="X39" s="30" t="s">
        <v>20</v>
      </c>
      <c r="Y39" s="33">
        <v>0</v>
      </c>
      <c r="Z39" s="31">
        <f t="shared" si="6"/>
        <v>0</v>
      </c>
      <c r="AA39" s="32">
        <f t="shared" si="7"/>
        <v>0</v>
      </c>
    </row>
    <row r="40" spans="1:27" ht="72.95" customHeight="1">
      <c r="A40" s="82" t="s">
        <v>67</v>
      </c>
      <c r="B40" s="82"/>
      <c r="C40" s="82"/>
      <c r="D40" s="82"/>
      <c r="E40" s="82"/>
      <c r="F40" s="83" t="s">
        <v>68</v>
      </c>
      <c r="G40" s="84"/>
      <c r="H40" s="84"/>
      <c r="I40" s="84"/>
      <c r="J40" s="84"/>
      <c r="K40" s="84"/>
      <c r="L40" s="84"/>
      <c r="M40" s="85"/>
      <c r="N40" s="23">
        <v>2040</v>
      </c>
      <c r="O40" s="24">
        <v>950</v>
      </c>
      <c r="P40" s="25">
        <f t="shared" si="0"/>
        <v>-0.53431372549019607</v>
      </c>
      <c r="Q40" s="26">
        <f t="shared" si="1"/>
        <v>1090</v>
      </c>
      <c r="R40" s="27">
        <v>1150</v>
      </c>
      <c r="S40" s="28">
        <f t="shared" si="2"/>
        <v>-0.43627450980392157</v>
      </c>
      <c r="T40" s="29">
        <f t="shared" si="3"/>
        <v>890</v>
      </c>
      <c r="U40" s="27">
        <v>1450</v>
      </c>
      <c r="V40" s="28">
        <f t="shared" si="4"/>
        <v>-0.28921568627450978</v>
      </c>
      <c r="W40" s="29">
        <f t="shared" si="5"/>
        <v>590</v>
      </c>
      <c r="X40" s="30" t="s">
        <v>20</v>
      </c>
      <c r="Y40" s="33">
        <v>0</v>
      </c>
      <c r="Z40" s="31">
        <f t="shared" si="6"/>
        <v>0</v>
      </c>
      <c r="AA40" s="32">
        <f t="shared" si="7"/>
        <v>0</v>
      </c>
    </row>
    <row r="41" spans="1:27" ht="72.95" customHeight="1">
      <c r="A41" s="82" t="s">
        <v>69</v>
      </c>
      <c r="B41" s="82"/>
      <c r="C41" s="82"/>
      <c r="D41" s="82"/>
      <c r="E41" s="82"/>
      <c r="F41" s="83" t="s">
        <v>70</v>
      </c>
      <c r="G41" s="84"/>
      <c r="H41" s="84"/>
      <c r="I41" s="84"/>
      <c r="J41" s="84"/>
      <c r="K41" s="84"/>
      <c r="L41" s="84"/>
      <c r="M41" s="85"/>
      <c r="N41" s="23">
        <v>2040</v>
      </c>
      <c r="O41" s="24">
        <v>950</v>
      </c>
      <c r="P41" s="25">
        <f t="shared" si="0"/>
        <v>-0.53431372549019607</v>
      </c>
      <c r="Q41" s="26">
        <f t="shared" si="1"/>
        <v>1090</v>
      </c>
      <c r="R41" s="27">
        <v>1150</v>
      </c>
      <c r="S41" s="28">
        <f t="shared" si="2"/>
        <v>-0.43627450980392157</v>
      </c>
      <c r="T41" s="29">
        <f t="shared" si="3"/>
        <v>890</v>
      </c>
      <c r="U41" s="27">
        <v>1450</v>
      </c>
      <c r="V41" s="28">
        <f t="shared" si="4"/>
        <v>-0.28921568627450978</v>
      </c>
      <c r="W41" s="29">
        <f t="shared" si="5"/>
        <v>590</v>
      </c>
      <c r="X41" s="30" t="s">
        <v>20</v>
      </c>
      <c r="Y41" s="33">
        <v>0</v>
      </c>
      <c r="Z41" s="31">
        <f t="shared" si="6"/>
        <v>0</v>
      </c>
      <c r="AA41" s="32">
        <f t="shared" si="7"/>
        <v>0</v>
      </c>
    </row>
    <row r="42" spans="1:27" ht="72.95" customHeight="1">
      <c r="A42" s="82" t="s">
        <v>71</v>
      </c>
      <c r="B42" s="82"/>
      <c r="C42" s="82"/>
      <c r="D42" s="82"/>
      <c r="E42" s="82"/>
      <c r="F42" s="83" t="s">
        <v>72</v>
      </c>
      <c r="G42" s="84"/>
      <c r="H42" s="84"/>
      <c r="I42" s="84"/>
      <c r="J42" s="84"/>
      <c r="K42" s="84"/>
      <c r="L42" s="84"/>
      <c r="M42" s="85"/>
      <c r="N42" s="23">
        <v>2040</v>
      </c>
      <c r="O42" s="24">
        <v>950</v>
      </c>
      <c r="P42" s="25">
        <f t="shared" si="0"/>
        <v>-0.53431372549019607</v>
      </c>
      <c r="Q42" s="26">
        <f t="shared" si="1"/>
        <v>1090</v>
      </c>
      <c r="R42" s="27">
        <v>1150</v>
      </c>
      <c r="S42" s="28">
        <f t="shared" si="2"/>
        <v>-0.43627450980392157</v>
      </c>
      <c r="T42" s="29">
        <f t="shared" si="3"/>
        <v>890</v>
      </c>
      <c r="U42" s="27">
        <v>1450</v>
      </c>
      <c r="V42" s="28">
        <f t="shared" si="4"/>
        <v>-0.28921568627450978</v>
      </c>
      <c r="W42" s="29">
        <f t="shared" si="5"/>
        <v>590</v>
      </c>
      <c r="X42" s="30" t="s">
        <v>20</v>
      </c>
      <c r="Y42" s="33">
        <v>0</v>
      </c>
      <c r="Z42" s="31">
        <f t="shared" si="6"/>
        <v>0</v>
      </c>
      <c r="AA42" s="32">
        <f t="shared" si="7"/>
        <v>0</v>
      </c>
    </row>
    <row r="43" spans="1:27" ht="72.95" customHeight="1">
      <c r="A43" s="82" t="s">
        <v>73</v>
      </c>
      <c r="B43" s="82"/>
      <c r="C43" s="82"/>
      <c r="D43" s="82"/>
      <c r="E43" s="82"/>
      <c r="F43" s="83" t="s">
        <v>74</v>
      </c>
      <c r="G43" s="84"/>
      <c r="H43" s="84"/>
      <c r="I43" s="84"/>
      <c r="J43" s="84"/>
      <c r="K43" s="84"/>
      <c r="L43" s="84"/>
      <c r="M43" s="85"/>
      <c r="N43" s="23">
        <v>1960</v>
      </c>
      <c r="O43" s="24">
        <v>950</v>
      </c>
      <c r="P43" s="25">
        <f t="shared" si="0"/>
        <v>-0.51530612244897966</v>
      </c>
      <c r="Q43" s="26">
        <f t="shared" si="1"/>
        <v>1010</v>
      </c>
      <c r="R43" s="27">
        <v>1150</v>
      </c>
      <c r="S43" s="28">
        <f t="shared" si="2"/>
        <v>-0.41326530612244894</v>
      </c>
      <c r="T43" s="29">
        <f t="shared" si="3"/>
        <v>810</v>
      </c>
      <c r="U43" s="27">
        <v>1450</v>
      </c>
      <c r="V43" s="28">
        <f t="shared" si="4"/>
        <v>-0.26020408163265307</v>
      </c>
      <c r="W43" s="29">
        <f t="shared" si="5"/>
        <v>510</v>
      </c>
      <c r="X43" s="30" t="s">
        <v>19</v>
      </c>
      <c r="Y43" s="33">
        <v>0</v>
      </c>
      <c r="Z43" s="31">
        <f t="shared" si="6"/>
        <v>0</v>
      </c>
      <c r="AA43" s="32">
        <f t="shared" si="7"/>
        <v>0</v>
      </c>
    </row>
    <row r="44" spans="1:27" ht="72.95" customHeight="1">
      <c r="A44" s="82" t="s">
        <v>75</v>
      </c>
      <c r="B44" s="82"/>
      <c r="C44" s="82"/>
      <c r="D44" s="82"/>
      <c r="E44" s="82"/>
      <c r="F44" s="83" t="s">
        <v>76</v>
      </c>
      <c r="G44" s="84"/>
      <c r="H44" s="84"/>
      <c r="I44" s="84"/>
      <c r="J44" s="84"/>
      <c r="K44" s="84"/>
      <c r="L44" s="84"/>
      <c r="M44" s="85"/>
      <c r="N44" s="23">
        <v>1960</v>
      </c>
      <c r="O44" s="24">
        <v>950</v>
      </c>
      <c r="P44" s="25">
        <f t="shared" si="0"/>
        <v>-0.51530612244897966</v>
      </c>
      <c r="Q44" s="26">
        <f t="shared" si="1"/>
        <v>1010</v>
      </c>
      <c r="R44" s="27">
        <v>1150</v>
      </c>
      <c r="S44" s="28">
        <f t="shared" si="2"/>
        <v>-0.41326530612244894</v>
      </c>
      <c r="T44" s="29">
        <f t="shared" si="3"/>
        <v>810</v>
      </c>
      <c r="U44" s="27">
        <v>1450</v>
      </c>
      <c r="V44" s="28">
        <f t="shared" si="4"/>
        <v>-0.26020408163265307</v>
      </c>
      <c r="W44" s="29">
        <f t="shared" si="5"/>
        <v>510</v>
      </c>
      <c r="X44" s="30" t="s">
        <v>20</v>
      </c>
      <c r="Y44" s="33">
        <v>0</v>
      </c>
      <c r="Z44" s="31">
        <f t="shared" si="6"/>
        <v>0</v>
      </c>
      <c r="AA44" s="32">
        <f t="shared" si="7"/>
        <v>0</v>
      </c>
    </row>
    <row r="45" spans="1:27" ht="72.95" customHeight="1">
      <c r="A45" s="82" t="s">
        <v>77</v>
      </c>
      <c r="B45" s="82"/>
      <c r="C45" s="82"/>
      <c r="D45" s="82"/>
      <c r="E45" s="82"/>
      <c r="F45" s="83" t="s">
        <v>78</v>
      </c>
      <c r="G45" s="84"/>
      <c r="H45" s="84"/>
      <c r="I45" s="84"/>
      <c r="J45" s="84"/>
      <c r="K45" s="84"/>
      <c r="L45" s="84"/>
      <c r="M45" s="85"/>
      <c r="N45" s="23">
        <v>1960</v>
      </c>
      <c r="O45" s="24">
        <v>950</v>
      </c>
      <c r="P45" s="25">
        <f t="shared" si="0"/>
        <v>-0.51530612244897966</v>
      </c>
      <c r="Q45" s="26">
        <f t="shared" si="1"/>
        <v>1010</v>
      </c>
      <c r="R45" s="27">
        <v>1150</v>
      </c>
      <c r="S45" s="28">
        <f t="shared" si="2"/>
        <v>-0.41326530612244894</v>
      </c>
      <c r="T45" s="29">
        <f t="shared" si="3"/>
        <v>810</v>
      </c>
      <c r="U45" s="27">
        <v>1450</v>
      </c>
      <c r="V45" s="28">
        <f t="shared" si="4"/>
        <v>-0.26020408163265307</v>
      </c>
      <c r="W45" s="29">
        <f t="shared" si="5"/>
        <v>510</v>
      </c>
      <c r="X45" s="30" t="s">
        <v>20</v>
      </c>
      <c r="Y45" s="33">
        <v>0</v>
      </c>
      <c r="Z45" s="31">
        <f t="shared" si="6"/>
        <v>0</v>
      </c>
      <c r="AA45" s="32">
        <f t="shared" si="7"/>
        <v>0</v>
      </c>
    </row>
    <row r="46" spans="1:27" ht="72.95" customHeight="1">
      <c r="A46" s="82" t="s">
        <v>79</v>
      </c>
      <c r="B46" s="82"/>
      <c r="C46" s="82"/>
      <c r="D46" s="82"/>
      <c r="E46" s="82"/>
      <c r="F46" s="83" t="s">
        <v>80</v>
      </c>
      <c r="G46" s="84"/>
      <c r="H46" s="84"/>
      <c r="I46" s="84"/>
      <c r="J46" s="84"/>
      <c r="K46" s="84"/>
      <c r="L46" s="84"/>
      <c r="M46" s="85"/>
      <c r="N46" s="23">
        <v>1960</v>
      </c>
      <c r="O46" s="24">
        <v>950</v>
      </c>
      <c r="P46" s="25">
        <f t="shared" si="0"/>
        <v>-0.51530612244897966</v>
      </c>
      <c r="Q46" s="26">
        <f t="shared" si="1"/>
        <v>1010</v>
      </c>
      <c r="R46" s="27">
        <v>1150</v>
      </c>
      <c r="S46" s="28">
        <f t="shared" si="2"/>
        <v>-0.41326530612244894</v>
      </c>
      <c r="T46" s="29">
        <f t="shared" si="3"/>
        <v>810</v>
      </c>
      <c r="U46" s="27">
        <v>1450</v>
      </c>
      <c r="V46" s="28">
        <f t="shared" si="4"/>
        <v>-0.26020408163265307</v>
      </c>
      <c r="W46" s="29">
        <f t="shared" si="5"/>
        <v>510</v>
      </c>
      <c r="X46" s="30" t="s">
        <v>20</v>
      </c>
      <c r="Y46" s="33">
        <v>0</v>
      </c>
      <c r="Z46" s="31">
        <f t="shared" si="6"/>
        <v>0</v>
      </c>
      <c r="AA46" s="32">
        <f t="shared" si="7"/>
        <v>0</v>
      </c>
    </row>
    <row r="47" spans="1:27" ht="72.95" customHeight="1">
      <c r="A47" s="82" t="s">
        <v>81</v>
      </c>
      <c r="B47" s="82"/>
      <c r="C47" s="82"/>
      <c r="D47" s="82"/>
      <c r="E47" s="82"/>
      <c r="F47" s="83" t="s">
        <v>82</v>
      </c>
      <c r="G47" s="84"/>
      <c r="H47" s="84"/>
      <c r="I47" s="84"/>
      <c r="J47" s="84"/>
      <c r="K47" s="84"/>
      <c r="L47" s="84"/>
      <c r="M47" s="85"/>
      <c r="N47" s="23">
        <v>2270</v>
      </c>
      <c r="O47" s="24">
        <v>950</v>
      </c>
      <c r="P47" s="25">
        <f t="shared" si="0"/>
        <v>-0.58149779735682827</v>
      </c>
      <c r="Q47" s="26">
        <f t="shared" si="1"/>
        <v>1320</v>
      </c>
      <c r="R47" s="27">
        <v>1150</v>
      </c>
      <c r="S47" s="28">
        <f t="shared" si="2"/>
        <v>-0.49339207048458145</v>
      </c>
      <c r="T47" s="29">
        <f t="shared" si="3"/>
        <v>1120</v>
      </c>
      <c r="U47" s="27">
        <v>1450</v>
      </c>
      <c r="V47" s="28">
        <f t="shared" si="4"/>
        <v>-0.36123348017621149</v>
      </c>
      <c r="W47" s="29">
        <f t="shared" si="5"/>
        <v>820</v>
      </c>
      <c r="X47" s="30" t="s">
        <v>20</v>
      </c>
      <c r="Y47" s="33">
        <v>0</v>
      </c>
      <c r="Z47" s="31">
        <f t="shared" si="6"/>
        <v>0</v>
      </c>
      <c r="AA47" s="32">
        <f t="shared" si="7"/>
        <v>0</v>
      </c>
    </row>
    <row r="48" spans="1:27" ht="72.95" customHeight="1">
      <c r="A48" s="82" t="s">
        <v>83</v>
      </c>
      <c r="B48" s="82"/>
      <c r="C48" s="82"/>
      <c r="D48" s="82"/>
      <c r="E48" s="82"/>
      <c r="F48" s="83" t="s">
        <v>84</v>
      </c>
      <c r="G48" s="84"/>
      <c r="H48" s="84"/>
      <c r="I48" s="84"/>
      <c r="J48" s="84"/>
      <c r="K48" s="84"/>
      <c r="L48" s="84"/>
      <c r="M48" s="85"/>
      <c r="N48" s="23">
        <v>1870</v>
      </c>
      <c r="O48" s="24">
        <v>950</v>
      </c>
      <c r="P48" s="25">
        <f t="shared" si="0"/>
        <v>-0.49197860962566842</v>
      </c>
      <c r="Q48" s="26">
        <f t="shared" si="1"/>
        <v>920</v>
      </c>
      <c r="R48" s="27">
        <v>1150</v>
      </c>
      <c r="S48" s="28">
        <f t="shared" si="2"/>
        <v>-0.38502673796791442</v>
      </c>
      <c r="T48" s="29">
        <f t="shared" si="3"/>
        <v>720</v>
      </c>
      <c r="U48" s="27">
        <v>1450</v>
      </c>
      <c r="V48" s="28">
        <f t="shared" si="4"/>
        <v>-0.22459893048128343</v>
      </c>
      <c r="W48" s="29">
        <f t="shared" si="5"/>
        <v>420</v>
      </c>
      <c r="X48" s="30" t="s">
        <v>20</v>
      </c>
      <c r="Y48" s="33">
        <v>0</v>
      </c>
      <c r="Z48" s="31">
        <f t="shared" si="6"/>
        <v>0</v>
      </c>
      <c r="AA48" s="32">
        <f t="shared" si="7"/>
        <v>0</v>
      </c>
    </row>
    <row r="49" spans="1:27" ht="72.95" customHeight="1">
      <c r="A49" s="82" t="s">
        <v>85</v>
      </c>
      <c r="B49" s="82"/>
      <c r="C49" s="82"/>
      <c r="D49" s="82"/>
      <c r="E49" s="82"/>
      <c r="F49" s="83" t="s">
        <v>86</v>
      </c>
      <c r="G49" s="84"/>
      <c r="H49" s="84"/>
      <c r="I49" s="84"/>
      <c r="J49" s="84"/>
      <c r="K49" s="84"/>
      <c r="L49" s="84"/>
      <c r="M49" s="85"/>
      <c r="N49" s="23">
        <v>1870</v>
      </c>
      <c r="O49" s="24">
        <v>950</v>
      </c>
      <c r="P49" s="25">
        <f t="shared" si="0"/>
        <v>-0.49197860962566842</v>
      </c>
      <c r="Q49" s="26">
        <f t="shared" si="1"/>
        <v>920</v>
      </c>
      <c r="R49" s="27">
        <v>1150</v>
      </c>
      <c r="S49" s="28">
        <f t="shared" si="2"/>
        <v>-0.38502673796791442</v>
      </c>
      <c r="T49" s="29">
        <f t="shared" si="3"/>
        <v>720</v>
      </c>
      <c r="U49" s="27">
        <v>1450</v>
      </c>
      <c r="V49" s="28">
        <f t="shared" si="4"/>
        <v>-0.22459893048128343</v>
      </c>
      <c r="W49" s="29">
        <f t="shared" si="5"/>
        <v>420</v>
      </c>
      <c r="X49" s="30" t="s">
        <v>19</v>
      </c>
      <c r="Y49" s="33">
        <v>0</v>
      </c>
      <c r="Z49" s="31">
        <f t="shared" si="6"/>
        <v>0</v>
      </c>
      <c r="AA49" s="32">
        <f t="shared" si="7"/>
        <v>0</v>
      </c>
    </row>
    <row r="50" spans="1:27" ht="72.95" customHeight="1">
      <c r="A50" s="82" t="s">
        <v>87</v>
      </c>
      <c r="B50" s="82"/>
      <c r="C50" s="82"/>
      <c r="D50" s="82"/>
      <c r="E50" s="82"/>
      <c r="F50" s="83" t="s">
        <v>88</v>
      </c>
      <c r="G50" s="84"/>
      <c r="H50" s="84"/>
      <c r="I50" s="84"/>
      <c r="J50" s="84"/>
      <c r="K50" s="84"/>
      <c r="L50" s="84"/>
      <c r="M50" s="85"/>
      <c r="N50" s="23">
        <v>1870</v>
      </c>
      <c r="O50" s="24">
        <v>950</v>
      </c>
      <c r="P50" s="25">
        <f t="shared" si="0"/>
        <v>-0.49197860962566842</v>
      </c>
      <c r="Q50" s="26">
        <f t="shared" si="1"/>
        <v>920</v>
      </c>
      <c r="R50" s="27">
        <v>1150</v>
      </c>
      <c r="S50" s="28">
        <f t="shared" si="2"/>
        <v>-0.38502673796791442</v>
      </c>
      <c r="T50" s="29">
        <f t="shared" si="3"/>
        <v>720</v>
      </c>
      <c r="U50" s="27">
        <v>1450</v>
      </c>
      <c r="V50" s="28">
        <f t="shared" si="4"/>
        <v>-0.22459893048128343</v>
      </c>
      <c r="W50" s="29">
        <f t="shared" si="5"/>
        <v>420</v>
      </c>
      <c r="X50" s="30" t="s">
        <v>19</v>
      </c>
      <c r="Y50" s="33">
        <v>0</v>
      </c>
      <c r="Z50" s="31">
        <f t="shared" si="6"/>
        <v>0</v>
      </c>
      <c r="AA50" s="32">
        <f t="shared" si="7"/>
        <v>0</v>
      </c>
    </row>
    <row r="51" spans="1:27" ht="72.95" customHeight="1">
      <c r="A51" s="82" t="s">
        <v>89</v>
      </c>
      <c r="B51" s="82"/>
      <c r="C51" s="82"/>
      <c r="D51" s="82"/>
      <c r="E51" s="82"/>
      <c r="F51" s="83" t="s">
        <v>90</v>
      </c>
      <c r="G51" s="84"/>
      <c r="H51" s="84"/>
      <c r="I51" s="84"/>
      <c r="J51" s="84"/>
      <c r="K51" s="84"/>
      <c r="L51" s="84"/>
      <c r="M51" s="85"/>
      <c r="N51" s="23">
        <v>2180</v>
      </c>
      <c r="O51" s="24">
        <v>950</v>
      </c>
      <c r="P51" s="25">
        <f t="shared" si="0"/>
        <v>-0.56422018348623859</v>
      </c>
      <c r="Q51" s="26">
        <f t="shared" si="1"/>
        <v>1230</v>
      </c>
      <c r="R51" s="27">
        <v>1150</v>
      </c>
      <c r="S51" s="28">
        <f t="shared" si="2"/>
        <v>-0.47247706422018354</v>
      </c>
      <c r="T51" s="29">
        <f t="shared" si="3"/>
        <v>1030</v>
      </c>
      <c r="U51" s="27">
        <v>1450</v>
      </c>
      <c r="V51" s="28">
        <f t="shared" si="4"/>
        <v>-0.33486238532110091</v>
      </c>
      <c r="W51" s="29">
        <f t="shared" si="5"/>
        <v>730</v>
      </c>
      <c r="X51" s="30" t="s">
        <v>19</v>
      </c>
      <c r="Y51" s="33">
        <v>0</v>
      </c>
      <c r="Z51" s="31">
        <f t="shared" si="6"/>
        <v>0</v>
      </c>
      <c r="AA51" s="32">
        <f t="shared" si="7"/>
        <v>0</v>
      </c>
    </row>
    <row r="52" spans="1:27" ht="72.95" customHeight="1">
      <c r="A52" s="82" t="s">
        <v>91</v>
      </c>
      <c r="B52" s="82"/>
      <c r="C52" s="82"/>
      <c r="D52" s="82"/>
      <c r="E52" s="82"/>
      <c r="F52" s="83" t="s">
        <v>92</v>
      </c>
      <c r="G52" s="84"/>
      <c r="H52" s="84"/>
      <c r="I52" s="84"/>
      <c r="J52" s="84"/>
      <c r="K52" s="84"/>
      <c r="L52" s="84"/>
      <c r="M52" s="85"/>
      <c r="N52" s="23">
        <v>2180</v>
      </c>
      <c r="O52" s="24">
        <v>950</v>
      </c>
      <c r="P52" s="25">
        <f t="shared" si="0"/>
        <v>-0.56422018348623859</v>
      </c>
      <c r="Q52" s="26">
        <f t="shared" si="1"/>
        <v>1230</v>
      </c>
      <c r="R52" s="27">
        <v>1150</v>
      </c>
      <c r="S52" s="28">
        <f t="shared" si="2"/>
        <v>-0.47247706422018354</v>
      </c>
      <c r="T52" s="29">
        <f t="shared" si="3"/>
        <v>1030</v>
      </c>
      <c r="U52" s="27">
        <v>1450</v>
      </c>
      <c r="V52" s="28">
        <f t="shared" si="4"/>
        <v>-0.33486238532110091</v>
      </c>
      <c r="W52" s="29">
        <f t="shared" si="5"/>
        <v>730</v>
      </c>
      <c r="X52" s="30" t="s">
        <v>19</v>
      </c>
      <c r="Y52" s="33">
        <v>0</v>
      </c>
      <c r="Z52" s="31">
        <f t="shared" si="6"/>
        <v>0</v>
      </c>
      <c r="AA52" s="32">
        <f t="shared" si="7"/>
        <v>0</v>
      </c>
    </row>
    <row r="53" spans="1:27" ht="72.95" customHeight="1">
      <c r="A53" s="82" t="s">
        <v>93</v>
      </c>
      <c r="B53" s="82"/>
      <c r="C53" s="82"/>
      <c r="D53" s="82"/>
      <c r="E53" s="82"/>
      <c r="F53" s="83" t="s">
        <v>94</v>
      </c>
      <c r="G53" s="84"/>
      <c r="H53" s="84"/>
      <c r="I53" s="84"/>
      <c r="J53" s="84"/>
      <c r="K53" s="84"/>
      <c r="L53" s="84"/>
      <c r="M53" s="85"/>
      <c r="N53" s="23">
        <v>2330</v>
      </c>
      <c r="O53" s="24">
        <v>950</v>
      </c>
      <c r="P53" s="25">
        <f t="shared" si="0"/>
        <v>-0.59227467811158796</v>
      </c>
      <c r="Q53" s="26">
        <f t="shared" si="1"/>
        <v>1380</v>
      </c>
      <c r="R53" s="27">
        <v>1150</v>
      </c>
      <c r="S53" s="28">
        <f t="shared" si="2"/>
        <v>-0.50643776824034337</v>
      </c>
      <c r="T53" s="29">
        <f t="shared" si="3"/>
        <v>1180</v>
      </c>
      <c r="U53" s="27">
        <v>1450</v>
      </c>
      <c r="V53" s="28">
        <f t="shared" si="4"/>
        <v>-0.37768240343347637</v>
      </c>
      <c r="W53" s="29">
        <f t="shared" si="5"/>
        <v>880</v>
      </c>
      <c r="X53" s="30" t="s">
        <v>20</v>
      </c>
      <c r="Y53" s="33">
        <v>0</v>
      </c>
      <c r="Z53" s="31">
        <f t="shared" si="6"/>
        <v>0</v>
      </c>
      <c r="AA53" s="32">
        <f t="shared" si="7"/>
        <v>0</v>
      </c>
    </row>
    <row r="54" spans="1:27" ht="72.95" customHeight="1">
      <c r="A54" s="82" t="s">
        <v>95</v>
      </c>
      <c r="B54" s="82"/>
      <c r="C54" s="82"/>
      <c r="D54" s="82"/>
      <c r="E54" s="82"/>
      <c r="F54" s="83" t="s">
        <v>96</v>
      </c>
      <c r="G54" s="84"/>
      <c r="H54" s="84"/>
      <c r="I54" s="84"/>
      <c r="J54" s="84"/>
      <c r="K54" s="84"/>
      <c r="L54" s="84"/>
      <c r="M54" s="85"/>
      <c r="N54" s="23">
        <v>2330</v>
      </c>
      <c r="O54" s="24">
        <v>950</v>
      </c>
      <c r="P54" s="25">
        <f t="shared" si="0"/>
        <v>-0.59227467811158796</v>
      </c>
      <c r="Q54" s="26">
        <f t="shared" si="1"/>
        <v>1380</v>
      </c>
      <c r="R54" s="27">
        <v>1150</v>
      </c>
      <c r="S54" s="28">
        <f t="shared" si="2"/>
        <v>-0.50643776824034337</v>
      </c>
      <c r="T54" s="29">
        <f t="shared" si="3"/>
        <v>1180</v>
      </c>
      <c r="U54" s="27">
        <v>1450</v>
      </c>
      <c r="V54" s="28">
        <f t="shared" si="4"/>
        <v>-0.37768240343347637</v>
      </c>
      <c r="W54" s="29">
        <f t="shared" si="5"/>
        <v>880</v>
      </c>
      <c r="X54" s="30" t="s">
        <v>20</v>
      </c>
      <c r="Y54" s="33">
        <v>0</v>
      </c>
      <c r="Z54" s="31">
        <f t="shared" si="6"/>
        <v>0</v>
      </c>
      <c r="AA54" s="32">
        <f t="shared" si="7"/>
        <v>0</v>
      </c>
    </row>
    <row r="55" spans="1:27" ht="72.95" customHeight="1">
      <c r="A55" s="82" t="s">
        <v>97</v>
      </c>
      <c r="B55" s="82"/>
      <c r="C55" s="82"/>
      <c r="D55" s="82"/>
      <c r="E55" s="82"/>
      <c r="F55" s="83" t="s">
        <v>98</v>
      </c>
      <c r="G55" s="84"/>
      <c r="H55" s="84"/>
      <c r="I55" s="84"/>
      <c r="J55" s="84"/>
      <c r="K55" s="84"/>
      <c r="L55" s="84"/>
      <c r="M55" s="85"/>
      <c r="N55" s="23">
        <v>2330</v>
      </c>
      <c r="O55" s="24">
        <v>950</v>
      </c>
      <c r="P55" s="25">
        <f t="shared" si="0"/>
        <v>-0.59227467811158796</v>
      </c>
      <c r="Q55" s="26">
        <f t="shared" si="1"/>
        <v>1380</v>
      </c>
      <c r="R55" s="27">
        <v>1150</v>
      </c>
      <c r="S55" s="28">
        <f t="shared" si="2"/>
        <v>-0.50643776824034337</v>
      </c>
      <c r="T55" s="29">
        <f t="shared" si="3"/>
        <v>1180</v>
      </c>
      <c r="U55" s="27">
        <v>1450</v>
      </c>
      <c r="V55" s="28">
        <f t="shared" si="4"/>
        <v>-0.37768240343347637</v>
      </c>
      <c r="W55" s="29">
        <f t="shared" si="5"/>
        <v>880</v>
      </c>
      <c r="X55" s="30" t="s">
        <v>20</v>
      </c>
      <c r="Y55" s="33">
        <v>0</v>
      </c>
      <c r="Z55" s="31">
        <f t="shared" si="6"/>
        <v>0</v>
      </c>
      <c r="AA55" s="32">
        <f t="shared" si="7"/>
        <v>0</v>
      </c>
    </row>
    <row r="56" spans="1:27" ht="72.95" customHeight="1">
      <c r="A56" s="82" t="s">
        <v>99</v>
      </c>
      <c r="B56" s="82"/>
      <c r="C56" s="82"/>
      <c r="D56" s="82"/>
      <c r="E56" s="82"/>
      <c r="F56" s="83" t="s">
        <v>100</v>
      </c>
      <c r="G56" s="84"/>
      <c r="H56" s="84"/>
      <c r="I56" s="84"/>
      <c r="J56" s="84"/>
      <c r="K56" s="84"/>
      <c r="L56" s="84"/>
      <c r="M56" s="85"/>
      <c r="N56" s="23">
        <v>2330</v>
      </c>
      <c r="O56" s="24">
        <v>950</v>
      </c>
      <c r="P56" s="25">
        <f t="shared" si="0"/>
        <v>-0.59227467811158796</v>
      </c>
      <c r="Q56" s="26">
        <f t="shared" si="1"/>
        <v>1380</v>
      </c>
      <c r="R56" s="27">
        <v>1150</v>
      </c>
      <c r="S56" s="28">
        <f t="shared" si="2"/>
        <v>-0.50643776824034337</v>
      </c>
      <c r="T56" s="29">
        <f t="shared" si="3"/>
        <v>1180</v>
      </c>
      <c r="U56" s="27">
        <v>1450</v>
      </c>
      <c r="V56" s="28">
        <f t="shared" si="4"/>
        <v>-0.37768240343347637</v>
      </c>
      <c r="W56" s="29">
        <f t="shared" si="5"/>
        <v>880</v>
      </c>
      <c r="X56" s="30" t="s">
        <v>20</v>
      </c>
      <c r="Y56" s="33">
        <v>0</v>
      </c>
      <c r="Z56" s="31">
        <f t="shared" si="6"/>
        <v>0</v>
      </c>
      <c r="AA56" s="32">
        <f t="shared" si="7"/>
        <v>0</v>
      </c>
    </row>
    <row r="57" spans="1:27" ht="72.95" customHeight="1">
      <c r="A57" s="82" t="s">
        <v>101</v>
      </c>
      <c r="B57" s="82"/>
      <c r="C57" s="82"/>
      <c r="D57" s="82"/>
      <c r="E57" s="82"/>
      <c r="F57" s="83" t="s">
        <v>102</v>
      </c>
      <c r="G57" s="84"/>
      <c r="H57" s="84"/>
      <c r="I57" s="84"/>
      <c r="J57" s="84"/>
      <c r="K57" s="84"/>
      <c r="L57" s="84"/>
      <c r="M57" s="85"/>
      <c r="N57" s="23">
        <v>2310</v>
      </c>
      <c r="O57" s="24">
        <v>950</v>
      </c>
      <c r="P57" s="25">
        <f t="shared" si="0"/>
        <v>-0.58874458874458879</v>
      </c>
      <c r="Q57" s="26">
        <f t="shared" si="1"/>
        <v>1360</v>
      </c>
      <c r="R57" s="27">
        <v>1150</v>
      </c>
      <c r="S57" s="28">
        <f t="shared" si="2"/>
        <v>-0.50216450216450215</v>
      </c>
      <c r="T57" s="29">
        <f t="shared" si="3"/>
        <v>1160</v>
      </c>
      <c r="U57" s="27">
        <v>1450</v>
      </c>
      <c r="V57" s="28">
        <f t="shared" si="4"/>
        <v>-0.37229437229437234</v>
      </c>
      <c r="W57" s="29">
        <f t="shared" si="5"/>
        <v>860</v>
      </c>
      <c r="X57" s="30" t="s">
        <v>20</v>
      </c>
      <c r="Y57" s="33">
        <v>0</v>
      </c>
      <c r="Z57" s="31">
        <f t="shared" si="6"/>
        <v>0</v>
      </c>
      <c r="AA57" s="32">
        <f t="shared" si="7"/>
        <v>0</v>
      </c>
    </row>
    <row r="58" spans="1:27" ht="72.95" customHeight="1">
      <c r="A58" s="82" t="s">
        <v>105</v>
      </c>
      <c r="B58" s="82"/>
      <c r="C58" s="82"/>
      <c r="D58" s="82"/>
      <c r="E58" s="82"/>
      <c r="F58" s="83" t="s">
        <v>106</v>
      </c>
      <c r="G58" s="84"/>
      <c r="H58" s="84"/>
      <c r="I58" s="84"/>
      <c r="J58" s="84"/>
      <c r="K58" s="84"/>
      <c r="L58" s="84"/>
      <c r="M58" s="85"/>
      <c r="N58" s="23">
        <v>2070</v>
      </c>
      <c r="O58" s="24">
        <v>950</v>
      </c>
      <c r="P58" s="25">
        <f t="shared" si="0"/>
        <v>-0.54106280193236711</v>
      </c>
      <c r="Q58" s="26">
        <f t="shared" si="1"/>
        <v>1120</v>
      </c>
      <c r="R58" s="27">
        <v>1150</v>
      </c>
      <c r="S58" s="28">
        <f t="shared" si="2"/>
        <v>-0.44444444444444442</v>
      </c>
      <c r="T58" s="29">
        <f t="shared" si="3"/>
        <v>920</v>
      </c>
      <c r="U58" s="27">
        <v>1450</v>
      </c>
      <c r="V58" s="28">
        <f t="shared" si="4"/>
        <v>-0.29951690821256038</v>
      </c>
      <c r="W58" s="29">
        <f t="shared" si="5"/>
        <v>620</v>
      </c>
      <c r="X58" s="30" t="s">
        <v>20</v>
      </c>
      <c r="Y58" s="33">
        <v>0</v>
      </c>
      <c r="Z58" s="31">
        <f t="shared" si="6"/>
        <v>0</v>
      </c>
      <c r="AA58" s="32">
        <f t="shared" si="7"/>
        <v>0</v>
      </c>
    </row>
    <row r="59" spans="1:27" ht="72.95" customHeight="1">
      <c r="A59" s="82" t="s">
        <v>107</v>
      </c>
      <c r="B59" s="82"/>
      <c r="C59" s="82"/>
      <c r="D59" s="82"/>
      <c r="E59" s="82"/>
      <c r="F59" s="83" t="s">
        <v>108</v>
      </c>
      <c r="G59" s="84"/>
      <c r="H59" s="84"/>
      <c r="I59" s="84"/>
      <c r="J59" s="84"/>
      <c r="K59" s="84"/>
      <c r="L59" s="84"/>
      <c r="M59" s="85"/>
      <c r="N59" s="23">
        <v>2330</v>
      </c>
      <c r="O59" s="24">
        <v>950</v>
      </c>
      <c r="P59" s="25">
        <f t="shared" si="0"/>
        <v>-0.59227467811158796</v>
      </c>
      <c r="Q59" s="26">
        <f t="shared" si="1"/>
        <v>1380</v>
      </c>
      <c r="R59" s="27">
        <v>1150</v>
      </c>
      <c r="S59" s="28">
        <f t="shared" si="2"/>
        <v>-0.50643776824034337</v>
      </c>
      <c r="T59" s="29">
        <f t="shared" si="3"/>
        <v>1180</v>
      </c>
      <c r="U59" s="27">
        <v>1450</v>
      </c>
      <c r="V59" s="28">
        <f t="shared" si="4"/>
        <v>-0.37768240343347637</v>
      </c>
      <c r="W59" s="29">
        <f t="shared" si="5"/>
        <v>880</v>
      </c>
      <c r="X59" s="30" t="s">
        <v>20</v>
      </c>
      <c r="Y59" s="33">
        <v>0</v>
      </c>
      <c r="Z59" s="31">
        <f t="shared" si="6"/>
        <v>0</v>
      </c>
      <c r="AA59" s="32">
        <f t="shared" si="7"/>
        <v>0</v>
      </c>
    </row>
    <row r="60" spans="1:27" ht="72.95" customHeight="1">
      <c r="A60" s="82" t="s">
        <v>109</v>
      </c>
      <c r="B60" s="82"/>
      <c r="C60" s="82"/>
      <c r="D60" s="82"/>
      <c r="E60" s="82"/>
      <c r="F60" s="83" t="s">
        <v>110</v>
      </c>
      <c r="G60" s="84"/>
      <c r="H60" s="84"/>
      <c r="I60" s="84"/>
      <c r="J60" s="84"/>
      <c r="K60" s="84"/>
      <c r="L60" s="84"/>
      <c r="M60" s="85"/>
      <c r="N60" s="23">
        <v>2190</v>
      </c>
      <c r="O60" s="24">
        <v>950</v>
      </c>
      <c r="P60" s="25">
        <f t="shared" si="0"/>
        <v>-0.56621004566210043</v>
      </c>
      <c r="Q60" s="26">
        <f t="shared" si="1"/>
        <v>1240</v>
      </c>
      <c r="R60" s="27">
        <v>1150</v>
      </c>
      <c r="S60" s="28">
        <f t="shared" si="2"/>
        <v>-0.47488584474885842</v>
      </c>
      <c r="T60" s="29">
        <f t="shared" si="3"/>
        <v>1040</v>
      </c>
      <c r="U60" s="27">
        <v>1450</v>
      </c>
      <c r="V60" s="28">
        <f t="shared" si="4"/>
        <v>-0.33789954337899542</v>
      </c>
      <c r="W60" s="29">
        <f t="shared" si="5"/>
        <v>740</v>
      </c>
      <c r="X60" s="30" t="s">
        <v>20</v>
      </c>
      <c r="Y60" s="33">
        <v>0</v>
      </c>
      <c r="Z60" s="31">
        <f t="shared" si="6"/>
        <v>0</v>
      </c>
      <c r="AA60" s="32">
        <f t="shared" si="7"/>
        <v>0</v>
      </c>
    </row>
    <row r="61" spans="1:27" ht="72.95" customHeight="1">
      <c r="A61" s="82" t="s">
        <v>111</v>
      </c>
      <c r="B61" s="82"/>
      <c r="C61" s="82"/>
      <c r="D61" s="82"/>
      <c r="E61" s="82"/>
      <c r="F61" s="83" t="s">
        <v>112</v>
      </c>
      <c r="G61" s="84"/>
      <c r="H61" s="84"/>
      <c r="I61" s="84"/>
      <c r="J61" s="84"/>
      <c r="K61" s="84"/>
      <c r="L61" s="84"/>
      <c r="M61" s="85"/>
      <c r="N61" s="23">
        <v>2320</v>
      </c>
      <c r="O61" s="24">
        <v>950</v>
      </c>
      <c r="P61" s="25">
        <f t="shared" si="0"/>
        <v>-0.59051724137931028</v>
      </c>
      <c r="Q61" s="26">
        <f t="shared" si="1"/>
        <v>1370</v>
      </c>
      <c r="R61" s="27">
        <v>1150</v>
      </c>
      <c r="S61" s="28">
        <f t="shared" si="2"/>
        <v>-0.50431034482758619</v>
      </c>
      <c r="T61" s="29">
        <f t="shared" si="3"/>
        <v>1170</v>
      </c>
      <c r="U61" s="27">
        <v>1450</v>
      </c>
      <c r="V61" s="28">
        <f t="shared" si="4"/>
        <v>-0.375</v>
      </c>
      <c r="W61" s="29">
        <f t="shared" si="5"/>
        <v>870</v>
      </c>
      <c r="X61" s="30" t="s">
        <v>19</v>
      </c>
      <c r="Y61" s="33">
        <v>0</v>
      </c>
      <c r="Z61" s="31">
        <f t="shared" si="6"/>
        <v>0</v>
      </c>
      <c r="AA61" s="32">
        <f t="shared" si="7"/>
        <v>0</v>
      </c>
    </row>
    <row r="62" spans="1:27" ht="72.95" customHeight="1">
      <c r="A62" s="82" t="s">
        <v>113</v>
      </c>
      <c r="B62" s="82"/>
      <c r="C62" s="82"/>
      <c r="D62" s="82"/>
      <c r="E62" s="82"/>
      <c r="F62" s="83" t="s">
        <v>114</v>
      </c>
      <c r="G62" s="84"/>
      <c r="H62" s="84"/>
      <c r="I62" s="84"/>
      <c r="J62" s="84"/>
      <c r="K62" s="84"/>
      <c r="L62" s="84"/>
      <c r="M62" s="85"/>
      <c r="N62" s="23">
        <v>2390</v>
      </c>
      <c r="O62" s="24">
        <v>950</v>
      </c>
      <c r="P62" s="25">
        <f t="shared" si="0"/>
        <v>-0.60251046025104604</v>
      </c>
      <c r="Q62" s="26">
        <f t="shared" si="1"/>
        <v>1440</v>
      </c>
      <c r="R62" s="27">
        <v>1150</v>
      </c>
      <c r="S62" s="28">
        <f t="shared" si="2"/>
        <v>-0.51882845188284521</v>
      </c>
      <c r="T62" s="29">
        <f t="shared" si="3"/>
        <v>1240</v>
      </c>
      <c r="U62" s="27">
        <v>1450</v>
      </c>
      <c r="V62" s="28">
        <f t="shared" si="4"/>
        <v>-0.39330543933054396</v>
      </c>
      <c r="W62" s="29">
        <f t="shared" si="5"/>
        <v>940</v>
      </c>
      <c r="X62" s="30" t="s">
        <v>19</v>
      </c>
      <c r="Y62" s="33">
        <v>0</v>
      </c>
      <c r="Z62" s="31">
        <f t="shared" si="6"/>
        <v>0</v>
      </c>
      <c r="AA62" s="32">
        <f t="shared" si="7"/>
        <v>0</v>
      </c>
    </row>
    <row r="63" spans="1:27" ht="72.95" customHeight="1">
      <c r="A63" s="82" t="s">
        <v>115</v>
      </c>
      <c r="B63" s="82"/>
      <c r="C63" s="82"/>
      <c r="D63" s="82"/>
      <c r="E63" s="82"/>
      <c r="F63" s="83" t="s">
        <v>116</v>
      </c>
      <c r="G63" s="84"/>
      <c r="H63" s="84"/>
      <c r="I63" s="84"/>
      <c r="J63" s="84"/>
      <c r="K63" s="84"/>
      <c r="L63" s="84"/>
      <c r="M63" s="85"/>
      <c r="N63" s="23">
        <v>2390</v>
      </c>
      <c r="O63" s="24">
        <v>950</v>
      </c>
      <c r="P63" s="25">
        <f t="shared" si="0"/>
        <v>-0.60251046025104604</v>
      </c>
      <c r="Q63" s="26">
        <f t="shared" si="1"/>
        <v>1440</v>
      </c>
      <c r="R63" s="27">
        <v>1150</v>
      </c>
      <c r="S63" s="28">
        <f t="shared" si="2"/>
        <v>-0.51882845188284521</v>
      </c>
      <c r="T63" s="29">
        <f t="shared" si="3"/>
        <v>1240</v>
      </c>
      <c r="U63" s="27">
        <v>1450</v>
      </c>
      <c r="V63" s="28">
        <f t="shared" si="4"/>
        <v>-0.39330543933054396</v>
      </c>
      <c r="W63" s="29">
        <f t="shared" si="5"/>
        <v>940</v>
      </c>
      <c r="X63" s="30" t="s">
        <v>20</v>
      </c>
      <c r="Y63" s="33">
        <v>0</v>
      </c>
      <c r="Z63" s="31">
        <f t="shared" si="6"/>
        <v>0</v>
      </c>
      <c r="AA63" s="32">
        <f t="shared" si="7"/>
        <v>0</v>
      </c>
    </row>
    <row r="64" spans="1:27" ht="72.95" customHeight="1">
      <c r="A64" s="82" t="s">
        <v>117</v>
      </c>
      <c r="B64" s="82"/>
      <c r="C64" s="82"/>
      <c r="D64" s="82"/>
      <c r="E64" s="82"/>
      <c r="F64" s="83" t="s">
        <v>118</v>
      </c>
      <c r="G64" s="84"/>
      <c r="H64" s="84"/>
      <c r="I64" s="84"/>
      <c r="J64" s="84"/>
      <c r="K64" s="84"/>
      <c r="L64" s="84"/>
      <c r="M64" s="85"/>
      <c r="N64" s="23">
        <v>2550</v>
      </c>
      <c r="O64" s="24">
        <v>950</v>
      </c>
      <c r="P64" s="25">
        <f t="shared" si="0"/>
        <v>-0.62745098039215685</v>
      </c>
      <c r="Q64" s="26">
        <f t="shared" si="1"/>
        <v>1600</v>
      </c>
      <c r="R64" s="27">
        <v>1150</v>
      </c>
      <c r="S64" s="28">
        <f t="shared" si="2"/>
        <v>-0.5490196078431373</v>
      </c>
      <c r="T64" s="29">
        <f t="shared" si="3"/>
        <v>1400</v>
      </c>
      <c r="U64" s="27">
        <v>1450</v>
      </c>
      <c r="V64" s="28">
        <f t="shared" si="4"/>
        <v>-0.43137254901960786</v>
      </c>
      <c r="W64" s="29">
        <f t="shared" si="5"/>
        <v>1100</v>
      </c>
      <c r="X64" s="30" t="s">
        <v>20</v>
      </c>
      <c r="Y64" s="33">
        <v>0</v>
      </c>
      <c r="Z64" s="31">
        <f t="shared" si="6"/>
        <v>0</v>
      </c>
      <c r="AA64" s="32">
        <f t="shared" si="7"/>
        <v>0</v>
      </c>
    </row>
    <row r="65" spans="1:27" ht="72.95" customHeight="1">
      <c r="A65" s="82" t="s">
        <v>119</v>
      </c>
      <c r="B65" s="82"/>
      <c r="C65" s="82"/>
      <c r="D65" s="82"/>
      <c r="E65" s="82"/>
      <c r="F65" s="83" t="s">
        <v>120</v>
      </c>
      <c r="G65" s="84"/>
      <c r="H65" s="84"/>
      <c r="I65" s="84"/>
      <c r="J65" s="84"/>
      <c r="K65" s="84"/>
      <c r="L65" s="84"/>
      <c r="M65" s="85"/>
      <c r="N65" s="23">
        <v>2620</v>
      </c>
      <c r="O65" s="24">
        <v>950</v>
      </c>
      <c r="P65" s="25">
        <f t="shared" si="0"/>
        <v>-0.63740458015267176</v>
      </c>
      <c r="Q65" s="26">
        <f t="shared" si="1"/>
        <v>1670</v>
      </c>
      <c r="R65" s="27">
        <v>1150</v>
      </c>
      <c r="S65" s="28">
        <f t="shared" si="2"/>
        <v>-0.56106870229007633</v>
      </c>
      <c r="T65" s="29">
        <f t="shared" si="3"/>
        <v>1470</v>
      </c>
      <c r="U65" s="27">
        <v>1450</v>
      </c>
      <c r="V65" s="28">
        <f t="shared" si="4"/>
        <v>-0.44656488549618323</v>
      </c>
      <c r="W65" s="29">
        <f t="shared" si="5"/>
        <v>1170</v>
      </c>
      <c r="X65" s="30" t="s">
        <v>20</v>
      </c>
      <c r="Y65" s="33">
        <v>0</v>
      </c>
      <c r="Z65" s="31">
        <f t="shared" si="6"/>
        <v>0</v>
      </c>
      <c r="AA65" s="32">
        <f t="shared" si="7"/>
        <v>0</v>
      </c>
    </row>
    <row r="66" spans="1:27" ht="72.95" customHeight="1">
      <c r="A66" s="82" t="s">
        <v>121</v>
      </c>
      <c r="B66" s="82"/>
      <c r="C66" s="82"/>
      <c r="D66" s="82"/>
      <c r="E66" s="82"/>
      <c r="F66" s="83" t="s">
        <v>122</v>
      </c>
      <c r="G66" s="84"/>
      <c r="H66" s="84"/>
      <c r="I66" s="84"/>
      <c r="J66" s="84"/>
      <c r="K66" s="84"/>
      <c r="L66" s="84"/>
      <c r="M66" s="85"/>
      <c r="N66" s="23">
        <v>2390</v>
      </c>
      <c r="O66" s="24">
        <v>950</v>
      </c>
      <c r="P66" s="25">
        <f t="shared" si="0"/>
        <v>-0.60251046025104604</v>
      </c>
      <c r="Q66" s="26">
        <f t="shared" si="1"/>
        <v>1440</v>
      </c>
      <c r="R66" s="27">
        <v>1150</v>
      </c>
      <c r="S66" s="28">
        <f t="shared" si="2"/>
        <v>-0.51882845188284521</v>
      </c>
      <c r="T66" s="29">
        <f t="shared" si="3"/>
        <v>1240</v>
      </c>
      <c r="U66" s="27">
        <v>1450</v>
      </c>
      <c r="V66" s="28">
        <f t="shared" si="4"/>
        <v>-0.39330543933054396</v>
      </c>
      <c r="W66" s="29">
        <f t="shared" si="5"/>
        <v>940</v>
      </c>
      <c r="X66" s="30" t="s">
        <v>20</v>
      </c>
      <c r="Y66" s="33">
        <v>0</v>
      </c>
      <c r="Z66" s="31">
        <f t="shared" si="6"/>
        <v>0</v>
      </c>
      <c r="AA66" s="32">
        <f t="shared" si="7"/>
        <v>0</v>
      </c>
    </row>
    <row r="67" spans="1:27" ht="72.95" customHeight="1">
      <c r="A67" s="82" t="s">
        <v>123</v>
      </c>
      <c r="B67" s="82"/>
      <c r="C67" s="82"/>
      <c r="D67" s="82"/>
      <c r="E67" s="82"/>
      <c r="F67" s="83" t="s">
        <v>124</v>
      </c>
      <c r="G67" s="84"/>
      <c r="H67" s="84"/>
      <c r="I67" s="84"/>
      <c r="J67" s="84"/>
      <c r="K67" s="84"/>
      <c r="L67" s="84"/>
      <c r="M67" s="85"/>
      <c r="N67" s="23">
        <v>2390</v>
      </c>
      <c r="O67" s="24">
        <v>950</v>
      </c>
      <c r="P67" s="25">
        <f t="shared" si="0"/>
        <v>-0.60251046025104604</v>
      </c>
      <c r="Q67" s="26">
        <f t="shared" si="1"/>
        <v>1440</v>
      </c>
      <c r="R67" s="27">
        <v>1150</v>
      </c>
      <c r="S67" s="28">
        <f t="shared" si="2"/>
        <v>-0.51882845188284521</v>
      </c>
      <c r="T67" s="29">
        <f t="shared" si="3"/>
        <v>1240</v>
      </c>
      <c r="U67" s="27">
        <v>1450</v>
      </c>
      <c r="V67" s="28">
        <f t="shared" si="4"/>
        <v>-0.39330543933054396</v>
      </c>
      <c r="W67" s="29">
        <f t="shared" si="5"/>
        <v>940</v>
      </c>
      <c r="X67" s="30" t="s">
        <v>20</v>
      </c>
      <c r="Y67" s="33">
        <v>0</v>
      </c>
      <c r="Z67" s="31">
        <f t="shared" si="6"/>
        <v>0</v>
      </c>
      <c r="AA67" s="32">
        <f t="shared" si="7"/>
        <v>0</v>
      </c>
    </row>
    <row r="68" spans="1:27" ht="72.95" customHeight="1">
      <c r="A68" s="82" t="s">
        <v>125</v>
      </c>
      <c r="B68" s="82"/>
      <c r="C68" s="82"/>
      <c r="D68" s="82"/>
      <c r="E68" s="82"/>
      <c r="F68" s="83" t="s">
        <v>126</v>
      </c>
      <c r="G68" s="84"/>
      <c r="H68" s="84"/>
      <c r="I68" s="84"/>
      <c r="J68" s="84"/>
      <c r="K68" s="84"/>
      <c r="L68" s="84"/>
      <c r="M68" s="85"/>
      <c r="N68" s="23">
        <v>2390</v>
      </c>
      <c r="O68" s="24">
        <v>950</v>
      </c>
      <c r="P68" s="25">
        <f t="shared" si="0"/>
        <v>-0.60251046025104604</v>
      </c>
      <c r="Q68" s="26">
        <f t="shared" si="1"/>
        <v>1440</v>
      </c>
      <c r="R68" s="27">
        <v>1150</v>
      </c>
      <c r="S68" s="28">
        <f t="shared" si="2"/>
        <v>-0.51882845188284521</v>
      </c>
      <c r="T68" s="29">
        <f t="shared" si="3"/>
        <v>1240</v>
      </c>
      <c r="U68" s="27">
        <v>1450</v>
      </c>
      <c r="V68" s="28">
        <f t="shared" si="4"/>
        <v>-0.39330543933054396</v>
      </c>
      <c r="W68" s="29">
        <f t="shared" si="5"/>
        <v>940</v>
      </c>
      <c r="X68" s="30" t="s">
        <v>19</v>
      </c>
      <c r="Y68" s="33">
        <v>0</v>
      </c>
      <c r="Z68" s="31">
        <f t="shared" si="6"/>
        <v>0</v>
      </c>
      <c r="AA68" s="32">
        <f t="shared" si="7"/>
        <v>0</v>
      </c>
    </row>
    <row r="69" spans="1:27" ht="72.95" customHeight="1">
      <c r="A69" s="82" t="s">
        <v>127</v>
      </c>
      <c r="B69" s="82"/>
      <c r="C69" s="82"/>
      <c r="D69" s="82"/>
      <c r="E69" s="82"/>
      <c r="F69" s="83" t="s">
        <v>128</v>
      </c>
      <c r="G69" s="84"/>
      <c r="H69" s="84"/>
      <c r="I69" s="84"/>
      <c r="J69" s="84"/>
      <c r="K69" s="84"/>
      <c r="L69" s="84"/>
      <c r="M69" s="85"/>
      <c r="N69" s="23">
        <v>2630</v>
      </c>
      <c r="O69" s="24">
        <v>950</v>
      </c>
      <c r="P69" s="25">
        <f t="shared" si="0"/>
        <v>-0.63878326996197721</v>
      </c>
      <c r="Q69" s="26">
        <f t="shared" si="1"/>
        <v>1680</v>
      </c>
      <c r="R69" s="27">
        <v>1150</v>
      </c>
      <c r="S69" s="28">
        <f t="shared" si="2"/>
        <v>-0.56273764258555126</v>
      </c>
      <c r="T69" s="29">
        <f t="shared" si="3"/>
        <v>1480</v>
      </c>
      <c r="U69" s="27">
        <v>1450</v>
      </c>
      <c r="V69" s="28">
        <f t="shared" si="4"/>
        <v>-0.4486692015209125</v>
      </c>
      <c r="W69" s="29">
        <f t="shared" si="5"/>
        <v>1180</v>
      </c>
      <c r="X69" s="30" t="s">
        <v>19</v>
      </c>
      <c r="Y69" s="33">
        <v>0</v>
      </c>
      <c r="Z69" s="31">
        <f t="shared" si="6"/>
        <v>0</v>
      </c>
      <c r="AA69" s="32">
        <f t="shared" si="7"/>
        <v>0</v>
      </c>
    </row>
    <row r="70" spans="1:27" ht="72.95" customHeight="1">
      <c r="A70" s="82" t="s">
        <v>129</v>
      </c>
      <c r="B70" s="82"/>
      <c r="C70" s="82"/>
      <c r="D70" s="82"/>
      <c r="E70" s="82"/>
      <c r="F70" s="83" t="s">
        <v>130</v>
      </c>
      <c r="G70" s="84"/>
      <c r="H70" s="84"/>
      <c r="I70" s="84"/>
      <c r="J70" s="84"/>
      <c r="K70" s="84"/>
      <c r="L70" s="84"/>
      <c r="M70" s="85"/>
      <c r="N70" s="23">
        <v>2480</v>
      </c>
      <c r="O70" s="24">
        <v>950</v>
      </c>
      <c r="P70" s="25">
        <f t="shared" si="0"/>
        <v>-0.61693548387096775</v>
      </c>
      <c r="Q70" s="26">
        <f t="shared" si="1"/>
        <v>1530</v>
      </c>
      <c r="R70" s="27">
        <v>1150</v>
      </c>
      <c r="S70" s="28">
        <f t="shared" si="2"/>
        <v>-0.53629032258064524</v>
      </c>
      <c r="T70" s="29">
        <f t="shared" si="3"/>
        <v>1330</v>
      </c>
      <c r="U70" s="27">
        <v>1450</v>
      </c>
      <c r="V70" s="28">
        <f t="shared" si="4"/>
        <v>-0.41532258064516125</v>
      </c>
      <c r="W70" s="29">
        <f t="shared" si="5"/>
        <v>1030</v>
      </c>
      <c r="X70" s="30" t="s">
        <v>20</v>
      </c>
      <c r="Y70" s="33">
        <v>0</v>
      </c>
      <c r="Z70" s="31">
        <f t="shared" si="6"/>
        <v>0</v>
      </c>
      <c r="AA70" s="32">
        <f t="shared" si="7"/>
        <v>0</v>
      </c>
    </row>
    <row r="71" spans="1:27" ht="72.95" customHeight="1">
      <c r="A71" s="82" t="s">
        <v>131</v>
      </c>
      <c r="B71" s="82"/>
      <c r="C71" s="82"/>
      <c r="D71" s="82"/>
      <c r="E71" s="82"/>
      <c r="F71" s="83" t="s">
        <v>132</v>
      </c>
      <c r="G71" s="84"/>
      <c r="H71" s="84"/>
      <c r="I71" s="84"/>
      <c r="J71" s="84"/>
      <c r="K71" s="84"/>
      <c r="L71" s="84"/>
      <c r="M71" s="85"/>
      <c r="N71" s="23">
        <v>2670</v>
      </c>
      <c r="O71" s="24">
        <v>950</v>
      </c>
      <c r="P71" s="25">
        <f t="shared" si="0"/>
        <v>-0.64419475655430714</v>
      </c>
      <c r="Q71" s="26">
        <f t="shared" si="1"/>
        <v>1720</v>
      </c>
      <c r="R71" s="27">
        <v>1150</v>
      </c>
      <c r="S71" s="28">
        <f t="shared" si="2"/>
        <v>-0.56928838951310867</v>
      </c>
      <c r="T71" s="29">
        <f t="shared" si="3"/>
        <v>1520</v>
      </c>
      <c r="U71" s="27">
        <v>1450</v>
      </c>
      <c r="V71" s="28">
        <f t="shared" si="4"/>
        <v>-0.45692883895131087</v>
      </c>
      <c r="W71" s="29">
        <f t="shared" si="5"/>
        <v>1220</v>
      </c>
      <c r="X71" s="30" t="s">
        <v>20</v>
      </c>
      <c r="Y71" s="33">
        <v>0</v>
      </c>
      <c r="Z71" s="31">
        <f t="shared" si="6"/>
        <v>0</v>
      </c>
      <c r="AA71" s="32">
        <f t="shared" si="7"/>
        <v>0</v>
      </c>
    </row>
    <row r="72" spans="1:27" ht="72.95" customHeight="1">
      <c r="A72" s="82" t="s">
        <v>133</v>
      </c>
      <c r="B72" s="82"/>
      <c r="C72" s="82"/>
      <c r="D72" s="82"/>
      <c r="E72" s="82"/>
      <c r="F72" s="83" t="s">
        <v>134</v>
      </c>
      <c r="G72" s="84"/>
      <c r="H72" s="84"/>
      <c r="I72" s="84"/>
      <c r="J72" s="84"/>
      <c r="K72" s="84"/>
      <c r="L72" s="84"/>
      <c r="M72" s="85"/>
      <c r="N72" s="23">
        <v>2580</v>
      </c>
      <c r="O72" s="24">
        <v>950</v>
      </c>
      <c r="P72" s="25">
        <f t="shared" si="0"/>
        <v>-0.63178294573643412</v>
      </c>
      <c r="Q72" s="26">
        <f t="shared" si="1"/>
        <v>1630</v>
      </c>
      <c r="R72" s="27">
        <v>1150</v>
      </c>
      <c r="S72" s="28">
        <f t="shared" si="2"/>
        <v>-0.55426356589147285</v>
      </c>
      <c r="T72" s="29">
        <f t="shared" si="3"/>
        <v>1430</v>
      </c>
      <c r="U72" s="27">
        <v>1450</v>
      </c>
      <c r="V72" s="28">
        <f t="shared" si="4"/>
        <v>-0.43798449612403101</v>
      </c>
      <c r="W72" s="29">
        <f t="shared" si="5"/>
        <v>1130</v>
      </c>
      <c r="X72" s="30" t="s">
        <v>20</v>
      </c>
      <c r="Y72" s="33">
        <v>0</v>
      </c>
      <c r="Z72" s="31">
        <f t="shared" si="6"/>
        <v>0</v>
      </c>
      <c r="AA72" s="32">
        <f t="shared" si="7"/>
        <v>0</v>
      </c>
    </row>
    <row r="73" spans="1:27" ht="72.95" customHeight="1">
      <c r="A73" s="82" t="s">
        <v>135</v>
      </c>
      <c r="B73" s="82"/>
      <c r="C73" s="82"/>
      <c r="D73" s="82"/>
      <c r="E73" s="82"/>
      <c r="F73" s="83" t="s">
        <v>136</v>
      </c>
      <c r="G73" s="84"/>
      <c r="H73" s="84"/>
      <c r="I73" s="84"/>
      <c r="J73" s="84"/>
      <c r="K73" s="84"/>
      <c r="L73" s="84"/>
      <c r="M73" s="85"/>
      <c r="N73" s="23">
        <v>2250</v>
      </c>
      <c r="O73" s="24">
        <v>950</v>
      </c>
      <c r="P73" s="25">
        <f t="shared" si="0"/>
        <v>-0.57777777777777772</v>
      </c>
      <c r="Q73" s="26">
        <f t="shared" si="1"/>
        <v>1300</v>
      </c>
      <c r="R73" s="27">
        <v>1150</v>
      </c>
      <c r="S73" s="28">
        <f t="shared" si="2"/>
        <v>-0.48888888888888893</v>
      </c>
      <c r="T73" s="29">
        <f t="shared" si="3"/>
        <v>1100</v>
      </c>
      <c r="U73" s="27">
        <v>1450</v>
      </c>
      <c r="V73" s="28">
        <f t="shared" si="4"/>
        <v>-0.35555555555555551</v>
      </c>
      <c r="W73" s="29">
        <f t="shared" si="5"/>
        <v>800</v>
      </c>
      <c r="X73" s="30" t="s">
        <v>20</v>
      </c>
      <c r="Y73" s="33">
        <v>0</v>
      </c>
      <c r="Z73" s="31">
        <f t="shared" si="6"/>
        <v>0</v>
      </c>
      <c r="AA73" s="32">
        <f t="shared" si="7"/>
        <v>0</v>
      </c>
    </row>
    <row r="74" spans="1:27" ht="72.95" customHeight="1">
      <c r="A74" s="82" t="s">
        <v>137</v>
      </c>
      <c r="B74" s="82"/>
      <c r="C74" s="82"/>
      <c r="D74" s="82"/>
      <c r="E74" s="82"/>
      <c r="F74" s="83" t="s">
        <v>138</v>
      </c>
      <c r="G74" s="84"/>
      <c r="H74" s="84"/>
      <c r="I74" s="84"/>
      <c r="J74" s="84"/>
      <c r="K74" s="84"/>
      <c r="L74" s="84"/>
      <c r="M74" s="85"/>
      <c r="N74" s="23">
        <v>2500</v>
      </c>
      <c r="O74" s="24">
        <v>950</v>
      </c>
      <c r="P74" s="25">
        <f t="shared" si="0"/>
        <v>-0.62</v>
      </c>
      <c r="Q74" s="26">
        <f t="shared" si="1"/>
        <v>1550</v>
      </c>
      <c r="R74" s="27">
        <v>1150</v>
      </c>
      <c r="S74" s="28">
        <f t="shared" si="2"/>
        <v>-0.54</v>
      </c>
      <c r="T74" s="29">
        <f t="shared" si="3"/>
        <v>1350</v>
      </c>
      <c r="U74" s="27">
        <v>1450</v>
      </c>
      <c r="V74" s="28">
        <f t="shared" si="4"/>
        <v>-0.42000000000000004</v>
      </c>
      <c r="W74" s="29">
        <f t="shared" si="5"/>
        <v>1050</v>
      </c>
      <c r="X74" s="30" t="s">
        <v>19</v>
      </c>
      <c r="Y74" s="33">
        <v>0</v>
      </c>
      <c r="Z74" s="31">
        <f t="shared" si="6"/>
        <v>0</v>
      </c>
      <c r="AA74" s="32">
        <f t="shared" si="7"/>
        <v>0</v>
      </c>
    </row>
    <row r="75" spans="1:27" ht="72.95" customHeight="1">
      <c r="A75" s="82" t="s">
        <v>139</v>
      </c>
      <c r="B75" s="82"/>
      <c r="C75" s="82"/>
      <c r="D75" s="82"/>
      <c r="E75" s="82"/>
      <c r="F75" s="83" t="s">
        <v>140</v>
      </c>
      <c r="G75" s="84"/>
      <c r="H75" s="84"/>
      <c r="I75" s="84"/>
      <c r="J75" s="84"/>
      <c r="K75" s="84"/>
      <c r="L75" s="84"/>
      <c r="M75" s="85"/>
      <c r="N75" s="23">
        <v>2290</v>
      </c>
      <c r="O75" s="24">
        <v>950</v>
      </c>
      <c r="P75" s="25">
        <f t="shared" si="0"/>
        <v>-0.58515283842794763</v>
      </c>
      <c r="Q75" s="26">
        <f t="shared" si="1"/>
        <v>1340</v>
      </c>
      <c r="R75" s="27">
        <v>1150</v>
      </c>
      <c r="S75" s="28">
        <f t="shared" si="2"/>
        <v>-0.49781659388646293</v>
      </c>
      <c r="T75" s="29">
        <f t="shared" si="3"/>
        <v>1140</v>
      </c>
      <c r="U75" s="27">
        <v>1450</v>
      </c>
      <c r="V75" s="28">
        <f t="shared" si="4"/>
        <v>-0.36681222707423577</v>
      </c>
      <c r="W75" s="29">
        <f t="shared" si="5"/>
        <v>840</v>
      </c>
      <c r="X75" s="30" t="s">
        <v>20</v>
      </c>
      <c r="Y75" s="33">
        <v>0</v>
      </c>
      <c r="Z75" s="31">
        <f t="shared" si="6"/>
        <v>0</v>
      </c>
      <c r="AA75" s="32">
        <f t="shared" si="7"/>
        <v>0</v>
      </c>
    </row>
    <row r="76" spans="1:27" ht="72.95" customHeight="1">
      <c r="A76" s="82" t="s">
        <v>141</v>
      </c>
      <c r="B76" s="82"/>
      <c r="C76" s="82"/>
      <c r="D76" s="82"/>
      <c r="E76" s="82"/>
      <c r="F76" s="83" t="s">
        <v>142</v>
      </c>
      <c r="G76" s="84"/>
      <c r="H76" s="84"/>
      <c r="I76" s="84"/>
      <c r="J76" s="84"/>
      <c r="K76" s="84"/>
      <c r="L76" s="84"/>
      <c r="M76" s="85"/>
      <c r="N76" s="23">
        <v>2230</v>
      </c>
      <c r="O76" s="24">
        <v>950</v>
      </c>
      <c r="P76" s="25">
        <f t="shared" si="0"/>
        <v>-0.57399103139013452</v>
      </c>
      <c r="Q76" s="26">
        <f t="shared" si="1"/>
        <v>1280</v>
      </c>
      <c r="R76" s="27">
        <v>1150</v>
      </c>
      <c r="S76" s="28">
        <f t="shared" si="2"/>
        <v>-0.48430493273542596</v>
      </c>
      <c r="T76" s="29">
        <f t="shared" si="3"/>
        <v>1080</v>
      </c>
      <c r="U76" s="27">
        <v>1450</v>
      </c>
      <c r="V76" s="28">
        <f t="shared" si="4"/>
        <v>-0.34977578475336324</v>
      </c>
      <c r="W76" s="29">
        <f t="shared" si="5"/>
        <v>780</v>
      </c>
      <c r="X76" s="30" t="s">
        <v>20</v>
      </c>
      <c r="Y76" s="33">
        <v>0</v>
      </c>
      <c r="Z76" s="31">
        <f t="shared" si="6"/>
        <v>0</v>
      </c>
      <c r="AA76" s="32">
        <f t="shared" si="7"/>
        <v>0</v>
      </c>
    </row>
    <row r="77" spans="1:27" ht="72.95" customHeight="1">
      <c r="A77" s="82" t="s">
        <v>143</v>
      </c>
      <c r="B77" s="82"/>
      <c r="C77" s="82"/>
      <c r="D77" s="82"/>
      <c r="E77" s="82"/>
      <c r="F77" s="83" t="s">
        <v>144</v>
      </c>
      <c r="G77" s="84"/>
      <c r="H77" s="84"/>
      <c r="I77" s="84"/>
      <c r="J77" s="84"/>
      <c r="K77" s="84"/>
      <c r="L77" s="84"/>
      <c r="M77" s="85"/>
      <c r="N77" s="23">
        <v>2230</v>
      </c>
      <c r="O77" s="24">
        <v>950</v>
      </c>
      <c r="P77" s="25">
        <f t="shared" si="0"/>
        <v>-0.57399103139013452</v>
      </c>
      <c r="Q77" s="26">
        <f t="shared" si="1"/>
        <v>1280</v>
      </c>
      <c r="R77" s="27">
        <v>1150</v>
      </c>
      <c r="S77" s="28">
        <f t="shared" si="2"/>
        <v>-0.48430493273542596</v>
      </c>
      <c r="T77" s="29">
        <f t="shared" si="3"/>
        <v>1080</v>
      </c>
      <c r="U77" s="27">
        <v>1450</v>
      </c>
      <c r="V77" s="28">
        <f t="shared" si="4"/>
        <v>-0.34977578475336324</v>
      </c>
      <c r="W77" s="29">
        <f t="shared" si="5"/>
        <v>780</v>
      </c>
      <c r="X77" s="30" t="s">
        <v>20</v>
      </c>
      <c r="Y77" s="33">
        <v>0</v>
      </c>
      <c r="Z77" s="31">
        <f t="shared" si="6"/>
        <v>0</v>
      </c>
      <c r="AA77" s="32">
        <f t="shared" si="7"/>
        <v>0</v>
      </c>
    </row>
    <row r="78" spans="1:27" ht="72.95" customHeight="1">
      <c r="A78" s="82" t="s">
        <v>145</v>
      </c>
      <c r="B78" s="82"/>
      <c r="C78" s="82"/>
      <c r="D78" s="82"/>
      <c r="E78" s="82"/>
      <c r="F78" s="83" t="s">
        <v>146</v>
      </c>
      <c r="G78" s="84"/>
      <c r="H78" s="84"/>
      <c r="I78" s="84"/>
      <c r="J78" s="84"/>
      <c r="K78" s="84"/>
      <c r="L78" s="84"/>
      <c r="M78" s="85"/>
      <c r="N78" s="23">
        <v>2400</v>
      </c>
      <c r="O78" s="24">
        <v>950</v>
      </c>
      <c r="P78" s="25">
        <f t="shared" ref="P78:P80" si="8">-(1-O78/N78)</f>
        <v>-0.60416666666666674</v>
      </c>
      <c r="Q78" s="26">
        <f t="shared" ref="Q78:Q80" si="9">N78-O78</f>
        <v>1450</v>
      </c>
      <c r="R78" s="27">
        <v>1150</v>
      </c>
      <c r="S78" s="28">
        <f t="shared" ref="S78:S80" si="10">-(1-R78/N78)</f>
        <v>-0.52083333333333326</v>
      </c>
      <c r="T78" s="29">
        <f t="shared" ref="T78:T80" si="11">N78-R78</f>
        <v>1250</v>
      </c>
      <c r="U78" s="27">
        <v>1450</v>
      </c>
      <c r="V78" s="28">
        <f t="shared" ref="V78:V80" si="12">-(1-U78/N78)</f>
        <v>-0.39583333333333337</v>
      </c>
      <c r="W78" s="29">
        <f t="shared" ref="W78:W80" si="13">N78-U78</f>
        <v>950</v>
      </c>
      <c r="X78" s="30" t="s">
        <v>20</v>
      </c>
      <c r="Y78" s="33">
        <v>0</v>
      </c>
      <c r="Z78" s="31">
        <f t="shared" ref="Z78:Z80" si="14">IFERROR(IF($Y$12&gt;29,Y78*950,IF($Y$12&gt;19,Y78*1150,IF($Y$12&gt;9,Y78*1450,AA123))),0)</f>
        <v>0</v>
      </c>
      <c r="AA78" s="32">
        <f t="shared" ref="AA78:AA80" si="15">IFERROR(Y78*N78,0)</f>
        <v>0</v>
      </c>
    </row>
    <row r="79" spans="1:27" ht="72.95" customHeight="1">
      <c r="A79" s="82" t="s">
        <v>147</v>
      </c>
      <c r="B79" s="82"/>
      <c r="C79" s="82"/>
      <c r="D79" s="82"/>
      <c r="E79" s="82"/>
      <c r="F79" s="83" t="s">
        <v>148</v>
      </c>
      <c r="G79" s="84"/>
      <c r="H79" s="84"/>
      <c r="I79" s="84"/>
      <c r="J79" s="84"/>
      <c r="K79" s="84"/>
      <c r="L79" s="84"/>
      <c r="M79" s="85"/>
      <c r="N79" s="23">
        <v>2330</v>
      </c>
      <c r="O79" s="24">
        <v>950</v>
      </c>
      <c r="P79" s="25">
        <f t="shared" si="8"/>
        <v>-0.59227467811158796</v>
      </c>
      <c r="Q79" s="26">
        <f t="shared" si="9"/>
        <v>1380</v>
      </c>
      <c r="R79" s="27">
        <v>1150</v>
      </c>
      <c r="S79" s="28">
        <f t="shared" si="10"/>
        <v>-0.50643776824034337</v>
      </c>
      <c r="T79" s="29">
        <f t="shared" si="11"/>
        <v>1180</v>
      </c>
      <c r="U79" s="27">
        <v>1450</v>
      </c>
      <c r="V79" s="28">
        <f t="shared" si="12"/>
        <v>-0.37768240343347637</v>
      </c>
      <c r="W79" s="29">
        <f t="shared" si="13"/>
        <v>880</v>
      </c>
      <c r="X79" s="30" t="s">
        <v>20</v>
      </c>
      <c r="Y79" s="33">
        <v>0</v>
      </c>
      <c r="Z79" s="31">
        <f t="shared" si="14"/>
        <v>0</v>
      </c>
      <c r="AA79" s="32">
        <f t="shared" si="15"/>
        <v>0</v>
      </c>
    </row>
    <row r="80" spans="1:27" ht="72.95" customHeight="1">
      <c r="A80" s="82" t="s">
        <v>149</v>
      </c>
      <c r="B80" s="82"/>
      <c r="C80" s="82"/>
      <c r="D80" s="82"/>
      <c r="E80" s="82"/>
      <c r="F80" s="83" t="s">
        <v>150</v>
      </c>
      <c r="G80" s="84"/>
      <c r="H80" s="84"/>
      <c r="I80" s="84"/>
      <c r="J80" s="84"/>
      <c r="K80" s="84"/>
      <c r="L80" s="84"/>
      <c r="M80" s="85"/>
      <c r="N80" s="23">
        <v>2310</v>
      </c>
      <c r="O80" s="24">
        <v>950</v>
      </c>
      <c r="P80" s="25">
        <f t="shared" si="8"/>
        <v>-0.58874458874458879</v>
      </c>
      <c r="Q80" s="26">
        <f t="shared" si="9"/>
        <v>1360</v>
      </c>
      <c r="R80" s="27">
        <v>1150</v>
      </c>
      <c r="S80" s="28">
        <f t="shared" si="10"/>
        <v>-0.50216450216450215</v>
      </c>
      <c r="T80" s="29">
        <f t="shared" si="11"/>
        <v>1160</v>
      </c>
      <c r="U80" s="27">
        <v>1450</v>
      </c>
      <c r="V80" s="28">
        <f t="shared" si="12"/>
        <v>-0.37229437229437234</v>
      </c>
      <c r="W80" s="29">
        <f t="shared" si="13"/>
        <v>860</v>
      </c>
      <c r="X80" s="30" t="s">
        <v>19</v>
      </c>
      <c r="Y80" s="33">
        <v>0</v>
      </c>
      <c r="Z80" s="31">
        <f t="shared" si="14"/>
        <v>0</v>
      </c>
      <c r="AA80" s="32">
        <f t="shared" si="15"/>
        <v>0</v>
      </c>
    </row>
  </sheetData>
  <sheetProtection password="E7A2" sheet="1" objects="1" scenarios="1" formatCells="0" formatColumns="0" formatRows="0" insertColumns="0" insertRows="0" insertHyperlinks="0" deleteColumns="0" deleteRows="0"/>
  <mergeCells count="166">
    <mergeCell ref="F26:M26"/>
    <mergeCell ref="A26:E26"/>
    <mergeCell ref="F25:M25"/>
    <mergeCell ref="A25:E25"/>
    <mergeCell ref="F14:M14"/>
    <mergeCell ref="A14:E14"/>
    <mergeCell ref="R4:T4"/>
    <mergeCell ref="A27:E27"/>
    <mergeCell ref="F27:M27"/>
    <mergeCell ref="A24:E24"/>
    <mergeCell ref="F24:M24"/>
    <mergeCell ref="A28:E28"/>
    <mergeCell ref="F28:M28"/>
    <mergeCell ref="A31:E31"/>
    <mergeCell ref="F31:M31"/>
    <mergeCell ref="A32:E32"/>
    <mergeCell ref="F32:M32"/>
    <mergeCell ref="A15:E15"/>
    <mergeCell ref="F15:M15"/>
    <mergeCell ref="A16:E16"/>
    <mergeCell ref="F16:M16"/>
    <mergeCell ref="A17:E17"/>
    <mergeCell ref="F17:M17"/>
    <mergeCell ref="A18:E18"/>
    <mergeCell ref="F18:M18"/>
    <mergeCell ref="A19:E19"/>
    <mergeCell ref="F19:M19"/>
    <mergeCell ref="A20:E20"/>
    <mergeCell ref="F20:M20"/>
    <mergeCell ref="A21:E21"/>
    <mergeCell ref="F21:M21"/>
    <mergeCell ref="A22:E22"/>
    <mergeCell ref="F22:M22"/>
    <mergeCell ref="A23:E23"/>
    <mergeCell ref="F23:M23"/>
    <mergeCell ref="A29:E29"/>
    <mergeCell ref="F29:M29"/>
    <mergeCell ref="A33:E33"/>
    <mergeCell ref="F33:M33"/>
    <mergeCell ref="A34:E34"/>
    <mergeCell ref="F34:M34"/>
    <mergeCell ref="A35:E35"/>
    <mergeCell ref="F35:M35"/>
    <mergeCell ref="A30:E30"/>
    <mergeCell ref="F30:M30"/>
    <mergeCell ref="A36:E36"/>
    <mergeCell ref="F36:M36"/>
    <mergeCell ref="A37:E37"/>
    <mergeCell ref="F37:M37"/>
    <mergeCell ref="A38:E38"/>
    <mergeCell ref="F38:M38"/>
    <mergeCell ref="A39:E39"/>
    <mergeCell ref="F39:M39"/>
    <mergeCell ref="A40:E40"/>
    <mergeCell ref="F40:M40"/>
    <mergeCell ref="A48:E48"/>
    <mergeCell ref="F48:M48"/>
    <mergeCell ref="A49:E49"/>
    <mergeCell ref="F49:M49"/>
    <mergeCell ref="A50:E50"/>
    <mergeCell ref="F50:M50"/>
    <mergeCell ref="A41:E41"/>
    <mergeCell ref="F41:M41"/>
    <mergeCell ref="A42:E42"/>
    <mergeCell ref="F42:M42"/>
    <mergeCell ref="A43:E43"/>
    <mergeCell ref="F43:M43"/>
    <mergeCell ref="A44:E44"/>
    <mergeCell ref="F44:M44"/>
    <mergeCell ref="A45:E45"/>
    <mergeCell ref="F45:M45"/>
    <mergeCell ref="A56:E56"/>
    <mergeCell ref="F56:M56"/>
    <mergeCell ref="A57:E57"/>
    <mergeCell ref="F57:M57"/>
    <mergeCell ref="A13:E13"/>
    <mergeCell ref="F13:M13"/>
    <mergeCell ref="A58:E58"/>
    <mergeCell ref="F58:M58"/>
    <mergeCell ref="A59:E59"/>
    <mergeCell ref="F59:M59"/>
    <mergeCell ref="A51:E51"/>
    <mergeCell ref="F51:M51"/>
    <mergeCell ref="A52:E52"/>
    <mergeCell ref="F52:M52"/>
    <mergeCell ref="A53:E53"/>
    <mergeCell ref="F53:M53"/>
    <mergeCell ref="A54:E54"/>
    <mergeCell ref="F54:M54"/>
    <mergeCell ref="A55:E55"/>
    <mergeCell ref="F55:M55"/>
    <mergeCell ref="A46:E46"/>
    <mergeCell ref="F46:M46"/>
    <mergeCell ref="A47:E47"/>
    <mergeCell ref="F47:M47"/>
    <mergeCell ref="A60:E60"/>
    <mergeCell ref="F60:M60"/>
    <mergeCell ref="A61:E61"/>
    <mergeCell ref="F61:M61"/>
    <mergeCell ref="A62:E62"/>
    <mergeCell ref="F62:M62"/>
    <mergeCell ref="A63:E63"/>
    <mergeCell ref="F63:M63"/>
    <mergeCell ref="A64:E64"/>
    <mergeCell ref="F64:M64"/>
    <mergeCell ref="A65:E65"/>
    <mergeCell ref="F65:M65"/>
    <mergeCell ref="A66:E66"/>
    <mergeCell ref="F66:M66"/>
    <mergeCell ref="A67:E67"/>
    <mergeCell ref="F67:M67"/>
    <mergeCell ref="A68:E68"/>
    <mergeCell ref="F68:M68"/>
    <mergeCell ref="A69:E69"/>
    <mergeCell ref="F69:M69"/>
    <mergeCell ref="A79:E79"/>
    <mergeCell ref="F79:M79"/>
    <mergeCell ref="A70:E70"/>
    <mergeCell ref="F70:M70"/>
    <mergeCell ref="A71:E71"/>
    <mergeCell ref="F71:M71"/>
    <mergeCell ref="A72:E72"/>
    <mergeCell ref="F72:M72"/>
    <mergeCell ref="A73:E73"/>
    <mergeCell ref="F73:M73"/>
    <mergeCell ref="A74:E74"/>
    <mergeCell ref="F74:M74"/>
    <mergeCell ref="A80:E80"/>
    <mergeCell ref="F80:M80"/>
    <mergeCell ref="O8:W8"/>
    <mergeCell ref="N8:N11"/>
    <mergeCell ref="O9:Q9"/>
    <mergeCell ref="O10:O11"/>
    <mergeCell ref="P10:P11"/>
    <mergeCell ref="Q10:Q11"/>
    <mergeCell ref="R9:T9"/>
    <mergeCell ref="R10:R11"/>
    <mergeCell ref="S10:S11"/>
    <mergeCell ref="T10:T11"/>
    <mergeCell ref="U9:W9"/>
    <mergeCell ref="U10:U11"/>
    <mergeCell ref="V10:V11"/>
    <mergeCell ref="W10:W11"/>
    <mergeCell ref="A75:E75"/>
    <mergeCell ref="F75:M75"/>
    <mergeCell ref="A76:E76"/>
    <mergeCell ref="F76:M76"/>
    <mergeCell ref="A77:E77"/>
    <mergeCell ref="F77:M77"/>
    <mergeCell ref="A78:E78"/>
    <mergeCell ref="F78:M78"/>
    <mergeCell ref="B1:D1"/>
    <mergeCell ref="Z8:AA8"/>
    <mergeCell ref="Z9:Z10"/>
    <mergeCell ref="AA9:AA10"/>
    <mergeCell ref="X8:X11"/>
    <mergeCell ref="A8:M11"/>
    <mergeCell ref="Y8:Y11"/>
    <mergeCell ref="R3:T3"/>
    <mergeCell ref="P2:Q2"/>
    <mergeCell ref="R2:T2"/>
    <mergeCell ref="P3:Q3"/>
    <mergeCell ref="P5:Q5"/>
    <mergeCell ref="R5:T5"/>
    <mergeCell ref="P6:Q6"/>
    <mergeCell ref="R6:T6"/>
  </mergeCells>
  <conditionalFormatting sqref="Y13:Y80">
    <cfRule type="cellIs" dxfId="0" priority="2" operator="greaterThan">
      <formula>30</formula>
    </cfRule>
  </conditionalFormatting>
  <hyperlinks>
    <hyperlink ref="B3" r:id="rId1"/>
    <hyperlink ref="G3" r:id="rId2"/>
  </hyperlinks>
  <pageMargins left="0.75" right="1" top="0.75" bottom="1" header="0.5" footer="0.5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Банщиков Иван</dc:creator>
  <cp:lastModifiedBy>Наталья</cp:lastModifiedBy>
  <dcterms:created xsi:type="dcterms:W3CDTF">2016-12-14T09:28:59Z</dcterms:created>
  <dcterms:modified xsi:type="dcterms:W3CDTF">2017-03-06T14:02:23Z</dcterms:modified>
</cp:coreProperties>
</file>