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0" yWindow="2970" windowWidth="19575" windowHeight="9120"/>
  </bookViews>
  <sheets>
    <sheet name="Ответы на форму (1)" sheetId="1" r:id="rId1"/>
  </sheets>
  <definedNames>
    <definedName name="_xlnm._FilterDatabase" localSheetId="0" hidden="1">'Ответы на форму (1)'!$A$1:$L$340</definedName>
  </definedNames>
  <calcPr calcId="145621"/>
</workbook>
</file>

<file path=xl/calcChain.xml><?xml version="1.0" encoding="utf-8"?>
<calcChain xmlns="http://schemas.openxmlformats.org/spreadsheetml/2006/main">
  <c r="K210" i="1" l="1"/>
  <c r="K187" i="1"/>
  <c r="K162" i="1"/>
  <c r="K56" i="1"/>
  <c r="K53" i="1"/>
  <c r="K51" i="1"/>
  <c r="K44" i="1"/>
  <c r="K9" i="1"/>
  <c r="K5" i="1"/>
  <c r="K291" i="1" l="1"/>
  <c r="J297" i="1"/>
  <c r="J296" i="1"/>
  <c r="J295" i="1"/>
  <c r="I245" i="1" l="1"/>
  <c r="J245" i="1" s="1"/>
  <c r="I209" i="1"/>
  <c r="J209" i="1" s="1"/>
  <c r="L209" i="1" s="1"/>
  <c r="I276" i="1"/>
  <c r="J276" i="1" s="1"/>
  <c r="I98" i="1"/>
  <c r="J98" i="1" s="1"/>
  <c r="L98" i="1" s="1"/>
  <c r="I97" i="1"/>
  <c r="J97" i="1" s="1"/>
  <c r="L97" i="1" s="1"/>
  <c r="I96" i="1"/>
  <c r="J96" i="1" s="1"/>
  <c r="L96" i="1" s="1"/>
  <c r="I95" i="1"/>
  <c r="J95" i="1" s="1"/>
  <c r="L95" i="1" s="1"/>
  <c r="I94" i="1"/>
  <c r="J94" i="1" s="1"/>
  <c r="L94" i="1" s="1"/>
  <c r="I214" i="1"/>
  <c r="J214" i="1" s="1"/>
  <c r="L214" i="1" s="1"/>
  <c r="I213" i="1"/>
  <c r="J213" i="1" s="1"/>
  <c r="L213" i="1" s="1"/>
  <c r="I212" i="1"/>
  <c r="J212" i="1" s="1"/>
  <c r="L212" i="1" s="1"/>
  <c r="I211" i="1"/>
  <c r="J211" i="1" s="1"/>
  <c r="L211" i="1" s="1"/>
  <c r="I92" i="1"/>
  <c r="J92" i="1" s="1"/>
  <c r="L92" i="1" s="1"/>
  <c r="I91" i="1"/>
  <c r="J91" i="1" s="1"/>
  <c r="L91" i="1" s="1"/>
  <c r="I289" i="1"/>
  <c r="J289" i="1" s="1"/>
  <c r="L289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120" i="1"/>
  <c r="J120" i="1" s="1"/>
  <c r="I157" i="1"/>
  <c r="J157" i="1" s="1"/>
  <c r="L157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I167" i="1"/>
  <c r="J167" i="1" s="1"/>
  <c r="L167" i="1" s="1"/>
  <c r="I166" i="1"/>
  <c r="J166" i="1" s="1"/>
  <c r="L166" i="1" s="1"/>
  <c r="I165" i="1"/>
  <c r="J165" i="1" s="1"/>
  <c r="L165" i="1" s="1"/>
  <c r="I164" i="1"/>
  <c r="J164" i="1" s="1"/>
  <c r="L164" i="1" s="1"/>
  <c r="I163" i="1"/>
  <c r="J163" i="1" s="1"/>
  <c r="L16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70" i="1"/>
  <c r="J70" i="1" s="1"/>
  <c r="L70" i="1" s="1"/>
  <c r="I69" i="1"/>
  <c r="J69" i="1" s="1"/>
  <c r="L69" i="1" s="1"/>
  <c r="I68" i="1"/>
  <c r="J68" i="1" s="1"/>
  <c r="L68" i="1" s="1"/>
  <c r="I67" i="1"/>
  <c r="J67" i="1" s="1"/>
  <c r="L67" i="1" s="1"/>
  <c r="I89" i="1"/>
  <c r="J89" i="1" s="1"/>
  <c r="L89" i="1" s="1"/>
  <c r="I88" i="1"/>
  <c r="J88" i="1" s="1"/>
  <c r="L88" i="1" s="1"/>
  <c r="I87" i="1"/>
  <c r="J87" i="1" s="1"/>
  <c r="L87" i="1" s="1"/>
  <c r="I188" i="1"/>
  <c r="J188" i="1" s="1"/>
  <c r="I75" i="1"/>
  <c r="J75" i="1" s="1"/>
  <c r="L75" i="1" s="1"/>
  <c r="I74" i="1"/>
  <c r="J74" i="1" s="1"/>
  <c r="L74" i="1" s="1"/>
  <c r="I73" i="1"/>
  <c r="J73" i="1" s="1"/>
  <c r="L73" i="1" s="1"/>
  <c r="I72" i="1"/>
  <c r="J72" i="1" s="1"/>
  <c r="L72" i="1" s="1"/>
  <c r="I243" i="1"/>
  <c r="J243" i="1" s="1"/>
  <c r="L243" i="1" s="1"/>
  <c r="I49" i="1"/>
  <c r="J49" i="1" s="1"/>
  <c r="L49" i="1" s="1"/>
  <c r="I50" i="1"/>
  <c r="J50" i="1" s="1"/>
  <c r="L50" i="1" s="1"/>
  <c r="I48" i="1"/>
  <c r="J48" i="1" s="1"/>
  <c r="L48" i="1" s="1"/>
  <c r="I47" i="1"/>
  <c r="J47" i="1" s="1"/>
  <c r="L47" i="1" s="1"/>
  <c r="I46" i="1"/>
  <c r="J46" i="1" s="1"/>
  <c r="L46" i="1" s="1"/>
  <c r="I45" i="1"/>
  <c r="J45" i="1" s="1"/>
  <c r="L45" i="1" s="1"/>
  <c r="I274" i="1"/>
  <c r="J274" i="1" s="1"/>
  <c r="L274" i="1" s="1"/>
  <c r="I273" i="1"/>
  <c r="J273" i="1" s="1"/>
  <c r="L273" i="1" s="1"/>
  <c r="I186" i="1"/>
  <c r="J186" i="1" s="1"/>
  <c r="L186" i="1" s="1"/>
  <c r="I185" i="1"/>
  <c r="J185" i="1" s="1"/>
  <c r="L185" i="1" s="1"/>
  <c r="I14" i="1"/>
  <c r="J14" i="1" s="1"/>
  <c r="L14" i="1" s="1"/>
  <c r="I208" i="1"/>
  <c r="J208" i="1" s="1"/>
  <c r="L208" i="1" s="1"/>
  <c r="I207" i="1"/>
  <c r="J207" i="1" s="1"/>
  <c r="L207" i="1" s="1"/>
  <c r="I206" i="1"/>
  <c r="J206" i="1" s="1"/>
  <c r="L206" i="1" s="1"/>
  <c r="I205" i="1"/>
  <c r="J205" i="1" s="1"/>
  <c r="L205" i="1" s="1"/>
  <c r="I204" i="1"/>
  <c r="J204" i="1" s="1"/>
  <c r="L204" i="1" s="1"/>
  <c r="I203" i="1"/>
  <c r="J203" i="1" s="1"/>
  <c r="L203" i="1" s="1"/>
  <c r="I202" i="1"/>
  <c r="J202" i="1" s="1"/>
  <c r="L202" i="1" s="1"/>
  <c r="I201" i="1"/>
  <c r="J201" i="1" s="1"/>
  <c r="L201" i="1" s="1"/>
  <c r="I200" i="1"/>
  <c r="J200" i="1" s="1"/>
  <c r="L200" i="1" s="1"/>
  <c r="I199" i="1"/>
  <c r="J199" i="1" s="1"/>
  <c r="L199" i="1" s="1"/>
  <c r="I198" i="1"/>
  <c r="J198" i="1" s="1"/>
  <c r="L198" i="1" s="1"/>
  <c r="I197" i="1"/>
  <c r="J197" i="1" s="1"/>
  <c r="L197" i="1" s="1"/>
  <c r="I196" i="1"/>
  <c r="J196" i="1" s="1"/>
  <c r="L196" i="1" s="1"/>
  <c r="I195" i="1"/>
  <c r="J195" i="1" s="1"/>
  <c r="L195" i="1" s="1"/>
  <c r="I194" i="1"/>
  <c r="J194" i="1" s="1"/>
  <c r="L194" i="1" s="1"/>
  <c r="I193" i="1"/>
  <c r="J193" i="1" s="1"/>
  <c r="L193" i="1" s="1"/>
  <c r="I192" i="1"/>
  <c r="J192" i="1" s="1"/>
  <c r="L192" i="1" s="1"/>
  <c r="I191" i="1"/>
  <c r="J191" i="1" s="1"/>
  <c r="L191" i="1" s="1"/>
  <c r="I190" i="1"/>
  <c r="J190" i="1" s="1"/>
  <c r="L190" i="1" s="1"/>
  <c r="I86" i="1"/>
  <c r="J86" i="1" s="1"/>
  <c r="L86" i="1" s="1"/>
  <c r="I85" i="1"/>
  <c r="J85" i="1" s="1"/>
  <c r="L85" i="1" s="1"/>
  <c r="I84" i="1"/>
  <c r="J84" i="1" s="1"/>
  <c r="L84" i="1" s="1"/>
  <c r="I83" i="1"/>
  <c r="J83" i="1" s="1"/>
  <c r="L83" i="1" s="1"/>
  <c r="I82" i="1"/>
  <c r="J82" i="1" s="1"/>
  <c r="L82" i="1" s="1"/>
  <c r="I81" i="1"/>
  <c r="J81" i="1" s="1"/>
  <c r="L81" i="1" s="1"/>
  <c r="I80" i="1"/>
  <c r="J80" i="1" s="1"/>
  <c r="L80" i="1" s="1"/>
  <c r="I184" i="1"/>
  <c r="J184" i="1" s="1"/>
  <c r="L184" i="1" s="1"/>
  <c r="I183" i="1"/>
  <c r="J183" i="1" s="1"/>
  <c r="L183" i="1" s="1"/>
  <c r="I182" i="1"/>
  <c r="J182" i="1" s="1"/>
  <c r="L182" i="1" s="1"/>
  <c r="I181" i="1"/>
  <c r="J181" i="1" s="1"/>
  <c r="L181" i="1" s="1"/>
  <c r="I180" i="1"/>
  <c r="J180" i="1" s="1"/>
  <c r="L180" i="1" s="1"/>
  <c r="I179" i="1"/>
  <c r="J179" i="1" s="1"/>
  <c r="L179" i="1" s="1"/>
  <c r="I178" i="1"/>
  <c r="J178" i="1" s="1"/>
  <c r="L178" i="1" s="1"/>
  <c r="I242" i="1"/>
  <c r="J242" i="1" s="1"/>
  <c r="L242" i="1" s="1"/>
  <c r="I254" i="1"/>
  <c r="J254" i="1" s="1"/>
  <c r="L254" i="1" s="1"/>
  <c r="I112" i="1"/>
  <c r="J112" i="1" s="1"/>
  <c r="L112" i="1" s="1"/>
  <c r="I111" i="1"/>
  <c r="J111" i="1" s="1"/>
  <c r="L111" i="1" s="1"/>
  <c r="I110" i="1"/>
  <c r="J110" i="1" s="1"/>
  <c r="L110" i="1" s="1"/>
  <c r="I109" i="1"/>
  <c r="J109" i="1" s="1"/>
  <c r="L109" i="1" s="1"/>
  <c r="I108" i="1"/>
  <c r="J108" i="1" s="1"/>
  <c r="L108" i="1" s="1"/>
  <c r="I107" i="1"/>
  <c r="J107" i="1" s="1"/>
  <c r="L107" i="1" s="1"/>
  <c r="I106" i="1"/>
  <c r="J106" i="1" s="1"/>
  <c r="L106" i="1" s="1"/>
  <c r="I105" i="1"/>
  <c r="J105" i="1" s="1"/>
  <c r="L105" i="1" s="1"/>
  <c r="I149" i="1"/>
  <c r="J149" i="1" s="1"/>
  <c r="L149" i="1" s="1"/>
  <c r="I148" i="1"/>
  <c r="J148" i="1" s="1"/>
  <c r="L148" i="1" s="1"/>
  <c r="I147" i="1"/>
  <c r="J147" i="1" s="1"/>
  <c r="L147" i="1" s="1"/>
  <c r="I136" i="1"/>
  <c r="J136" i="1" s="1"/>
  <c r="L136" i="1" s="1"/>
  <c r="I135" i="1"/>
  <c r="J135" i="1" s="1"/>
  <c r="L135" i="1" s="1"/>
  <c r="I146" i="1"/>
  <c r="J146" i="1" s="1"/>
  <c r="L146" i="1" s="1"/>
  <c r="I145" i="1"/>
  <c r="J145" i="1" s="1"/>
  <c r="L145" i="1" s="1"/>
  <c r="I143" i="1"/>
  <c r="J143" i="1" s="1"/>
  <c r="L143" i="1" s="1"/>
  <c r="I142" i="1"/>
  <c r="J142" i="1" s="1"/>
  <c r="L142" i="1" s="1"/>
  <c r="I66" i="1"/>
  <c r="J66" i="1" s="1"/>
  <c r="L66" i="1" s="1"/>
  <c r="I65" i="1"/>
  <c r="J65" i="1" s="1"/>
  <c r="L65" i="1" s="1"/>
  <c r="I64" i="1"/>
  <c r="J64" i="1" s="1"/>
  <c r="L64" i="1" s="1"/>
  <c r="I161" i="1"/>
  <c r="J161" i="1" s="1"/>
  <c r="L161" i="1" s="1"/>
  <c r="I160" i="1"/>
  <c r="J160" i="1" s="1"/>
  <c r="L160" i="1" s="1"/>
  <c r="I159" i="1"/>
  <c r="J159" i="1" s="1"/>
  <c r="L159" i="1" s="1"/>
  <c r="I151" i="1"/>
  <c r="J151" i="1" s="1"/>
  <c r="I172" i="1"/>
  <c r="J172" i="1" s="1"/>
  <c r="L172" i="1" s="1"/>
  <c r="I177" i="1"/>
  <c r="J177" i="1" s="1"/>
  <c r="L177" i="1" s="1"/>
  <c r="I176" i="1"/>
  <c r="J176" i="1" s="1"/>
  <c r="L176" i="1" s="1"/>
  <c r="I43" i="1"/>
  <c r="J43" i="1" s="1"/>
  <c r="L43" i="1" s="1"/>
  <c r="I42" i="1"/>
  <c r="J42" i="1" s="1"/>
  <c r="L42" i="1" s="1"/>
  <c r="I41" i="1"/>
  <c r="J41" i="1" s="1"/>
  <c r="L41" i="1" s="1"/>
  <c r="I40" i="1"/>
  <c r="J40" i="1" s="1"/>
  <c r="L40" i="1" s="1"/>
  <c r="I39" i="1"/>
  <c r="J39" i="1" s="1"/>
  <c r="L39" i="1" s="1"/>
  <c r="I38" i="1"/>
  <c r="J38" i="1" s="1"/>
  <c r="L38" i="1" s="1"/>
  <c r="I37" i="1"/>
  <c r="J37" i="1" s="1"/>
  <c r="L37" i="1" s="1"/>
  <c r="I36" i="1"/>
  <c r="J36" i="1" s="1"/>
  <c r="L36" i="1" s="1"/>
  <c r="I35" i="1"/>
  <c r="J35" i="1" s="1"/>
  <c r="L35" i="1" s="1"/>
  <c r="I34" i="1"/>
  <c r="J34" i="1" s="1"/>
  <c r="L34" i="1" s="1"/>
  <c r="I118" i="1"/>
  <c r="J118" i="1" s="1"/>
  <c r="I253" i="1"/>
  <c r="J253" i="1" s="1"/>
  <c r="L253" i="1" s="1"/>
  <c r="I55" i="1"/>
  <c r="J55" i="1" s="1"/>
  <c r="L55" i="1" s="1"/>
  <c r="I54" i="1"/>
  <c r="J54" i="1" s="1"/>
  <c r="L54" i="1" s="1"/>
  <c r="I63" i="1"/>
  <c r="J63" i="1" s="1"/>
  <c r="L63" i="1" s="1"/>
  <c r="I62" i="1"/>
  <c r="J62" i="1" s="1"/>
  <c r="L62" i="1" s="1"/>
  <c r="I61" i="1"/>
  <c r="J61" i="1" s="1"/>
  <c r="L61" i="1" s="1"/>
  <c r="I60" i="1"/>
  <c r="J60" i="1" s="1"/>
  <c r="L60" i="1" s="1"/>
  <c r="I59" i="1"/>
  <c r="J59" i="1" s="1"/>
  <c r="L59" i="1" s="1"/>
  <c r="I58" i="1"/>
  <c r="J58" i="1" s="1"/>
  <c r="L58" i="1" s="1"/>
  <c r="I57" i="1"/>
  <c r="J57" i="1" s="1"/>
  <c r="L57" i="1" s="1"/>
  <c r="I272" i="1"/>
  <c r="J272" i="1" s="1"/>
  <c r="L272" i="1" s="1"/>
  <c r="I271" i="1"/>
  <c r="J271" i="1" s="1"/>
  <c r="L271" i="1" s="1"/>
  <c r="I52" i="1"/>
  <c r="J52" i="1" s="1"/>
  <c r="I252" i="1"/>
  <c r="J252" i="1" s="1"/>
  <c r="L252" i="1" s="1"/>
  <c r="I127" i="1"/>
  <c r="J127" i="1" s="1"/>
  <c r="L127" i="1" s="1"/>
  <c r="I126" i="1"/>
  <c r="J126" i="1" s="1"/>
  <c r="L126" i="1" s="1"/>
  <c r="I125" i="1"/>
  <c r="J125" i="1" s="1"/>
  <c r="L125" i="1" s="1"/>
  <c r="I124" i="1"/>
  <c r="J124" i="1" s="1"/>
  <c r="L124" i="1" s="1"/>
  <c r="I123" i="1"/>
  <c r="J123" i="1" s="1"/>
  <c r="L123" i="1" s="1"/>
  <c r="I122" i="1"/>
  <c r="J122" i="1" s="1"/>
  <c r="L122" i="1" s="1"/>
  <c r="I13" i="1"/>
  <c r="J13" i="1" s="1"/>
  <c r="L13" i="1" s="1"/>
  <c r="I12" i="1"/>
  <c r="J12" i="1" s="1"/>
  <c r="L12" i="1" s="1"/>
  <c r="I11" i="1"/>
  <c r="J11" i="1" s="1"/>
  <c r="L11" i="1" s="1"/>
  <c r="I10" i="1"/>
  <c r="J10" i="1" s="1"/>
  <c r="L10" i="1" s="1"/>
  <c r="I134" i="1"/>
  <c r="J134" i="1" s="1"/>
  <c r="L134" i="1" s="1"/>
  <c r="I133" i="1"/>
  <c r="J133" i="1" s="1"/>
  <c r="L133" i="1" s="1"/>
  <c r="I132" i="1"/>
  <c r="J132" i="1" s="1"/>
  <c r="L132" i="1" s="1"/>
  <c r="I131" i="1"/>
  <c r="J131" i="1" s="1"/>
  <c r="L131" i="1" s="1"/>
  <c r="I130" i="1"/>
  <c r="J130" i="1" s="1"/>
  <c r="L130" i="1" s="1"/>
  <c r="I129" i="1"/>
  <c r="J129" i="1" s="1"/>
  <c r="L129" i="1" s="1"/>
  <c r="I24" i="1"/>
  <c r="J24" i="1" s="1"/>
  <c r="L24" i="1" s="1"/>
  <c r="I23" i="1"/>
  <c r="J23" i="1" s="1"/>
  <c r="L23" i="1" s="1"/>
  <c r="I141" i="1"/>
  <c r="J141" i="1" s="1"/>
  <c r="L141" i="1" s="1"/>
  <c r="I140" i="1"/>
  <c r="J140" i="1" s="1"/>
  <c r="L140" i="1" s="1"/>
  <c r="I139" i="1"/>
  <c r="J139" i="1" s="1"/>
  <c r="L139" i="1" s="1"/>
  <c r="I138" i="1"/>
  <c r="J138" i="1" s="1"/>
  <c r="L138" i="1" s="1"/>
  <c r="I33" i="1"/>
  <c r="J33" i="1" s="1"/>
  <c r="L33" i="1" s="1"/>
  <c r="I32" i="1"/>
  <c r="J32" i="1" s="1"/>
  <c r="L32" i="1" s="1"/>
  <c r="I31" i="1"/>
  <c r="J31" i="1" s="1"/>
  <c r="L31" i="1" s="1"/>
  <c r="I30" i="1"/>
  <c r="J30" i="1" s="1"/>
  <c r="L30" i="1" s="1"/>
  <c r="I29" i="1"/>
  <c r="J29" i="1" s="1"/>
  <c r="L29" i="1" s="1"/>
  <c r="I28" i="1"/>
  <c r="J28" i="1" s="1"/>
  <c r="L28" i="1" s="1"/>
  <c r="I27" i="1"/>
  <c r="J27" i="1" s="1"/>
  <c r="L27" i="1" s="1"/>
  <c r="I26" i="1"/>
  <c r="J26" i="1" s="1"/>
  <c r="L26" i="1" s="1"/>
  <c r="I270" i="1"/>
  <c r="J270" i="1" s="1"/>
  <c r="L270" i="1" s="1"/>
  <c r="I269" i="1"/>
  <c r="J269" i="1" s="1"/>
  <c r="L269" i="1" s="1"/>
  <c r="I251" i="1"/>
  <c r="J251" i="1" s="1"/>
  <c r="L251" i="1" s="1"/>
  <c r="I250" i="1"/>
  <c r="J250" i="1" s="1"/>
  <c r="L250" i="1" s="1"/>
  <c r="I249" i="1"/>
  <c r="J249" i="1" s="1"/>
  <c r="L249" i="1" s="1"/>
  <c r="I175" i="1"/>
  <c r="J175" i="1" s="1"/>
  <c r="L175" i="1" s="1"/>
  <c r="I78" i="1"/>
  <c r="J78" i="1" s="1"/>
  <c r="L78" i="1" s="1"/>
  <c r="I77" i="1"/>
  <c r="J77" i="1" s="1"/>
  <c r="L77" i="1" s="1"/>
  <c r="I174" i="1"/>
  <c r="J174" i="1" s="1"/>
  <c r="L174" i="1" s="1"/>
  <c r="I22" i="1"/>
  <c r="J22" i="1" s="1"/>
  <c r="L22" i="1" s="1"/>
  <c r="I21" i="1"/>
  <c r="J21" i="1" s="1"/>
  <c r="L21" i="1" s="1"/>
  <c r="I20" i="1"/>
  <c r="J20" i="1" s="1"/>
  <c r="L20" i="1" s="1"/>
  <c r="I19" i="1"/>
  <c r="J19" i="1" s="1"/>
  <c r="L19" i="1" s="1"/>
  <c r="I18" i="1"/>
  <c r="J18" i="1" s="1"/>
  <c r="L18" i="1" s="1"/>
  <c r="I17" i="1"/>
  <c r="J17" i="1" s="1"/>
  <c r="L17" i="1" s="1"/>
  <c r="I16" i="1"/>
  <c r="J16" i="1" s="1"/>
  <c r="L16" i="1" s="1"/>
  <c r="I4" i="1"/>
  <c r="J4" i="1" s="1"/>
  <c r="L4" i="1" s="1"/>
  <c r="I3" i="1"/>
  <c r="J3" i="1" s="1"/>
  <c r="L3" i="1" s="1"/>
  <c r="I2" i="1"/>
  <c r="J2" i="1" s="1"/>
  <c r="L2" i="1" s="1"/>
  <c r="I116" i="1"/>
  <c r="J116" i="1" s="1"/>
  <c r="L116" i="1" s="1"/>
  <c r="I115" i="1"/>
  <c r="J115" i="1" s="1"/>
  <c r="L115" i="1" s="1"/>
  <c r="I114" i="1"/>
  <c r="J114" i="1" s="1"/>
  <c r="L114" i="1" s="1"/>
  <c r="I103" i="1"/>
  <c r="J103" i="1" s="1"/>
  <c r="L103" i="1" s="1"/>
  <c r="I102" i="1"/>
  <c r="J102" i="1" s="1"/>
  <c r="L102" i="1" s="1"/>
  <c r="I101" i="1"/>
  <c r="J101" i="1" s="1"/>
  <c r="L101" i="1" s="1"/>
  <c r="I100" i="1"/>
  <c r="J100" i="1" s="1"/>
  <c r="L100" i="1" s="1"/>
  <c r="I247" i="1"/>
  <c r="J247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L232" i="1" s="1"/>
  <c r="I231" i="1"/>
  <c r="J231" i="1" s="1"/>
  <c r="L231" i="1" s="1"/>
  <c r="I230" i="1"/>
  <c r="J230" i="1" s="1"/>
  <c r="L230" i="1" s="1"/>
  <c r="I229" i="1"/>
  <c r="J229" i="1" s="1"/>
  <c r="L229" i="1" s="1"/>
  <c r="I228" i="1"/>
  <c r="J228" i="1" s="1"/>
  <c r="L228" i="1" s="1"/>
  <c r="I227" i="1"/>
  <c r="J227" i="1" s="1"/>
  <c r="L227" i="1" s="1"/>
  <c r="I226" i="1"/>
  <c r="J226" i="1" s="1"/>
  <c r="L226" i="1" s="1"/>
  <c r="I225" i="1"/>
  <c r="J225" i="1" s="1"/>
  <c r="L225" i="1" s="1"/>
  <c r="I224" i="1"/>
  <c r="J224" i="1" s="1"/>
  <c r="L224" i="1" s="1"/>
  <c r="I223" i="1"/>
  <c r="J223" i="1" s="1"/>
  <c r="L223" i="1" s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I217" i="1"/>
  <c r="J217" i="1" s="1"/>
  <c r="L217" i="1" s="1"/>
  <c r="I216" i="1"/>
  <c r="J216" i="1" s="1"/>
  <c r="L216" i="1" s="1"/>
  <c r="I171" i="1"/>
  <c r="J171" i="1" s="1"/>
  <c r="L171" i="1" s="1"/>
  <c r="I170" i="1"/>
  <c r="J170" i="1" s="1"/>
  <c r="L170" i="1" s="1"/>
  <c r="I169" i="1"/>
  <c r="J169" i="1" s="1"/>
  <c r="L1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L265" i="1" s="1"/>
  <c r="I264" i="1"/>
  <c r="J264" i="1" s="1"/>
  <c r="L264" i="1" s="1"/>
  <c r="I263" i="1"/>
  <c r="J263" i="1" s="1"/>
  <c r="L263" i="1" s="1"/>
  <c r="I262" i="1"/>
  <c r="J262" i="1" s="1"/>
  <c r="L262" i="1" s="1"/>
  <c r="I261" i="1"/>
  <c r="J261" i="1" s="1"/>
  <c r="L261" i="1" s="1"/>
  <c r="I8" i="1"/>
  <c r="J8" i="1" s="1"/>
  <c r="L8" i="1" s="1"/>
  <c r="I7" i="1"/>
  <c r="J7" i="1" s="1"/>
  <c r="L7" i="1" s="1"/>
  <c r="I6" i="1"/>
  <c r="J6" i="1" s="1"/>
  <c r="L6" i="1" s="1"/>
  <c r="I260" i="1"/>
  <c r="J260" i="1" s="1"/>
  <c r="L260" i="1" s="1"/>
  <c r="I259" i="1"/>
  <c r="J259" i="1" s="1"/>
  <c r="L259" i="1" s="1"/>
  <c r="I258" i="1"/>
  <c r="J258" i="1" s="1"/>
  <c r="L258" i="1" s="1"/>
  <c r="I257" i="1"/>
  <c r="J257" i="1" s="1"/>
  <c r="L257" i="1" s="1"/>
  <c r="I256" i="1"/>
  <c r="J256" i="1" s="1"/>
  <c r="L256" i="1" s="1"/>
  <c r="J152" i="1" l="1"/>
  <c r="L152" i="1" s="1"/>
  <c r="L151" i="1"/>
  <c r="J119" i="1"/>
  <c r="L119" i="1" s="1"/>
  <c r="L118" i="1"/>
  <c r="J121" i="1"/>
  <c r="L121" i="1" s="1"/>
  <c r="L120" i="1"/>
  <c r="J248" i="1"/>
  <c r="L248" i="1" s="1"/>
  <c r="L247" i="1"/>
  <c r="J189" i="1"/>
  <c r="L189" i="1" s="1"/>
  <c r="L188" i="1"/>
  <c r="J277" i="1"/>
  <c r="L277" i="1" s="1"/>
  <c r="L276" i="1"/>
  <c r="J53" i="1"/>
  <c r="L53" i="1" s="1"/>
  <c r="L52" i="1"/>
  <c r="J246" i="1"/>
  <c r="L246" i="1" s="1"/>
  <c r="L245" i="1"/>
  <c r="J283" i="1"/>
  <c r="L283" i="1" s="1"/>
  <c r="J290" i="1"/>
  <c r="L290" i="1" s="1"/>
  <c r="J215" i="1"/>
  <c r="L215" i="1" s="1"/>
  <c r="J76" i="1"/>
  <c r="L76" i="1" s="1"/>
  <c r="J79" i="1"/>
  <c r="L79" i="1" s="1"/>
  <c r="J162" i="1"/>
  <c r="L162" i="1" s="1"/>
  <c r="J150" i="1"/>
  <c r="L150" i="1" s="1"/>
  <c r="J104" i="1"/>
  <c r="L104" i="1" s="1"/>
  <c r="J117" i="1"/>
  <c r="L117" i="1" s="1"/>
  <c r="J137" i="1"/>
  <c r="L137" i="1" s="1"/>
  <c r="J71" i="1"/>
  <c r="L71" i="1" s="1"/>
  <c r="J113" i="1"/>
  <c r="L113" i="1" s="1"/>
  <c r="J210" i="1"/>
  <c r="L210" i="1" s="1"/>
  <c r="J173" i="1"/>
  <c r="L173" i="1" s="1"/>
  <c r="J25" i="1"/>
  <c r="L25" i="1" s="1"/>
  <c r="J44" i="1"/>
  <c r="L44" i="1" s="1"/>
  <c r="J144" i="1"/>
  <c r="L144" i="1" s="1"/>
  <c r="J15" i="1"/>
  <c r="L15" i="1" s="1"/>
  <c r="J128" i="1"/>
  <c r="L128" i="1" s="1"/>
  <c r="J275" i="1"/>
  <c r="L275" i="1" s="1"/>
  <c r="J244" i="1"/>
  <c r="L244" i="1" s="1"/>
  <c r="J187" i="1"/>
  <c r="L187" i="1" s="1"/>
  <c r="J255" i="1"/>
  <c r="L255" i="1" s="1"/>
  <c r="J90" i="1"/>
  <c r="L90" i="1" s="1"/>
  <c r="J158" i="1"/>
  <c r="L158" i="1" s="1"/>
  <c r="J93" i="1"/>
  <c r="L93" i="1" s="1"/>
  <c r="J51" i="1"/>
  <c r="L51" i="1" s="1"/>
  <c r="J168" i="1"/>
  <c r="L168" i="1" s="1"/>
  <c r="J9" i="1"/>
  <c r="L9" i="1" s="1"/>
  <c r="J5" i="1"/>
  <c r="L5" i="1" s="1"/>
  <c r="J56" i="1"/>
  <c r="L56" i="1" s="1"/>
  <c r="J99" i="1"/>
  <c r="L99" i="1" s="1"/>
  <c r="J291" i="1" l="1"/>
  <c r="L291" i="1" l="1"/>
  <c r="J293" i="1"/>
  <c r="J298" i="1" s="1"/>
  <c r="J294" i="1"/>
</calcChain>
</file>

<file path=xl/sharedStrings.xml><?xml version="1.0" encoding="utf-8"?>
<sst xmlns="http://schemas.openxmlformats.org/spreadsheetml/2006/main" count="845" uniqueCount="563">
  <si>
    <t>НИК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</si>
  <si>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</si>
  <si>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</si>
  <si>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</si>
  <si>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</si>
  <si>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</si>
  <si>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Зубная паста Dentalux (7 признаков) 125 гр</t>
  </si>
  <si>
    <t>https://finzakaz.com/collection/zubnye-pasty-schyotki-opolaskivateli/product/zubnaya-pasta-dentalux-7-priznakov-125-gr</t>
  </si>
  <si>
    <t>https://finzakaz.com/collection/shampuni-2/product/shampun-degtyarnyy-500-ml</t>
  </si>
  <si>
    <t>Сыр Castello Creamy White 150 гр</t>
  </si>
  <si>
    <t>https://finzakaz.com/collection/syr/product/syr-castello-creamy-white-150-gr</t>
  </si>
  <si>
    <t>Сыр Arla Tolkuton Cheddar 1 кг</t>
  </si>
  <si>
    <t>https://finzakaz.com/collection/syr/product/syr-arla-tolkuton-cheddar-1-kg</t>
  </si>
  <si>
    <t>master-charm</t>
  </si>
  <si>
    <t>https://finzakaz.com/collection/zubnye-schyotki-pasty/product/detskaya-zubnaya-pasta-pirkka-75-ml</t>
  </si>
  <si>
    <t>Спагетти Combino 500 гр</t>
  </si>
  <si>
    <t>oryzhykh</t>
  </si>
  <si>
    <t>Соль для п/машины Finish 1,2 кг</t>
  </si>
  <si>
    <t>https://finzakaz.com/collection/sol-poroshki-tabletki/product/sol-dlya-p-mashiny-finish-1-2-kg</t>
  </si>
  <si>
    <t>Зубная паста Dentalux (лечебные травы) 125 гр</t>
  </si>
  <si>
    <t>https://finzakaz.com/collection/zubnye-pasty-schyotki-opolaskivateli/product/zubnaya-pasta-dentalux-lechebnye-travy-125-gr</t>
  </si>
  <si>
    <t>Жидкость для очистки п/машины Finish (лимон) 250 мл</t>
  </si>
  <si>
    <t>https://finzakaz.com/collection/sol-poroshki-tabletki/product/zhidkost-dlya-ochistki-p-mashiny-finish-limon-250-ml</t>
  </si>
  <si>
    <t>Средство для очистки п/машин At Home 2 шт</t>
  </si>
  <si>
    <t>https://finzakaz.com/collection/sol-poroshki-tabletki/product/sredstvo-dlya-ochistki-p-mashin-at-home-2-sht</t>
  </si>
  <si>
    <t>Макароны Myllyn Paras Makaroni 400 гр</t>
  </si>
  <si>
    <t>https://finzakaz.com/collection/makaronnye-izdeliya/product/makarony-myllyn-paras-makaroni-400-gr</t>
  </si>
  <si>
    <t>https://finzakaz.com/collection/makaronnye-izdeliya/product/spagetti-combino-500-gr</t>
  </si>
  <si>
    <t>Печенье пшеничное X-tra 400 гр</t>
  </si>
  <si>
    <t>https://finzakaz.com/collection/pechenie-2/product/pechenie-pshenichnoe-x-tra-400-gr</t>
  </si>
  <si>
    <t>tatzez</t>
  </si>
  <si>
    <t>Сыр козий Pirkka Sainte Maure 200 гр</t>
  </si>
  <si>
    <t>Сыр Pirkka Kermajuusto</t>
  </si>
  <si>
    <t>https://finzakaz.com/collection/shokolad/product/shokolad-fazer-minadal-myod-200-gr</t>
  </si>
  <si>
    <t>Детская зубная паста Pirkka 75 мл</t>
  </si>
  <si>
    <t>ostrovska</t>
  </si>
  <si>
    <t>LiaP</t>
  </si>
  <si>
    <t>https://finzakaz.com/collection/sol-poroshki-tabletki/product/tabletki-dlya-p-mashiny-finish-powerball-all-in-1-max-110-sht</t>
  </si>
  <si>
    <t>no</t>
  </si>
  <si>
    <t>Жидкость для очистки п/машины Finish 250 мл</t>
  </si>
  <si>
    <t>https://finzakaz.com/collection/sol-poroshki-tabletki/product/zhidkost-dlya-ochistki-p-mashiny-finish-250-ml</t>
  </si>
  <si>
    <t>Хлебцы ржаные MyllyKivi 300 гр</t>
  </si>
  <si>
    <t>https://finzakaz.com/collection/hlebtsy-suhariki/product/hlebtsy-rzhanye-myllykivi-300-gr</t>
  </si>
  <si>
    <t>Сыр Milbona Red Moon 200 гр</t>
  </si>
  <si>
    <t>https://finzakaz.com/collection/syr/product/syr-milbona-red-moon-200-gr</t>
  </si>
  <si>
    <t>marina29</t>
  </si>
  <si>
    <t>Oksi87</t>
  </si>
  <si>
    <t>Сыр Rainbow valkohomejuusto 150 гр</t>
  </si>
  <si>
    <t>https://finzakaz.com/collection/syr/product/syr-rainbow-valkohomejuusto-150-gr</t>
  </si>
  <si>
    <t>Castello Marquis Puna-valkohomejuusto 150 гр</t>
  </si>
  <si>
    <t>https://finzakaz.com/collection/syr/product/castello-marquis-puna-valkohomejuusto-150-gr</t>
  </si>
  <si>
    <t>julietta8030</t>
  </si>
  <si>
    <t>Сыр Rainbow Kermajuusto 1 кг</t>
  </si>
  <si>
    <t>https://finzakaz.com/collection/syr/product/syr-rainbow-kermajuusto-1-kg</t>
  </si>
  <si>
    <t>https://finzakaz.com/collection/syr/product/syr-koziy-pirkka-sainte-maure-200-gr</t>
  </si>
  <si>
    <t>Сыр Rainbow Kermajuusto 17% 1 кг</t>
  </si>
  <si>
    <t>https://finzakaz.com/collection/syr/product/syr-rainbow-kermajuusto-17-1-kg</t>
  </si>
  <si>
    <t>Томатная паста Rainbow 70 гр</t>
  </si>
  <si>
    <t>https://finzakaz.com/collection/tomatnye-pasty-ketchupy-mayonez-gorchitsa/product/tomatnaya-pasta-rainbow-70-gr</t>
  </si>
  <si>
    <t>tanchikk</t>
  </si>
  <si>
    <t>https://finzakaz.com/collection/obuv-kuoma/product/polusapozhki-kuoma-putkivarsi-mustablack</t>
  </si>
  <si>
    <t>Cапоги KUOMA Lady black/musta</t>
  </si>
  <si>
    <t>https://finzakaz.com/collection/obuv-kuoma/product/capogi-kuoma-lady-blackmusta</t>
  </si>
  <si>
    <t>Сыр Milbona Blu Moon 200 гр</t>
  </si>
  <si>
    <t>https://finzakaz.com/collection/syr/product/syr-milbona-blu-moon-200-gr</t>
  </si>
  <si>
    <t>Сыр Castello Blue 150 гр</t>
  </si>
  <si>
    <t>https://finzakaz.com/collection/syr/product/syr-castello-blue-150-gr</t>
  </si>
  <si>
    <t>Кофе заварной Bellarom Hieno Mokka 500 гр</t>
  </si>
  <si>
    <t>https://finzakaz.com/collection/zavarnoy/product/kofe-zavarnoy-bellarom-hieno-mokka-500-gr</t>
  </si>
  <si>
    <t>sssok</t>
  </si>
  <si>
    <t>Таблетки для п. машины Finish Powerball All in 1 112 шт</t>
  </si>
  <si>
    <t>https://finzakaz.com/collection/sol-poroshki-tabletki/product/tabletki-dlya-p-mashiny-finish-powerball-all-in-1-112-sht</t>
  </si>
  <si>
    <t>Дезодорант антиперспирант LV (спорт) 60 мл</t>
  </si>
  <si>
    <t>https://finzakaz.com/collection/dezodoranty/product/dezodorant-antiperspirant-lv-sport-60-ml</t>
  </si>
  <si>
    <t>Сыр Oltermanni Cheddar 900 гр</t>
  </si>
  <si>
    <t>https://finzakaz.com/collection/syr/product/syr-oltermanni-cheddar-900-gr</t>
  </si>
  <si>
    <t>Viki07</t>
  </si>
  <si>
    <t>https://finzakaz.com/collection/tomatnye-pasty-ketchupy-mayonez-gorchitsa/product/ketchup-heinz-1-kg</t>
  </si>
  <si>
    <t>Викторина</t>
  </si>
  <si>
    <t>https://finzakaz.com/collection/syr/product/syr-valio-arkijuusto-1-25-kg</t>
  </si>
  <si>
    <t>https://finzakaz.com/collection/syr/product/syr-milbona-white-moon-200-gr</t>
  </si>
  <si>
    <t>Рубленые томаты в собственном соку X-tra 400 гр</t>
  </si>
  <si>
    <t>Кофе зерновой LavAzza Qualita Oro</t>
  </si>
  <si>
    <t>https://finzakaz.com/collection/zernovoy/product/kofe-zernovoy-lavazza-qualita-oro-1-kg</t>
  </si>
  <si>
    <t>Сыр Lovilio Mascarpone 250 гр</t>
  </si>
  <si>
    <t>https://finzakaz.com/collection/syr/product/syr-lovilio-mascarpone-250-gr</t>
  </si>
  <si>
    <t>Кофе растворимый Nescafe Kulta 300 гр</t>
  </si>
  <si>
    <t>ovl</t>
  </si>
  <si>
    <t>Овсяные хлопья Mylly Kivi 500 гр</t>
  </si>
  <si>
    <t>https://finzakaz.com/collection/otrubi-kashi/product/ovsyanye-hlopya-mylly-kivi-500-gr</t>
  </si>
  <si>
    <t>Сыр Valio Oltermanni 17%</t>
  </si>
  <si>
    <t>https://finzakaz.com/collection/syr/product/syr-valio-oltermanni-900-gr</t>
  </si>
  <si>
    <t>Детская зубная паста Pepsodent mild mint 75 мл</t>
  </si>
  <si>
    <t>https://finzakaz.com/product/tunets-x-tra-v-sobstvennom-soku-185140-gr</t>
  </si>
  <si>
    <t>LenCoff</t>
  </si>
  <si>
    <t>https://finzakaz.com/collection/syr/product/syr-pirkka-kermajuusto-1-kg</t>
  </si>
  <si>
    <t>gullo</t>
  </si>
  <si>
    <t>Я_ночка</t>
  </si>
  <si>
    <t>Полусапожки KUOMA Putkivarsi Musta Pollo</t>
  </si>
  <si>
    <t>https://finzakaz.com/collection/obuv-kuoma/product/polusapozhki-kuoma-putkivarsi-musta-pollo</t>
  </si>
  <si>
    <t>Лена528</t>
  </si>
  <si>
    <t>Жидкость для мытья посуды Fairy Original 1,25 л</t>
  </si>
  <si>
    <t>https://finzakaz.com/collection/geli-dlya-mytya-posudy/product/zhidkost-dlya-mytya-posudy-fairy-original-1-5-l</t>
  </si>
  <si>
    <t>Пена для мытья посуды Fairy 375 мл</t>
  </si>
  <si>
    <t>https://finzakaz.com/collection/geli-dlya-mytya-posudy/product/pena-dlya-mytya-posudy-fairy-375-ml</t>
  </si>
  <si>
    <t>Жидкость для мытья посуды Fairy Ultra Original 400 мл</t>
  </si>
  <si>
    <t>https://finzakaz.com/collection/geli-dlya-mytya-posudy/product/zhidkost-dlya-mytya-posudy-fairy-ultra-original</t>
  </si>
  <si>
    <t>Anna717</t>
  </si>
  <si>
    <t>Детское жидкое мыло Frozen 400 мл</t>
  </si>
  <si>
    <t>https://finzakaz.com/collection/shampuni-mylo/product/detskiy-shampun-frozen-400-ml</t>
  </si>
  <si>
    <t>Гель для душа Neutral 250 мл</t>
  </si>
  <si>
    <t>https://finzakaz.com/collection/geli-dlya-dusha/product/gel-dlya-dusha-neutral-250-ml</t>
  </si>
  <si>
    <t>500 гр</t>
  </si>
  <si>
    <t>Печенье имбирное с апельсином Annas 300 гр</t>
  </si>
  <si>
    <t>https://finzakaz.com/collection/k-prazdniku/product/pechenie-imbirnoe-s-apelsinom-annas-300-gr</t>
  </si>
  <si>
    <t>Шоколадные фигурки ONLY Choco Santas 100 гр</t>
  </si>
  <si>
    <t>https://finzakaz.com/collection/k-prazdniku/product/shokoladnye-figurki-santa-klausov-only-100-gr-2</t>
  </si>
  <si>
    <t>Рождественский календарь Disney "Paw Patrol" 90 гр</t>
  </si>
  <si>
    <t>https://finzakaz.com/collection/k-prazdniku/product/rozhdestvenskiy-kalendar-disney-paw-patrol-65-gr</t>
  </si>
  <si>
    <t>Шоколадный календарь Jacquot "Advent Calendar" 75 гр</t>
  </si>
  <si>
    <t>https://finzakaz.com/collection/k-prazdniku/product/shokoladnyy-kalendar-jacquot-advent-calendar-75-gr</t>
  </si>
  <si>
    <t>Шоколадные животные Maitre Truffout 100 гр</t>
  </si>
  <si>
    <t>https://finzakaz.com/collection/shokoladnye-konfety/product/molochnyy-shokolad-shokoladnye-zhivotnye-maitre-truffout-100-gr</t>
  </si>
  <si>
    <t>Сыр сливочный Oltermanni Täyteläinen 900 гр</t>
  </si>
  <si>
    <t>https://finzakaz.com/collection/syr/product/syr-slivochnyy-oltermanni-taytelainen-900-gr</t>
  </si>
  <si>
    <t>Спрей для мытья посуды Fairy 375 мл</t>
  </si>
  <si>
    <t>https://finzakaz.com/collection/geli-dlya-mytya-posudy/product/zhidkost-dlya-mytya-posudy-fairy-dreft-1-l</t>
  </si>
  <si>
    <t>Полусапожки на липучке KUOMA Tarravarsi Neonpinkki Pollo</t>
  </si>
  <si>
    <t>https://finzakaz.com/collection/obuv-kuoma/product/polusapozhki-na-lipuchke-kuoma-tarravarsi-neonpinkki-pollo</t>
  </si>
  <si>
    <t>27p</t>
  </si>
  <si>
    <t>39р</t>
  </si>
  <si>
    <t>https://finzakaz.com/collection/zernovoy/product/kofe-zernovoy-espresso-italia-caffe-classico-1-kg</t>
  </si>
  <si>
    <t>Шоколад черный J.D.Gross Mousse Chocolate Truffle 56% 182 гр</t>
  </si>
  <si>
    <t>https://finzakaz.com/collection/shokolad/product/shokolad-chernyy-jdgross-mousse-shokoladnyy-tryufel-56-182-gr</t>
  </si>
  <si>
    <t xml:space="preserve">Шоколад Fazer (минадаль, мёд) 200 гр </t>
  </si>
  <si>
    <t>Сельдь Pirkka Sipulisilli (лук с перцем) 560/250 гр</t>
  </si>
  <si>
    <t>https://finzakaz.com/collection/seld-ikra/product/seld-pirkka-sipulisilli-luk-s-pertsem-560-gr</t>
  </si>
  <si>
    <t xml:space="preserve">Сыр Milbona White Moon 200 гр </t>
  </si>
  <si>
    <t>замена Сыр Milbona Red Moon 200 гр 3 шт.</t>
  </si>
  <si>
    <t>Хлопья Mylly Kivi "4 злака" 850 гр</t>
  </si>
  <si>
    <t>https://finzakaz.com/collection/otrubi-kashi/product/hlopya-mylly-kivi-4-zlaka-850-gr</t>
  </si>
  <si>
    <t>Лапша Mama со вкусом овощей 60 гр</t>
  </si>
  <si>
    <t>https://finzakaz.com/collection/makaronnye-izdeliya/product/lapsha-mama-so-vkusom-ovoschey-60-gr</t>
  </si>
  <si>
    <t xml:space="preserve">Лапша Mama цельнозерновая со вкусом курицы 60 гр </t>
  </si>
  <si>
    <t>https://finzakaz.com/collection/makaronnye-izdeliya/product/lapsha-mama-tselnozernovaya-so-vkusom-kuritsy-90-gr</t>
  </si>
  <si>
    <t>Лапша Mama со вкусом свинины 90 гр</t>
  </si>
  <si>
    <t>https://finzakaz.com/collection/makaronnye-izdeliya/product/lapsha-mama-so-vkusom-svininy-90-gr</t>
  </si>
  <si>
    <t>Лапша Mama со вкусом курицы 90 гр</t>
  </si>
  <si>
    <t>https://finzakaz.com/collection/makaronnye-izdeliya/product/lapsha-mama-tom-yum-so-vkusom-kuritsy-90-gr</t>
  </si>
  <si>
    <t>Лапша Mama со вкусом курицы 6 шт</t>
  </si>
  <si>
    <t>https://finzakaz.com/collection/makaronnye-izdeliya/product/lapsha-mama-so-vkusom-kuritsy-6-sht</t>
  </si>
  <si>
    <t>Лапша Pirkka nuudeli tom yam 65 гр</t>
  </si>
  <si>
    <t>https://finzakaz.com/collection/makaronnye-izdeliya/product/lapsha-pirkka-nuudeli-tom-yam-65-gr</t>
  </si>
  <si>
    <t>Лапша Pirkka nuudeli kana-yrtti 65 гр</t>
  </si>
  <si>
    <t>https://finzakaz.com/collection/makaronnye-izdeliya/product/lapsha-pirkka-nuudeli-kana-yrtti-65-gr</t>
  </si>
  <si>
    <t xml:space="preserve">Лапша Pirkka liha nuudeli 65 гр </t>
  </si>
  <si>
    <t>https://finzakaz.com/collection/makaronnye-izdeliya/product/lapsha-pirkka-liha-nuudeli-65-gr</t>
  </si>
  <si>
    <t>Варенье Herkkumaa (брусничное) 460 гр</t>
  </si>
  <si>
    <t>https://finzakaz.com/collection/varenie-dzhemy/product/varenie-herkkumaan-brusnichnoe-460-gr</t>
  </si>
  <si>
    <t>Джем Maribel ( абрикосовый ) 450 гр</t>
  </si>
  <si>
    <t>https://finzakaz.com/collection/varenie-dzhemy/product/dzhem-maribel-abrikosovyy-450-gr</t>
  </si>
  <si>
    <t>Черносмородиновое желе Pirkka 250 гр</t>
  </si>
  <si>
    <t>https://finzakaz.com/collection/varenie-dzhemy/product/chernosmorodinovoe-zhelepirkaa-250-gr</t>
  </si>
  <si>
    <t>Варенье Muhlebach (апельсин) 400 гр</t>
  </si>
  <si>
    <t>https://finzakaz.com/collection/varenie-dzhemy/product/varenie-muhlebach-apelsin-400-gr</t>
  </si>
  <si>
    <t>Тунец X-tra в собственном соку 185/140 гр</t>
  </si>
  <si>
    <t xml:space="preserve">Травы для пиццы Pirkka 10 гр </t>
  </si>
  <si>
    <t>https://finzakaz.com/collection/pripravy-spetsii/product/travy-dlya-pitstsy-pirkka-10-gr</t>
  </si>
  <si>
    <t>Морская соль Meira Hieno 800 гр (мелкая)</t>
  </si>
  <si>
    <t>https://finzakaz.com/collection/pripravy-spetsii/product/morskaya-sol-meira-hieno-800-gr-melkaya</t>
  </si>
  <si>
    <t>Микрокристаллическая морская соль Risetti 1 кг</t>
  </si>
  <si>
    <t>https://finzakaz.com/collection/pripravy-spetsii/product/mikrokristallicheskaya-morskaya-sol-risetti-1-kg</t>
  </si>
  <si>
    <t xml:space="preserve">Морская соль K-menu 1 кг </t>
  </si>
  <si>
    <t>https://finzakaz.com/collection/pripravy-spetsii/product/morskaya-sol-k-menu-1-kg</t>
  </si>
  <si>
    <t>Ёля</t>
  </si>
  <si>
    <t>Поливитамины Sana-sol 250 мл</t>
  </si>
  <si>
    <t>https://finzakaz.com/collection/dlya-detey-2/product/polivitaminy-sana-sol-250-ml</t>
  </si>
  <si>
    <t>38 размер, только в данном цвете</t>
  </si>
  <si>
    <t>Имбирное печенье с миндалём Annas 300 гр</t>
  </si>
  <si>
    <t>https://finzakaz.com/collection/k-prazdniku/product/imbirnoe-pechenie-s-mindalyom-annas-300-gr</t>
  </si>
  <si>
    <t>Рождественский календарь Mars 111 гр</t>
  </si>
  <si>
    <t>https://finzakaz.com/collection/k-prazdniku/product/rozhdestvenskiy-kalendar-mars-111-gr</t>
  </si>
  <si>
    <t>Витамины Omega-3 Moller TUPLA 100 шт</t>
  </si>
  <si>
    <t>https://finzakaz.com/collection/dlya-vzroslyh/product/vitaminy-omega-3-tupla-100-sht</t>
  </si>
  <si>
    <t xml:space="preserve">Vahva Punariisi Q10 (Ферментированный красный рис + Q10, усиленного действия) 60 шт </t>
  </si>
  <si>
    <t>https://finzakaz.com/collection/dlya-vzroslyh/product/kapsuly-s-krasnym-risom-usilennye-leader-vahva-punariisi-q10-60-sht</t>
  </si>
  <si>
    <t>Витамины Vitamar Plus 100 шт</t>
  </si>
  <si>
    <t>finzakaz.com/collection/dlya-vzroslyh/product/vitaminy-vitamar-plus-100-sht</t>
  </si>
  <si>
    <t>Какао крем из фундука Sweet &amp; Safe Stevia 220 гр</t>
  </si>
  <si>
    <t>finzakaz.com/product/kakao-krem-iz-funduka-sweet-safe-stevia-220-gr</t>
  </si>
  <si>
    <t>Al-Nazarova</t>
  </si>
  <si>
    <t>Гель для стирки детского белья "AT HOME" sensitive 1 л</t>
  </si>
  <si>
    <t>https://finzakaz.com/collection/geli-dlya-stirki/product/gel-dlya-stirki-detskogo-belya-at-home-sensitive-1-l</t>
  </si>
  <si>
    <t>Прокладки Vuorroset Cotton-Normal-Wings 12 шт</t>
  </si>
  <si>
    <t>https://finzakaz.com/collection/prokladki-tampony-prezervativy/product/prokladki-vuorroset-cotton-normal-wings14-sht</t>
  </si>
  <si>
    <t>Прокладки Vuorroset Bio-Long-Wings 10 шт</t>
  </si>
  <si>
    <t>https://finzakaz.com/collection/prokladki-tampony-prezervativy/product/prokladki-vuorroset-bio-long-wings-12-sht</t>
  </si>
  <si>
    <t>blondyasia</t>
  </si>
  <si>
    <t>Шоколадные мини фигурки снеговика Riegelein 100 гр</t>
  </si>
  <si>
    <t>https://finzakaz.com/collection/k-prazdniku/product/shokoladnye-mini-figurki-snegovika-riegelein-100-gr</t>
  </si>
  <si>
    <t>Новогодние леденцы-тросточки 12 шт</t>
  </si>
  <si>
    <t>https://finzakaz.com/collection/k-prazdniku/product/novogodnie-ledentsy-trostochki-12-sht</t>
  </si>
  <si>
    <t>Рождественский календарь Disney "Paw Patrol" 65 гр</t>
  </si>
  <si>
    <t>https://finzakaz.com/collection/k-prazdniku/product/rozhdestvenskiy-kalendar-disney-paw-patrol-90-gr</t>
  </si>
  <si>
    <t>Рождественский календарь Riegelein 245 гр</t>
  </si>
  <si>
    <t>finzakaz.com/collection/k-prazdniku/product/rozhdestvenskiy-kalendar-riegelein-90-gr</t>
  </si>
  <si>
    <t>Гель для унитаза Domestos (лайм) 750 мл</t>
  </si>
  <si>
    <t>https://finzakaz.com/product/gel-dlya-unitaza-domestos-laym-750-ml</t>
  </si>
  <si>
    <t>я</t>
  </si>
  <si>
    <t>katuaha</t>
  </si>
  <si>
    <t xml:space="preserve">Таблетки для п. машины Finish Powerball All in 1 max 100 шт </t>
  </si>
  <si>
    <t>https://finzakaz.com/product/tabletki-dlya-p-mashiny-finish-powerball-all-in-1-112-sht</t>
  </si>
  <si>
    <t>Керли_Герли</t>
  </si>
  <si>
    <t>Зерновой кофе Movenpick 500 гр</t>
  </si>
  <si>
    <t>https://finzakaz.com/collection/zernovoy/product/zernovoy-kofe-movenpick-500-gr</t>
  </si>
  <si>
    <t>Кофе растворимый Kulta Katriina 200 гр</t>
  </si>
  <si>
    <t>https://finzakaz.com/collection/rastvorimyy/product/kofe-rastvorimyy-kulta-katriina-200-gr</t>
  </si>
  <si>
    <t>https://finzakaz.com/product/kofe-rastvorimyy-nescafe-kulta-300-gr</t>
  </si>
  <si>
    <t>elmirael</t>
  </si>
  <si>
    <t>https://finzakaz.com/collection/obuv-kuoma/product/polusapozhki-na-lipuchke-kuoma-tarravarsi-pinkki-rimpula</t>
  </si>
  <si>
    <t>р-р 33</t>
  </si>
  <si>
    <t>вес 900 гр</t>
  </si>
  <si>
    <t>Имбирное печенье Ohuet Sydanpipparit 350 гр</t>
  </si>
  <si>
    <t>https://finzakaz.com/collection/pechenie-2/product/imbirnoe-pechenie-ohuet-sydanpipparit-300-gr</t>
  </si>
  <si>
    <t>Гель для стирки детских вещей и игрушек LV 1,5 л</t>
  </si>
  <si>
    <t>https://finzakaz.com/collection/gipoallergennoe/product/gel-dlya-stirki-detskogo-lv-15-l</t>
  </si>
  <si>
    <t>Гель LV (для цветного) 1,5 л</t>
  </si>
  <si>
    <t>https://finzakaz.com/collection/gipoallergennoe/product/gel-lv-dlya-tsvetnogo-1-5-l</t>
  </si>
  <si>
    <t>Жидкость для мытья посуды Fairy Sensitive 500 мл</t>
  </si>
  <si>
    <t>https://finzakaz.com/collection/geli-dlya-mytya-posudy/product/zhidkost-dlya-mytya-posudy-fairy-sensitive-650-ml</t>
  </si>
  <si>
    <t>Туалетное мыло Kappus (лимон) 150 гр</t>
  </si>
  <si>
    <t>https://finzakaz.com/collection/mylo/product/tualetnoe-mylo-kappus-limon-150-gr</t>
  </si>
  <si>
    <t>Туалетное мыло Rexona Sport 2 шт</t>
  </si>
  <si>
    <t>https://finzakaz.com/collection/mylo/product/tualetnoe-mylo-rexona-sport-2-sht</t>
  </si>
  <si>
    <t>Кофе заварной LavAzza Intenso "Dark Roast " 500 гр</t>
  </si>
  <si>
    <t>https://finzakaz.com/collection/zavarnoy/product/kofe-zavarnoy-lavazza-intenso-dark-roast-500-gr</t>
  </si>
  <si>
    <t>Кофе молотый Lavazza IL Perfetto Espresso 250 гр</t>
  </si>
  <si>
    <t>https://finzakaz.com/collection/zavarnoy/product/kofe-molotyy-lavazza-il-perfetto-espresso-250-gr</t>
  </si>
  <si>
    <t>Макароны (спагетти) K-menu 1 кг</t>
  </si>
  <si>
    <t>https://finzakaz.com/collection/makaronnye-izdeliya/product/makarony-spagetti-k-menu-1-kg</t>
  </si>
  <si>
    <t>Спагетти X - tra 1 кг</t>
  </si>
  <si>
    <t>https://finzakaz.com/collection/makaronnye-izdeliya/product/spagetti-x-tra-1-kg</t>
  </si>
  <si>
    <t>Зубная паста Dentalux (мятная) 125 гр</t>
  </si>
  <si>
    <t>https://finzakaz.com/collection/zubnye-pasty-schyotki-opolaskivateli/product/zubnaya-pasta-dentalux-myatnaya-125-gr</t>
  </si>
  <si>
    <t>Зубная паста X-tra Hammastahna 125 мл</t>
  </si>
  <si>
    <t>https://finzakaz.com/collection/zubnye-pasty-schyotki-opolaskivateli/product/zubnaya-pasta-x-tra-hammastahna-125-ml</t>
  </si>
  <si>
    <t>arisha_k</t>
  </si>
  <si>
    <t>Шоколадные мини фигурки Дед Мороза Riegelein 100 гр</t>
  </si>
  <si>
    <t>https://finzakaz.com/collection/k-prazdniku/product/shokoladnye-mini-figurki-ded-moroza-riegelein-100-gr</t>
  </si>
  <si>
    <t>Шоколадные монетки ONLY 85 гр</t>
  </si>
  <si>
    <t>https://finzakaz.com/collection/k-prazdniku/product/shokoladnye-monetki-only-85-gr</t>
  </si>
  <si>
    <t>Шоколадные фигурки ONLY mix 100 гр</t>
  </si>
  <si>
    <t>https://finzakaz.com/collection/k-prazdniku/product/shokoladnye-figurki-only-mix-100-gr</t>
  </si>
  <si>
    <t>Сыр Rainbow Mascarpone 250 гр</t>
  </si>
  <si>
    <t>https://finzakaz.com/collection/syr/product/syr-rainbow-mascarpone-250-gr</t>
  </si>
  <si>
    <t>Сыр Rainbow Valko-sinihomejuusto 150 гр</t>
  </si>
  <si>
    <t>https://finzakaz.com/collection/syr/product/syr-rainbow-valko-sinihomejuusto-150-gr</t>
  </si>
  <si>
    <t>Фильтра для кофеварки K-menu № 4 200 шт</t>
  </si>
  <si>
    <t>https://finzakaz.com/product/odnorazovye-filtry-pirkka-4-200-sht</t>
  </si>
  <si>
    <t>замена - https://finzakaz.com/product/filtry-dlya-kofevarki-x-tra-4-belye-200-sht</t>
  </si>
  <si>
    <t>Galz</t>
  </si>
  <si>
    <t>https://finzakaz.com/product/kofe-zavarnoy-bellarom-hieno-mokka-500-gr</t>
  </si>
  <si>
    <t>Гель для душа Balea Street Art 250 мл</t>
  </si>
  <si>
    <t>https://finzakaz.com/collection/novye-tovary/product/gel-dlya-dusha-balea-street-art-250-ml</t>
  </si>
  <si>
    <t>Megavit "С Vitamiini 80" 20 шт</t>
  </si>
  <si>
    <t>https://finzakaz.com/collection/dlya-vzroslyh/product/megavit-s-vitamiini-80-20-sht</t>
  </si>
  <si>
    <t>Печенье Tiramisu Speciale 400 гр</t>
  </si>
  <si>
    <t>https://finzakaz.com/collection/pechenie-2/product/pechenie-tiramisu-speciale-400-gr</t>
  </si>
  <si>
    <t>Печенье Piacelli 200 гр</t>
  </si>
  <si>
    <t>https://finzakaz.com/collection/pechenie-2/product/pechenie-piacelli-200-gr</t>
  </si>
  <si>
    <t>Сыр Pirkka Edamjuusto 1 кг</t>
  </si>
  <si>
    <t>https://finzakaz.com/collection/syr/product/syr-pirkka-edamjuusto-1-kg</t>
  </si>
  <si>
    <t>Новогодний календарик "Favorina" Happy holidays 75 гр</t>
  </si>
  <si>
    <t>https://finzakaz.com/collection/k-prazdniku/product/novogodniy-kalendarik-favorina-happy-holidays-75-gr</t>
  </si>
  <si>
    <t>синий</t>
  </si>
  <si>
    <t>коричневый</t>
  </si>
  <si>
    <t>Кофе растворимый Gevalia Gold 200 гр</t>
  </si>
  <si>
    <t>https://finzakaz.com/product/kofe-rastvorimyy-gevalia-gold-200-gr</t>
  </si>
  <si>
    <t>Лосьон после бритья CIEN men EBONY 100 мл</t>
  </si>
  <si>
    <t>https://finzakaz.com/collection/peny-geli-stanki/product/loson-posle-britya-cien-men-ebony-100-ml</t>
  </si>
  <si>
    <t>Гель для бритья Deep Blue Sensitive 200 мл</t>
  </si>
  <si>
    <t>https://finzakaz.com/collection/peny-geli-stanki/product/gel-dlya-britya-deep-blue-sensitive-200-ml</t>
  </si>
  <si>
    <t xml:space="preserve"> Одноразовые станки Pirkka 5 шт</t>
  </si>
  <si>
    <t>https://finzakaz.com/collection/peny-geli-stanki/product/odnorazovye-stanki-pirkka-5-sht</t>
  </si>
  <si>
    <t xml:space="preserve"> Жидкость для мытья посуды Pirkka 500 мл</t>
  </si>
  <si>
    <t>https://finzakaz.com/collection/geli-dlya-mytya-posudy/product/zhidkost-dlya-mytya-posudy-pirkka-500-ml</t>
  </si>
  <si>
    <t>Жидкость для мытья посуды Fairy Original 900 мл</t>
  </si>
  <si>
    <t>https://finzakaz.com/collection/geli-dlya-mytya-posudy/product/zhidkost-dlya-mytya-posudy-fairy-original-900-ml</t>
  </si>
  <si>
    <t>Средство для чистки нержавеющей стали Astonish 750 мл</t>
  </si>
  <si>
    <t>https://finzakaz.com/collection/dlya-kuhni/product/sredstvo-dlya-chistki-nerzhaveyuschey-stali-astonish-750-ml</t>
  </si>
  <si>
    <t>прей Cif "Ultrafast" для кухни 450 мл</t>
  </si>
  <si>
    <t>https://finzakaz.com/collection/dlya-kuhni/product/sprey-cif-ultrafast-dlya-kuhni-450-ml</t>
  </si>
  <si>
    <t>Спрей для стёкол Kiilto (без запаха) 500 мл</t>
  </si>
  <si>
    <t>https://finzakaz.com/collection/dlya-styokol-i-polov/product/sprey-dlya-styokol-kiilto-bez-zapaha-500-ml</t>
  </si>
  <si>
    <t>Чистящая губка для кухни 2 шт</t>
  </si>
  <si>
    <t>https://finzakaz.com/collection/tryapki-salfetki-gubki/product/chistyaschaya-gubka-dlya-kuhni-2-sht</t>
  </si>
  <si>
    <t>Кондиционер Pirkka 2 л</t>
  </si>
  <si>
    <t>https://finzakaz.com/collection/konditsionery-opolaskivateli/product/konditsioner-pirkka-2-l</t>
  </si>
  <si>
    <t>Сыр фета Pirkka (в рассоле) 365/200 гр</t>
  </si>
  <si>
    <t>https://finzakaz.com/collection/syr/product/syr-feta-pirkka-v-rassole-366-gr</t>
  </si>
  <si>
    <t>Фильтра для кофеварки Aromata №4 (белые) 100 шт</t>
  </si>
  <si>
    <t>https://finzakaz.com/collection/filtra/product/odnorazovye-filtry-aromata-100-sht</t>
  </si>
  <si>
    <t>Pavel11</t>
  </si>
  <si>
    <t>Крем для стеклокерамики Vitro Clen 200 мл</t>
  </si>
  <si>
    <t>https://finzakaz.com/collection/dlya-kuhni/product/krem-dlya-steklokeramiki-vitro-clen-200-ml</t>
  </si>
  <si>
    <t>Крем для рук Garnier "Интенсивный уход" 100 мл</t>
  </si>
  <si>
    <t>https://finzakaz.com/collection/krema-dlya-ruk/product/krem-dlya-ruk-garnier-intensivnyy-uhod-100-ml</t>
  </si>
  <si>
    <t>Кондиционер Pirkka (без запаха) 750 мл</t>
  </si>
  <si>
    <t>https://finzakaz.com/collection/konditsionery-opolaskivateli/product/konditsioner-pirkka-bez-zapaha-750-ml</t>
  </si>
  <si>
    <t>Губки Bettina (с мылом) 10 шт</t>
  </si>
  <si>
    <t>https://finzakaz.com/collection/tryapki-salfetki-gubki/product/gubki-bettina-s-mylom-10-sht</t>
  </si>
  <si>
    <t>Пена для бритья Rainbow 300 мл</t>
  </si>
  <si>
    <t>https://finzakaz.com/collection/peny-geli-stanki/product/pena-dlya-britya-rainbow-300-ml</t>
  </si>
  <si>
    <t>Хоз.мыло Pardo 300 гр</t>
  </si>
  <si>
    <t>https://finzakaz.com/product/hoz-mylo-pardo-300-gr</t>
  </si>
  <si>
    <t>Зелёный чай Victorian 100% Pure Ceylon Tea 500 гр</t>
  </si>
  <si>
    <t>https://finzakaz.com/collection/zavarnoy-2/product/zelyonyy-chay-victorian-100-pure-ceylon-tea-500-gr</t>
  </si>
  <si>
    <t xml:space="preserve"> Чай Lipton Clear Green Orient 150 гр</t>
  </si>
  <si>
    <t>https://finzakaz.com/collection/zavarnoy-2/product/chay-lipton-clear-green-orient-150-gr</t>
  </si>
  <si>
    <t xml:space="preserve"> Сыр Rainbow Kermajuusto 1 кг</t>
  </si>
  <si>
    <t>Оливки Baresa 340/160 гр</t>
  </si>
  <si>
    <t>https://finzakaz.com/collection/olivki/product/olivki-baresa-340-gr</t>
  </si>
  <si>
    <t>Порошок для п/машины Pirkka 1 кг</t>
  </si>
  <si>
    <t>https://finzakaz.com/collection/sol-poroshki-tabletki/product/poroshok-dlya-p-mashiny-pirkka-1-kg</t>
  </si>
  <si>
    <t>Порошок для посудомоечной машины Rainbow 1 кг</t>
  </si>
  <si>
    <t>https://finzakaz.com/collection/sol-poroshki-tabletki/product/poroshok-dlya-posudomoechnoy-mashiny-rainbow-1-kg</t>
  </si>
  <si>
    <t>Оливки Халкидики без косточки Rainbow 350/185 гр</t>
  </si>
  <si>
    <t>https://finzakaz.com/collection/olivki/product/olivki-halkidiki-bez-kostochki-rainbow-350185-gr</t>
  </si>
  <si>
    <t>Краска для волос Fashion Color ( Махагон )</t>
  </si>
  <si>
    <t>https://finzakaz.com/collection/laki-peny-kraski-mussy-dlya-volos/product/kraska-dlya-volos-fashion-color-temno-korichnevyy-s-krasnotoy</t>
  </si>
  <si>
    <t xml:space="preserve"> Таблетки для п/машины Cleffekt All in one 50 шт</t>
  </si>
  <si>
    <t>https://finzakaz.com/collection/sol-poroshki-tabletki/product/tabletki-dlya-p-mashiny-cleffekt-all-in-one-50-sht</t>
  </si>
  <si>
    <t>Lolin</t>
  </si>
  <si>
    <t>Оливки Baresa 680 гр</t>
  </si>
  <si>
    <t>https://finzakaz.com/collection/olivki/product/olivki-baresa-680-gr</t>
  </si>
  <si>
    <t>https://finzakaz.com/collection/tomatnye-pasty-ketchupy-mayonez-gorchitsa/product/rublenye-tomaty-v-sobstvennom-soku-x-tra-400-gr</t>
  </si>
  <si>
    <t xml:space="preserve"> Марципановая конфета Marzipan 175 гр</t>
  </si>
  <si>
    <t>https://finzakaz.com/collection/konfety-raznoe/product/martsipanovaya-konfeta-marzipan-175-gr</t>
  </si>
  <si>
    <t>Конфеты шоколадные Снеговики ONLY 100 гр</t>
  </si>
  <si>
    <t>https://finzakaz.com/collection/k-prazdniku/product/konfety-shokoladnye-snegoviki-only-100-gr</t>
  </si>
  <si>
    <t>Марципановые шарики ONLY 100 гр</t>
  </si>
  <si>
    <t>https://finzakaz.com/collection/k-prazdniku/product/martsipanovye-shariki-only-100-gr</t>
  </si>
  <si>
    <t xml:space="preserve"> Средство для очистки п/машин At Home 2 шт</t>
  </si>
  <si>
    <t>Арахисовое масло Pirkka 350 гр</t>
  </si>
  <si>
    <t>https://finzakaz.com/collection/shokoladnye-pasty-podlivki/product/arahisovoe-maslo-pirkka-350-gr</t>
  </si>
  <si>
    <t>Средство для чистки стиральной машины Washing machine 500 гр</t>
  </si>
  <si>
    <t>https://finzakaz.com/collection/pyatnovyvoditeli/product/sredstvo-dlya-chistki-stiralnoy-mashiny-washing-machine-500-gr</t>
  </si>
  <si>
    <t>Маска Thermoform DUO</t>
  </si>
  <si>
    <t>https://finzakaz.com/collection/termobelie/product/maska-thermoform-duo</t>
  </si>
  <si>
    <t xml:space="preserve">Хоз.мыло Pardo 300 гр </t>
  </si>
  <si>
    <t>Кофе заварной LavAzza Classico "Traditional Roast" 500 гр</t>
  </si>
  <si>
    <t>https://finzakaz.com/collection/zavarnoy/product/kofe-zavarnoy-lavazza-classico-traditional-roast-500-gr</t>
  </si>
  <si>
    <t>Мексиканский соус Pirkka Сальса 320 гр</t>
  </si>
  <si>
    <t>https://finzakaz.com/collection/sousy/product/meksikanskiy-sous-pirkka-salsa-320-gr</t>
  </si>
  <si>
    <t>Чили соус "Hot chilli" 250 мл</t>
  </si>
  <si>
    <t>https://finzakaz.com/collection/sousy/product/chili-sous-hot-chilli-250-ml</t>
  </si>
  <si>
    <t>Марципановая конфета Maitre Truffout 100 гр</t>
  </si>
  <si>
    <t>https://finzakaz.com/collection/k-prazdniku/product/martsipanovaya-konfeta-maitre-truffout-100-gr</t>
  </si>
  <si>
    <t>Ополаскиватель для полости рта Sencefresh 500 мл</t>
  </si>
  <si>
    <t>https://finzakaz.com/collection/opolaskivateli-zubnye-schyotki/product/opolaskivatel-dlya-polosti-rta-sencefresh-500-ml</t>
  </si>
  <si>
    <t>Крупнолистовой чёрный чай Victorian Pure Ceylon Tea 250 гр</t>
  </si>
  <si>
    <t>https://finzakaz.com/product/krupnolistovoy-chyornyy-chay-victorian-pure-ceylon-tea-250-gr</t>
  </si>
  <si>
    <t>Ksundra</t>
  </si>
  <si>
    <t>Детская зубная паста Colgate Smiles 50 мл</t>
  </si>
  <si>
    <t>https://finzakaz.com/collection/zubnye-schyotki-pasty/product/detskaya-zubnaya-pasta-colgate-begemotik-50-ml</t>
  </si>
  <si>
    <t>Детский бальзам-спрей Rainbow 200 мл</t>
  </si>
  <si>
    <t>https://finzakaz.com/collection/shampuni-mylo/product/detskiy-balzam-sprey-rainbow-200-ml</t>
  </si>
  <si>
    <t>Детская з/п Theramed 2 в 1 (клубника) 75мл</t>
  </si>
  <si>
    <t>https://finzakaz.com/collection/zubnye-schyotki-pasty/product/detskaya-z-p-theramed-2-v-1-klubnika-75ml</t>
  </si>
  <si>
    <t>Детская зубная паста Oxygenol Muumi 40 мл</t>
  </si>
  <si>
    <t>https://finzakaz.com/collection/zubnye-schyotki-pasty/product/detskaya-zubnaya-pasta-oxygenol-muumi-40-ml</t>
  </si>
  <si>
    <t>https://finzakaz.com/collection/zubnye-schyotki-pasty/product/detskaya-zubnaya-pasta-pepsodent-mild-mint-75-ml</t>
  </si>
  <si>
    <t>Средство для мытья окон и зеркал Kiilto 500 мл</t>
  </si>
  <si>
    <t>https://finzakaz.com/collection/dlya-styokol-i-polov/product/sredstvo-dlya-mytya-okon-i-zerkal-kiilto-500-ml</t>
  </si>
  <si>
    <t>Ананасы 220 гр</t>
  </si>
  <si>
    <t>https://finzakaz.com/collection/konservy-sladkie/product/ananasy-220-gr</t>
  </si>
  <si>
    <t>Консервированные абрикосы Pirkka 425 гр</t>
  </si>
  <si>
    <t>https://finzakaz.com/collection/konservy-sladkie/product/konservirovannye-abrikosy-pirkka-425-gr</t>
  </si>
  <si>
    <t xml:space="preserve"> Консервированный манго Pirkka 425 гр</t>
  </si>
  <si>
    <t>https://finzakaz.com/collection/konservy-sladkie/product/konservirovannyy-mango-pirkka-425-gr</t>
  </si>
  <si>
    <t>Консервированные мандарины Pirkka в сиропе 312/175 гр</t>
  </si>
  <si>
    <t>https://finzakaz.com/collection/konservy-sladkie/product/konservirovannye-mandariny-pirkka-v-sirope-312-175-gr</t>
  </si>
  <si>
    <t>Томатная паста K-menu 70 гр</t>
  </si>
  <si>
    <t>https://finzakaz.com/collection/tomatnye-pasty-ketchupy-mayonez-gorchitsa/product/tomatnaya-pasta-k-menu-70-gr</t>
  </si>
  <si>
    <t xml:space="preserve"> Томатная паста K-menu 140 гр</t>
  </si>
  <si>
    <t>https://finzakaz.com/collection/tomatnye-pasty-ketchupy-mayonez-gorchitsa/product/tomatnaya-pasta-k-menu-140-gr</t>
  </si>
  <si>
    <t>Томатная паста Freshona 140 гр</t>
  </si>
  <si>
    <t>https://finzakaz.com/collection/tomatnye-pasty-ketchupy-mayonez-gorchitsa/product/tomatnaya-pasta-freshona140-gr</t>
  </si>
  <si>
    <t>Зубная щётка Colgate (для девочек) 0-2 года</t>
  </si>
  <si>
    <t>https://finzakaz.com/collection/zubnye-schyotki-pasty/product/zubnaya-schyotka-colgate-dlya-devochek-0-2-goda</t>
  </si>
  <si>
    <t>Мелки 20 шт</t>
  </si>
  <si>
    <t>https://finzakaz.com/collection/dlya-detskogo-tvorchestva/product/melki-20-sht</t>
  </si>
  <si>
    <t>Куриный паштет K-menu 100 гр</t>
  </si>
  <si>
    <t>https://finzakaz.com/collection/dlya-koshek/product/kurinyy-pashtet-euro-shopper-100-gr</t>
  </si>
  <si>
    <t>Паштет из говядины K-menu 100 гр</t>
  </si>
  <si>
    <t>https://finzakaz.com/collection/dlya-koshek/product/pashtet-iz-govyadiny-euro-shopper-100-gr</t>
  </si>
  <si>
    <t>Паштет с форелью в соусе X-tra 415 гр</t>
  </si>
  <si>
    <t>https://finzakaz.com/collection/dlya-koshek/product/pashtet-s-forelyu-v-souse-x-tra-415-gr</t>
  </si>
  <si>
    <t>Паштет из мяса и рыбы в соусе 415 гр</t>
  </si>
  <si>
    <t>https://finzakaz.com/collection/dlya-koshek/product/pashtet-iz-myasa-i-ryby-v-souse-415-gr</t>
  </si>
  <si>
    <t>Зубная паста Pirkka (фтор) 75 мл</t>
  </si>
  <si>
    <t>https://finzakaz.com/collection/zubnye-pasty-schyotki-opolaskivateli/product/zubnaya-pasta-pirkka-ftor-75-ml</t>
  </si>
  <si>
    <t>Зубная паста Pepsodent (эвкалипт) 75 мл</t>
  </si>
  <si>
    <t>https://finzakaz.com/collection/zubnye-pasty-schyotki-opolaskivateli/product/zubnaya-pasta-pepsodent-evkalipt-75-ml</t>
  </si>
  <si>
    <t>Зубная паста Colgate Caries Protection 75 мл</t>
  </si>
  <si>
    <t>https://finzakaz.com/collection/zubnye-pasty-schyotki-opolaskivateli/product/zubnaya-pasta-colgate-caries-protection-75-ml</t>
  </si>
  <si>
    <t>Таблетки для п/машины Fairy All in One 84 шт</t>
  </si>
  <si>
    <t>https://finzakaz.com/collection/sol-poroshki-tabletki/product/tabletki-dlya-p-mashiny-fairy-all-in-one-90-sht</t>
  </si>
  <si>
    <t>Сыр Milbona Sini 170 гр</t>
  </si>
  <si>
    <t>https://finzakaz.com/collection/syr/product/syr-milbona-sini-170-gr</t>
  </si>
  <si>
    <t>Органический сыр бри Castello Organic Brie 150 гр</t>
  </si>
  <si>
    <t>https://finzakaz.com/collection/syr/product/organicheskiy-syr-bri-castello-organic-brie-150-gr</t>
  </si>
  <si>
    <t>Tatzez</t>
  </si>
  <si>
    <t>Противовоспалительная и противоотечная мазь с арникой Alter Heideschafer 100 мл</t>
  </si>
  <si>
    <t>https://finzakaz.com/collection/novye-tovary/product/protivovospalitelnaya-i-protivootechnaya-maz-s-arnikoy-alter-heideschafer-100-ml</t>
  </si>
  <si>
    <t>Мыло-пятновыводитель натуральное Pardo (зелёное) 400 гр</t>
  </si>
  <si>
    <t>https://finzakaz.com/collection/pyatnovyvoditeli/product/mylo-pyatnovyvoditel-pardo-400-gr</t>
  </si>
  <si>
    <t>elza85</t>
  </si>
  <si>
    <t>Шоколадный календарь ONLY Санта Клаус 75 гр</t>
  </si>
  <si>
    <t>https://finzakaz.com/collection/k-prazdniku/product/shokoladnyy-kalendar-only-santa-klaus-75-gr</t>
  </si>
  <si>
    <t xml:space="preserve">Синий </t>
  </si>
  <si>
    <t xml:space="preserve">Шоколадный календарь Jacquot "Advent Calendar" 75 </t>
  </si>
  <si>
    <t>Красный</t>
  </si>
  <si>
    <t xml:space="preserve">Арахисовое масло Niko 350 </t>
  </si>
  <si>
    <t>https://finzakaz.com/collection/shokoladnye-pasty-podlivki/product/arahisovoe-maslo-niko-350-gr</t>
  </si>
  <si>
    <t>Красный винный уксус Kuhne Rosso 250 мл</t>
  </si>
  <si>
    <t>https://finzakaz.com/collection/uksus/product/krasnyy-vinnyy-uksus-kuhne-rosso-250-ml</t>
  </si>
  <si>
    <t xml:space="preserve">elza85 </t>
  </si>
  <si>
    <t>Шоколадный календарь "Дед мороз и дети" 50 гр</t>
  </si>
  <si>
    <t>https://finzakaz.com/collection/k-prazdniku/product/shokoladnyy-kalendar-ded-moroz-i-deti-50-gr</t>
  </si>
  <si>
    <t>Шоколадные леденцы Санта Клаус ONLY 90 гр</t>
  </si>
  <si>
    <t>https://finzakaz.com/collection/k-prazdniku/product/shokoladnye-ledentsy-santa-klaus-only-90-gr</t>
  </si>
  <si>
    <t>Kangy</t>
  </si>
  <si>
    <t>Таблетки для п/машины Cleffekt All in one 50 шт</t>
  </si>
  <si>
    <t xml:space="preserve">Valechka52rus </t>
  </si>
  <si>
    <t>Шампунь дегтярный 500мл</t>
  </si>
  <si>
    <t>Таблетки для п. машины W5 All in 1 40 шт</t>
  </si>
  <si>
    <t>https://finzakaz.com/collection/sol-poroshki-tabletki/product/tabletki-dlya-p-mashiny-w5-all-in-1-40-sht</t>
  </si>
  <si>
    <t>Сыр Castello Creamy Mild 150 гр</t>
  </si>
  <si>
    <t>https://finzakaz.com/collection/syr/product/syr-castello-creamy-mild-150-gr</t>
  </si>
  <si>
    <t>Сыр Castello Black 150 гр</t>
  </si>
  <si>
    <t>https://finzakaz.com/collection/syr/product/syr-castello-black-150-gr</t>
  </si>
  <si>
    <t>софи06</t>
  </si>
  <si>
    <t>Рыбий жир Moller 250 мл</t>
  </si>
  <si>
    <t>https://finzakaz.com/collection/dlya-detey-2/product/rybiy-zhir-moller-250-ml</t>
  </si>
  <si>
    <t>Печенье K-menu 400 гр</t>
  </si>
  <si>
    <t>https://finzakaz.com/collection/pechenie-2/product/pechenie-euro-shopper-400-gr-1</t>
  </si>
  <si>
    <t>Тунец в собственном соку Nixe 195 гр</t>
  </si>
  <si>
    <t>https://finzakaz.com/collection/konservy-rybnye/product/tunets-v-sobstvennom-soku-nixe-195-gr</t>
  </si>
  <si>
    <t>star_man</t>
  </si>
  <si>
    <t>Дезодорант антиперспирант LV 60 мл</t>
  </si>
  <si>
    <t>https://finzakaz.com/collection/dezodoranty/product/dezodorant-antiperspirant-lv-60-ml</t>
  </si>
  <si>
    <t>Пятновыводитель Vanish Gold Powergel 200 мл</t>
  </si>
  <si>
    <t>https://finzakaz.com/collection/pyatnovyvoditeli/product/pyatnovyvoditel-vanish-gold-powergel-200-ml</t>
  </si>
  <si>
    <t>pushistic</t>
  </si>
  <si>
    <t>Размер 24</t>
  </si>
  <si>
    <t>Приправа для гриля Santa Maria 61 гр</t>
  </si>
  <si>
    <t>https://finzakaz.com/product/priprava-dlya-grilya-santa-maria-61-gr</t>
  </si>
  <si>
    <t>Ароматизированная соль Santa Maria 68 гр</t>
  </si>
  <si>
    <t>https://finzakaz.com/product/aromatizirovannaya-sol-santa-maria-68-gr</t>
  </si>
  <si>
    <t>Макароны ( рожки ) Myllyn Paras Tumma 400 гр</t>
  </si>
  <si>
    <t>https://finzakaz.com/collection/makaronnye-izdeliya/product/makarony-rozhki-myllyn-paras-tumma-400-gr</t>
  </si>
  <si>
    <t>may_len</t>
  </si>
  <si>
    <t xml:space="preserve"> Сыр Arla Kadett "Edam 5%" 500 гр</t>
  </si>
  <si>
    <t>https://finzakaz.com/collection/syr/product/syr-arla-kadett-5-500-gr</t>
  </si>
  <si>
    <t>на замену https://finzakaz.com/collection/syr/product/syr-arla-kadett-10-500-gr</t>
  </si>
  <si>
    <t>Сыр Arla Eeppinen "emmental 17%" 800 гр</t>
  </si>
  <si>
    <t>https://finzakaz.com/collection/syr/product/syr-arla-eeppinen-emmental-17-800-gr</t>
  </si>
  <si>
    <t>на заммену https://finzakaz.com/collection/syr/product/syr-arla-natura-kermajuusto-1-kg</t>
  </si>
  <si>
    <t>Kuzia16</t>
  </si>
  <si>
    <t>Гель Pirkka (для цветного) 1,5 л</t>
  </si>
  <si>
    <t>https://finzakaz.com/collection/geli-dlya-stirki/product/gel-pirkka-dlya-tsvetnogo-1-5-l</t>
  </si>
  <si>
    <t>Megavit Magnesium (Mg) 20 шт</t>
  </si>
  <si>
    <t>https://finzakaz.com/collection/dlya-vzroslyh/product/megavit-magnesium-mg-20-sht</t>
  </si>
  <si>
    <t>Аля0601</t>
  </si>
  <si>
    <t>Чай Nordqvist 20 шт</t>
  </si>
  <si>
    <t>https://finzakaz.com/collection/paketirovannyy/product/chay-nordqvist-20-sht</t>
  </si>
  <si>
    <t>Таблетки для п.машины Finish 3 в 1 ( 54шт)</t>
  </si>
  <si>
    <t>https://finzakaz.com/collection/sol-poroshki-tabletki/product/tabletki-dlya-p-mashiny-finish-3-v-1-60-sht</t>
  </si>
  <si>
    <t>500г</t>
  </si>
  <si>
    <t>Кофе молотый LavAzza Qualita Oro 250 гр</t>
  </si>
  <si>
    <t>https://finzakaz.com/collection/zavarnoy/product/kofe-molotyy-lavazza-qualita-oro</t>
  </si>
  <si>
    <t>Греческий веганский cыр для пиццы Violife</t>
  </si>
  <si>
    <t>https://finzakaz.com/collection/syr/product/grecheskiy-veganskiy-cyr-dlya-pitstsy-violife-200-gr</t>
  </si>
  <si>
    <t>Натанка</t>
  </si>
  <si>
    <t>Полусапожки KUOMA Putkivarsi Musta/Black</t>
  </si>
  <si>
    <t>хотелост бы созвониться для утверждения заказа 36</t>
  </si>
  <si>
    <t>Кетчуп Heinz 1 кг</t>
  </si>
  <si>
    <t xml:space="preserve">: 038654 </t>
  </si>
  <si>
    <t xml:space="preserve">: 321529 </t>
  </si>
  <si>
    <t xml:space="preserve"> : 321543 </t>
  </si>
  <si>
    <t>замена Сыр Milbona Sini 170 гр  851736 3шт</t>
  </si>
  <si>
    <t xml:space="preserve">: 321536 </t>
  </si>
  <si>
    <t>замена Сыр Milbona White Moon 200 гр : 321529   2шт</t>
  </si>
  <si>
    <t xml:space="preserve">: 063085 </t>
  </si>
  <si>
    <t xml:space="preserve"> : 0244835 </t>
  </si>
  <si>
    <t xml:space="preserve">: 141478 </t>
  </si>
  <si>
    <t xml:space="preserve"> : 142604 </t>
  </si>
  <si>
    <t xml:space="preserve"> : 143342 </t>
  </si>
  <si>
    <t xml:space="preserve"> : 128561 </t>
  </si>
  <si>
    <t xml:space="preserve">: 146619 </t>
  </si>
  <si>
    <t xml:space="preserve">: 058782 </t>
  </si>
  <si>
    <t xml:space="preserve"> : 058805 </t>
  </si>
  <si>
    <t xml:space="preserve">: 058829 </t>
  </si>
  <si>
    <t xml:space="preserve"> : 071230 </t>
  </si>
  <si>
    <t xml:space="preserve">: 000638 </t>
  </si>
  <si>
    <t xml:space="preserve">: 174086 </t>
  </si>
  <si>
    <t xml:space="preserve">: 036170 </t>
  </si>
  <si>
    <t xml:space="preserve"> : 055804 </t>
  </si>
  <si>
    <t xml:space="preserve">: 450144 </t>
  </si>
  <si>
    <t xml:space="preserve"> : 000109 </t>
  </si>
  <si>
    <t xml:space="preserve"> : 140692 </t>
  </si>
  <si>
    <t>замена Рождественский календарь Disney "Paw Patrol" 65 гр  488870 196 руб</t>
  </si>
  <si>
    <t xml:space="preserve">: 000839 </t>
  </si>
  <si>
    <t>: 337590</t>
  </si>
  <si>
    <t>Сыр Valio Arkijuusto 1,25 кг : 337590</t>
  </si>
  <si>
    <t>Дев@</t>
  </si>
  <si>
    <t>Лак для волос Schwarzkopf Got2b "Glued Blasting Freeze" 300 мл</t>
  </si>
  <si>
    <t>https://finzakaz.com/collection/laki-peny-kraski-mussy-dlya-volos/product/lak-dlya-volos-schwarzkopf-got2b-glued-blasting-freeze-300-ml</t>
  </si>
  <si>
    <t>ИТОГО</t>
  </si>
  <si>
    <t>Кофе зерновой Лавацца 1 кг</t>
  </si>
  <si>
    <t>Al-Nazarova Итог</t>
  </si>
  <si>
    <t>Anna717 Итог</t>
  </si>
  <si>
    <t>arisha_k Итог</t>
  </si>
  <si>
    <t>blondyasia Итог</t>
  </si>
  <si>
    <t>elmirael Итог</t>
  </si>
  <si>
    <t>elza85 Итог</t>
  </si>
  <si>
    <t>Galz Итог</t>
  </si>
  <si>
    <t>gullo Итог</t>
  </si>
  <si>
    <t>julietta8030 Итог</t>
  </si>
  <si>
    <t>Kangy Итог</t>
  </si>
  <si>
    <t>katuaha Итог</t>
  </si>
  <si>
    <t>Ksundra Итог</t>
  </si>
  <si>
    <t>Kuzia16 Итог</t>
  </si>
  <si>
    <t>LenCoff Итог</t>
  </si>
  <si>
    <t>LiaP Итог</t>
  </si>
  <si>
    <t>Lolin Итог</t>
  </si>
  <si>
    <t>marina29 Итог</t>
  </si>
  <si>
    <t>master-charm Итог</t>
  </si>
  <si>
    <t>may_len Итог</t>
  </si>
  <si>
    <t>Oksi87 Итог</t>
  </si>
  <si>
    <t>oryzhykh Итог</t>
  </si>
  <si>
    <t>ostrovska Итог</t>
  </si>
  <si>
    <t>ovl Итог</t>
  </si>
  <si>
    <t>Pavel11 Итог</t>
  </si>
  <si>
    <t>pushistic Итог</t>
  </si>
  <si>
    <t>sssok Итог</t>
  </si>
  <si>
    <t>star_man Итог</t>
  </si>
  <si>
    <t>tanchikk Итог</t>
  </si>
  <si>
    <t>tatzez Итог</t>
  </si>
  <si>
    <t>Valechka52rus  Итог</t>
  </si>
  <si>
    <t>Viki07 Итог</t>
  </si>
  <si>
    <t>Аля0601 Итог</t>
  </si>
  <si>
    <t>Викторина Итог</t>
  </si>
  <si>
    <t>Дев@ Итог</t>
  </si>
  <si>
    <t>Ёля Итог</t>
  </si>
  <si>
    <t>Керли_Герли Итог</t>
  </si>
  <si>
    <t>Лена528 Итог</t>
  </si>
  <si>
    <t>Натанка Итог</t>
  </si>
  <si>
    <t>софи06 Итог</t>
  </si>
  <si>
    <t>Я_ночка Итог</t>
  </si>
  <si>
    <t>Общий итог</t>
  </si>
  <si>
    <t xml:space="preserve">Доплаты/ сдачи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</si>
</sst>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b/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5" fillId="0" borderId="1" xfId="1" applyNumberFormat="1" applyFont="1" applyBorder="1" applyAlignment="1" applyProtection="1"/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wrapText="1"/>
    </xf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left"/>
    </xf>
    <xf numFmtId="0" fontId="6" fillId="0" borderId="1" xfId="0" applyNumberFormat="1" applyFont="1" applyBorder="1" applyAlignment="1"/>
    <xf numFmtId="0" fontId="0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horizontal="left" wrapText="1"/>
    </xf>
    <xf numFmtId="0" fontId="8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right" wrapText="1"/>
    </xf>
    <xf numFmtId="0" fontId="10" fillId="2" borderId="1" xfId="1" applyNumberFormat="1" applyFont="1" applyFill="1" applyBorder="1" applyAlignment="1" applyProtection="1"/>
    <xf numFmtId="0" fontId="1" fillId="3" borderId="1" xfId="0" applyNumberFormat="1" applyFont="1" applyFill="1" applyBorder="1" applyAlignment="1"/>
    <xf numFmtId="0" fontId="0" fillId="3" borderId="1" xfId="0" applyNumberFormat="1" applyFont="1" applyFill="1" applyBorder="1" applyAlignment="1"/>
    <xf numFmtId="0" fontId="6" fillId="4" borderId="1" xfId="0" applyNumberFormat="1" applyFont="1" applyFill="1" applyBorder="1" applyAlignment="1"/>
    <xf numFmtId="0" fontId="0" fillId="4" borderId="1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nzakaz.com/product/kofe-rastvorimyy-gevalia-gold-200-gr" TargetMode="External"/><Relationship Id="rId21" Type="http://schemas.openxmlformats.org/officeDocument/2006/relationships/hyperlink" Target="https://finzakaz.com/collection/shokolad/product/shokolad-fazer-minadal-myod-200-gr" TargetMode="External"/><Relationship Id="rId42" Type="http://schemas.openxmlformats.org/officeDocument/2006/relationships/hyperlink" Target="https://finzakaz.com/collection/pripravy-spetsii/product/morskaya-sol-meira-hieno-800-gr-melkaya" TargetMode="External"/><Relationship Id="rId63" Type="http://schemas.openxmlformats.org/officeDocument/2006/relationships/hyperlink" Target="https://finzakaz.com/collection/k-prazdniku/product/rozhdestvenskiy-kalendar-disney-paw-patrol-90-gr" TargetMode="External"/><Relationship Id="rId84" Type="http://schemas.openxmlformats.org/officeDocument/2006/relationships/hyperlink" Target="https://finzakaz.com/collection/zavarnoy/product/kofe-zavarnoy-lavazza-intenso-dark-roast-500-gr" TargetMode="External"/><Relationship Id="rId138" Type="http://schemas.openxmlformats.org/officeDocument/2006/relationships/hyperlink" Target="https://finzakaz.com/product/hoz-mylo-pardo-300-gr" TargetMode="External"/><Relationship Id="rId159" Type="http://schemas.openxmlformats.org/officeDocument/2006/relationships/hyperlink" Target="https://finzakaz.com/collection/zavarnoy/product/kofe-zavarnoy-lavazza-classico-traditional-roast-500-gr" TargetMode="External"/><Relationship Id="rId170" Type="http://schemas.openxmlformats.org/officeDocument/2006/relationships/hyperlink" Target="https://finzakaz.com/collection/zubnye-schyotki-pasty/product/detskaya-zubnaya-pasta-pepsodent-mild-mint-75-ml" TargetMode="External"/><Relationship Id="rId191" Type="http://schemas.openxmlformats.org/officeDocument/2006/relationships/hyperlink" Target="https://finzakaz.com/collection/syr/product/syr-castello-blue-150-gr" TargetMode="External"/><Relationship Id="rId205" Type="http://schemas.openxmlformats.org/officeDocument/2006/relationships/hyperlink" Target="https://finzakaz.com/collection/syr/product/syr-castello-blue-150-gr" TargetMode="External"/><Relationship Id="rId226" Type="http://schemas.openxmlformats.org/officeDocument/2006/relationships/hyperlink" Target="https://finzakaz.com/product/priprava-dlya-grilya-santa-maria-61-gr" TargetMode="External"/><Relationship Id="rId247" Type="http://schemas.openxmlformats.org/officeDocument/2006/relationships/hyperlink" Target="https://finzakaz.com/collection/syr/product/syr-pirkka-kermajuusto-1-kg" TargetMode="External"/><Relationship Id="rId107" Type="http://schemas.openxmlformats.org/officeDocument/2006/relationships/hyperlink" Target="https://finzakaz.com/collection/dlya-vzroslyh/product/megavit-s-vitamiini-80-20-sht" TargetMode="External"/><Relationship Id="rId11" Type="http://schemas.openxmlformats.org/officeDocument/2006/relationships/hyperlink" Target="https://finzakaz.com/collection/k-prazdniku/product/rozhdestvenskiy-kalendar-disney-paw-patrol-65-gr" TargetMode="External"/><Relationship Id="rId32" Type="http://schemas.openxmlformats.org/officeDocument/2006/relationships/hyperlink" Target="https://finzakaz.com/collection/makaronnye-izdeliya/product/lapsha-mama-so-vkusom-kuritsy-6-sht" TargetMode="External"/><Relationship Id="rId53" Type="http://schemas.openxmlformats.org/officeDocument/2006/relationships/hyperlink" Target="http://finzakaz.com/collection/dlya-vzroslyh/product/vitaminy-vitamar-plus-100-sht" TargetMode="External"/><Relationship Id="rId74" Type="http://schemas.openxmlformats.org/officeDocument/2006/relationships/hyperlink" Target="https://finzakaz.com/collection/obuv-kuoma/product/polusapozhki-na-lipuchke-kuoma-tarravarsi-pinkki-rimpula" TargetMode="External"/><Relationship Id="rId128" Type="http://schemas.openxmlformats.org/officeDocument/2006/relationships/hyperlink" Target="https://finzakaz.com/collection/konditsionery-opolaskivateli/product/konditsioner-pirkka-2-l" TargetMode="External"/><Relationship Id="rId149" Type="http://schemas.openxmlformats.org/officeDocument/2006/relationships/hyperlink" Target="https://finzakaz.com/collection/tomatnye-pasty-ketchupy-mayonez-gorchitsa/product/rublenye-tomaty-v-sobstvennom-soku-x-tra-400-gr" TargetMode="External"/><Relationship Id="rId5" Type="http://schemas.openxmlformats.org/officeDocument/2006/relationships/hyperlink" Target="https://finzakaz.com/collection/geli-dlya-mytya-posudy/product/pena-dlya-mytya-posudy-fairy-375-ml" TargetMode="External"/><Relationship Id="rId95" Type="http://schemas.openxmlformats.org/officeDocument/2006/relationships/hyperlink" Target="https://finzakaz.com/collection/k-prazdniku/product/shokoladnye-mini-figurki-snegovika-riegelein-100-gr" TargetMode="External"/><Relationship Id="rId160" Type="http://schemas.openxmlformats.org/officeDocument/2006/relationships/hyperlink" Target="https://finzakaz.com/collection/sousy/product/meksikanskiy-sous-pirkka-salsa-320-gr" TargetMode="External"/><Relationship Id="rId181" Type="http://schemas.openxmlformats.org/officeDocument/2006/relationships/hyperlink" Target="https://finzakaz.com/collection/dlya-detskogo-tvorchestva/product/melki-20-sht" TargetMode="External"/><Relationship Id="rId216" Type="http://schemas.openxmlformats.org/officeDocument/2006/relationships/hyperlink" Target="https://finzakaz.com/collection/dlya-detey-2/product/rybiy-zhir-moller-250-ml" TargetMode="External"/><Relationship Id="rId237" Type="http://schemas.openxmlformats.org/officeDocument/2006/relationships/hyperlink" Target="https://finzakaz.com/collection/geli-dlya-stirki/product/gel-pirkka-dlya-tsvetnogo-1-5-l" TargetMode="External"/><Relationship Id="rId22" Type="http://schemas.openxmlformats.org/officeDocument/2006/relationships/hyperlink" Target="https://finzakaz.com/collection/seld-ikra/product/seld-pirkka-sipulisilli-luk-s-pertsem-560-gr" TargetMode="External"/><Relationship Id="rId43" Type="http://schemas.openxmlformats.org/officeDocument/2006/relationships/hyperlink" Target="https://finzakaz.com/collection/pripravy-spetsii/product/mikrokristallicheskaya-morskaya-sol-risetti-1-kg" TargetMode="External"/><Relationship Id="rId64" Type="http://schemas.openxmlformats.org/officeDocument/2006/relationships/hyperlink" Target="http://finzakaz.com/collection/k-prazdniku/product/rozhdestvenskiy-kalendar-riegelein-90-gr" TargetMode="External"/><Relationship Id="rId118" Type="http://schemas.openxmlformats.org/officeDocument/2006/relationships/hyperlink" Target="https://finzakaz.com/collection/makaronnye-izdeliya/product/spagetti-combino-500-gr" TargetMode="External"/><Relationship Id="rId139" Type="http://schemas.openxmlformats.org/officeDocument/2006/relationships/hyperlink" Target="https://finzakaz.com/collection/zavarnoy-2/product/zelyonyy-chay-victorian-100-pure-ceylon-tea-500-gr" TargetMode="External"/><Relationship Id="rId85" Type="http://schemas.openxmlformats.org/officeDocument/2006/relationships/hyperlink" Target="https://finzakaz.com/collection/zavarnoy/product/kofe-molotyy-lavazza-il-perfetto-espresso-250-gr" TargetMode="External"/><Relationship Id="rId150" Type="http://schemas.openxmlformats.org/officeDocument/2006/relationships/hyperlink" Target="https://finzakaz.com/collection/konfety-raznoe/product/martsipanovaya-konfeta-marzipan-175-gr" TargetMode="External"/><Relationship Id="rId171" Type="http://schemas.openxmlformats.org/officeDocument/2006/relationships/hyperlink" Target="https://finzakaz.com/collection/dlya-styokol-i-polov/product/sredstvo-dlya-mytya-okon-i-zerkal-kiilto-500-ml" TargetMode="External"/><Relationship Id="rId192" Type="http://schemas.openxmlformats.org/officeDocument/2006/relationships/hyperlink" Target="https://finzakaz.com/collection/syr/product/organicheskiy-syr-bri-castello-organic-brie-150-gr" TargetMode="External"/><Relationship Id="rId206" Type="http://schemas.openxmlformats.org/officeDocument/2006/relationships/hyperlink" Target="https://finzakaz.com/collection/syr/product/syr-rainbow-valko-sinihomejuusto-150-gr" TargetMode="External"/><Relationship Id="rId227" Type="http://schemas.openxmlformats.org/officeDocument/2006/relationships/hyperlink" Target="https://finzakaz.com/product/aromatizirovannaya-sol-santa-maria-68-gr" TargetMode="External"/><Relationship Id="rId248" Type="http://schemas.openxmlformats.org/officeDocument/2006/relationships/hyperlink" Target="https://finzakaz.com/collection/obuv-kuoma/product/polusapozhki-kuoma-putkivarsi-mustablack" TargetMode="External"/><Relationship Id="rId12" Type="http://schemas.openxmlformats.org/officeDocument/2006/relationships/hyperlink" Target="https://finzakaz.com/collection/k-prazdniku/product/shokoladnyy-kalendar-jacquot-advent-calendar-75-gr" TargetMode="External"/><Relationship Id="rId33" Type="http://schemas.openxmlformats.org/officeDocument/2006/relationships/hyperlink" Target="https://finzakaz.com/collection/makaronnye-izdeliya/product/lapsha-pirkka-nuudeli-tom-yam-65-gr" TargetMode="External"/><Relationship Id="rId108" Type="http://schemas.openxmlformats.org/officeDocument/2006/relationships/hyperlink" Target="https://finzakaz.com/collection/pechenie-2/product/pechenie-tiramisu-speciale-400-gr" TargetMode="External"/><Relationship Id="rId129" Type="http://schemas.openxmlformats.org/officeDocument/2006/relationships/hyperlink" Target="https://finzakaz.com/collection/syr/product/syr-feta-pirkka-v-rassole-366-gr" TargetMode="External"/><Relationship Id="rId54" Type="http://schemas.openxmlformats.org/officeDocument/2006/relationships/hyperlink" Target="http://finzakaz.com/product/kakao-krem-iz-funduka-sweet-safe-stevia-220-gr" TargetMode="External"/><Relationship Id="rId75" Type="http://schemas.openxmlformats.org/officeDocument/2006/relationships/hyperlink" Target="https://finzakaz.com/collection/syr/product/syr-oltermanni-cheddar-900-gr" TargetMode="External"/><Relationship Id="rId96" Type="http://schemas.openxmlformats.org/officeDocument/2006/relationships/hyperlink" Target="https://finzakaz.com/collection/k-prazdniku/product/shokoladnye-monetki-only-85-gr" TargetMode="External"/><Relationship Id="rId140" Type="http://schemas.openxmlformats.org/officeDocument/2006/relationships/hyperlink" Target="https://finzakaz.com/collection/zavarnoy-2/product/chay-lipton-clear-green-orient-150-gr" TargetMode="External"/><Relationship Id="rId161" Type="http://schemas.openxmlformats.org/officeDocument/2006/relationships/hyperlink" Target="https://finzakaz.com/collection/sousy/product/chili-sous-hot-chilli-250-ml" TargetMode="External"/><Relationship Id="rId182" Type="http://schemas.openxmlformats.org/officeDocument/2006/relationships/hyperlink" Target="https://finzakaz.com/collection/dlya-koshek/product/kurinyy-pashtet-euro-shopper-100-gr" TargetMode="External"/><Relationship Id="rId217" Type="http://schemas.openxmlformats.org/officeDocument/2006/relationships/hyperlink" Target="https://finzakaz.com/collection/pechenie-2/product/pechenie-pshenichnoe-x-tra-400-gr" TargetMode="External"/><Relationship Id="rId6" Type="http://schemas.openxmlformats.org/officeDocument/2006/relationships/hyperlink" Target="https://finzakaz.com/collection/shampuni-mylo/product/detskiy-shampun-frozen-400-ml" TargetMode="External"/><Relationship Id="rId238" Type="http://schemas.openxmlformats.org/officeDocument/2006/relationships/hyperlink" Target="https://finzakaz.com/collection/dlya-vzroslyh/product/megavit-magnesium-mg-20-sht" TargetMode="External"/><Relationship Id="rId23" Type="http://schemas.openxmlformats.org/officeDocument/2006/relationships/hyperlink" Target="https://finzakaz.com/collection/syr/product/syr-milbona-white-moon-200-gr" TargetMode="External"/><Relationship Id="rId119" Type="http://schemas.openxmlformats.org/officeDocument/2006/relationships/hyperlink" Target="https://finzakaz.com/collection/peny-geli-stanki/product/loson-posle-britya-cien-men-ebony-100-ml" TargetMode="External"/><Relationship Id="rId44" Type="http://schemas.openxmlformats.org/officeDocument/2006/relationships/hyperlink" Target="https://finzakaz.com/collection/pripravy-spetsii/product/morskaya-sol-k-menu-1-kg" TargetMode="External"/><Relationship Id="rId65" Type="http://schemas.openxmlformats.org/officeDocument/2006/relationships/hyperlink" Target="https://finzakaz.com/product/gel-dlya-unitaza-domestos-laym-750-ml" TargetMode="External"/><Relationship Id="rId86" Type="http://schemas.openxmlformats.org/officeDocument/2006/relationships/hyperlink" Target="https://finzakaz.com/collection/sol-poroshki-tabletki/product/tabletki-dlya-p-mashiny-finish-powerball-all-in-1-112-sht" TargetMode="External"/><Relationship Id="rId130" Type="http://schemas.openxmlformats.org/officeDocument/2006/relationships/hyperlink" Target="https://finzakaz.com/collection/syr/product/syr-koziy-pirkka-sainte-maure-200-gr" TargetMode="External"/><Relationship Id="rId151" Type="http://schemas.openxmlformats.org/officeDocument/2006/relationships/hyperlink" Target="https://finzakaz.com/collection/k-prazdniku/product/konfety-shokoladnye-snegoviki-only-100-gr" TargetMode="External"/><Relationship Id="rId172" Type="http://schemas.openxmlformats.org/officeDocument/2006/relationships/hyperlink" Target="https://finzakaz.com/collection/konservy-sladkie/product/ananasy-220-gr" TargetMode="External"/><Relationship Id="rId193" Type="http://schemas.openxmlformats.org/officeDocument/2006/relationships/hyperlink" Target="https://finzakaz.com/collection/syr/product/syr-milbona-sini-170-gr" TargetMode="External"/><Relationship Id="rId207" Type="http://schemas.openxmlformats.org/officeDocument/2006/relationships/hyperlink" Target="https://finzakaz.com/collection/shampuni-2/product/shampun-degtyarnyy-500-ml" TargetMode="External"/><Relationship Id="rId228" Type="http://schemas.openxmlformats.org/officeDocument/2006/relationships/hyperlink" Target="https://finzakaz.com/collection/makaronnye-izdeliya/product/makarony-myllyn-paras-makaroni-400-gr" TargetMode="External"/><Relationship Id="rId249" Type="http://schemas.openxmlformats.org/officeDocument/2006/relationships/hyperlink" Target="https://finzakaz.com/collection/tomatnye-pasty-ketchupy-mayonez-gorchitsa/product/ketchup-heinz-1-kg" TargetMode="External"/><Relationship Id="rId13" Type="http://schemas.openxmlformats.org/officeDocument/2006/relationships/hyperlink" Target="https://finzakaz.com/collection/shokoladnye-konfety/product/molochnyy-shokolad-shokoladnye-zhivotnye-maitre-truffout-100-gr" TargetMode="External"/><Relationship Id="rId109" Type="http://schemas.openxmlformats.org/officeDocument/2006/relationships/hyperlink" Target="https://finzakaz.com/collection/pechenie-2/product/pechenie-piacelli-200-gr" TargetMode="External"/><Relationship Id="rId34" Type="http://schemas.openxmlformats.org/officeDocument/2006/relationships/hyperlink" Target="https://finzakaz.com/collection/makaronnye-izdeliya/product/lapsha-pirkka-nuudeli-kana-yrtti-65-gr" TargetMode="External"/><Relationship Id="rId55" Type="http://schemas.openxmlformats.org/officeDocument/2006/relationships/hyperlink" Target="https://finzakaz.com/collection/geli-dlya-stirki/product/gel-dlya-stirki-detskogo-belya-at-home-sensitive-1-l" TargetMode="External"/><Relationship Id="rId76" Type="http://schemas.openxmlformats.org/officeDocument/2006/relationships/hyperlink" Target="https://finzakaz.com/collection/syr/product/syr-valio-oltermanni-900-gr" TargetMode="External"/><Relationship Id="rId97" Type="http://schemas.openxmlformats.org/officeDocument/2006/relationships/hyperlink" Target="https://finzakaz.com/collection/k-prazdniku/product/shokoladnye-figurki-only-mix-100-gr" TargetMode="External"/><Relationship Id="rId120" Type="http://schemas.openxmlformats.org/officeDocument/2006/relationships/hyperlink" Target="https://finzakaz.com/collection/peny-geli-stanki/product/gel-dlya-britya-deep-blue-sensitive-200-ml" TargetMode="External"/><Relationship Id="rId141" Type="http://schemas.openxmlformats.org/officeDocument/2006/relationships/hyperlink" Target="https://finzakaz.com/collection/syr/product/syr-rainbow-kermajuusto-1-kg" TargetMode="External"/><Relationship Id="rId7" Type="http://schemas.openxmlformats.org/officeDocument/2006/relationships/hyperlink" Target="https://finzakaz.com/collection/geli-dlya-dusha/product/gel-dlya-dusha-neutral-250-ml" TargetMode="External"/><Relationship Id="rId162" Type="http://schemas.openxmlformats.org/officeDocument/2006/relationships/hyperlink" Target="https://finzakaz.com/collection/k-prazdniku/product/martsipanovaya-konfeta-maitre-truffout-100-gr" TargetMode="External"/><Relationship Id="rId183" Type="http://schemas.openxmlformats.org/officeDocument/2006/relationships/hyperlink" Target="https://finzakaz.com/collection/dlya-koshek/product/pashtet-iz-govyadiny-euro-shopper-100-gr" TargetMode="External"/><Relationship Id="rId218" Type="http://schemas.openxmlformats.org/officeDocument/2006/relationships/hyperlink" Target="https://finzakaz.com/collection/pechenie-2/product/pechenie-euro-shopper-400-gr-1" TargetMode="External"/><Relationship Id="rId239" Type="http://schemas.openxmlformats.org/officeDocument/2006/relationships/hyperlink" Target="https://finzakaz.com/collection/paketirovannyy/product/chay-nordqvist-20-sht" TargetMode="External"/><Relationship Id="rId250" Type="http://schemas.openxmlformats.org/officeDocument/2006/relationships/hyperlink" Target="https://finzakaz.com/collection/laki-peny-kraski-mussy-dlya-volos/product/lak-dlya-volos-schwarzkopf-got2b-glued-blasting-freeze-300-ml" TargetMode="External"/><Relationship Id="rId24" Type="http://schemas.openxmlformats.org/officeDocument/2006/relationships/hyperlink" Target="https://finzakaz.com/collection/syr/product/syr-milbona-blu-moon-200-gr" TargetMode="External"/><Relationship Id="rId45" Type="http://schemas.openxmlformats.org/officeDocument/2006/relationships/hyperlink" Target="https://finzakaz.com/collection/k-prazdniku/product/rozhdestvenskiy-kalendar-disney-paw-patrol-65-gr" TargetMode="External"/><Relationship Id="rId66" Type="http://schemas.openxmlformats.org/officeDocument/2006/relationships/hyperlink" Target="https://finzakaz.com/collection/sol-poroshki-tabletki/product/tabletki-dlya-p-mashiny-finish-powerball-all-in-1-max-110-sht" TargetMode="External"/><Relationship Id="rId87" Type="http://schemas.openxmlformats.org/officeDocument/2006/relationships/hyperlink" Target="https://finzakaz.com/collection/sol-poroshki-tabletki/product/zhidkost-dlya-ochistki-p-mashiny-finish-250-ml" TargetMode="External"/><Relationship Id="rId110" Type="http://schemas.openxmlformats.org/officeDocument/2006/relationships/hyperlink" Target="https://finzakaz.com/collection/syr/product/syr-lovilio-mascarpone-250-gr" TargetMode="External"/><Relationship Id="rId131" Type="http://schemas.openxmlformats.org/officeDocument/2006/relationships/hyperlink" Target="https://finzakaz.com/collection/filtra/product/odnorazovye-filtry-aromata-100-sht" TargetMode="External"/><Relationship Id="rId152" Type="http://schemas.openxmlformats.org/officeDocument/2006/relationships/hyperlink" Target="https://finzakaz.com/collection/k-prazdniku/product/martsipanovye-shariki-only-100-gr" TargetMode="External"/><Relationship Id="rId173" Type="http://schemas.openxmlformats.org/officeDocument/2006/relationships/hyperlink" Target="https://finzakaz.com/collection/konservy-sladkie/product/konservirovannye-abrikosy-pirkka-425-gr" TargetMode="External"/><Relationship Id="rId194" Type="http://schemas.openxmlformats.org/officeDocument/2006/relationships/hyperlink" Target="https://finzakaz.com/collection/novye-tovary/product/protivovospalitelnaya-i-protivootechnaya-maz-s-arnikoy-alter-heideschafer-100-ml" TargetMode="External"/><Relationship Id="rId208" Type="http://schemas.openxmlformats.org/officeDocument/2006/relationships/hyperlink" Target="https://finzakaz.com/collection/sol-poroshki-tabletki/product/tabletki-dlya-p-mashiny-cleffekt-all-in-one-50-sht" TargetMode="External"/><Relationship Id="rId229" Type="http://schemas.openxmlformats.org/officeDocument/2006/relationships/hyperlink" Target="https://finzakaz.com/collection/makaronnye-izdeliya/product/makarony-rozhki-myllyn-paras-tumma-400-gr" TargetMode="External"/><Relationship Id="rId240" Type="http://schemas.openxmlformats.org/officeDocument/2006/relationships/hyperlink" Target="https://finzakaz.com/collection/geli-dlya-mytya-posudy/product/pena-dlya-mytya-posudy-fairy-375-ml" TargetMode="External"/><Relationship Id="rId14" Type="http://schemas.openxmlformats.org/officeDocument/2006/relationships/hyperlink" Target="https://finzakaz.com/collection/syr/product/syr-slivochnyy-oltermanni-taytelainen-900-gr" TargetMode="External"/><Relationship Id="rId35" Type="http://schemas.openxmlformats.org/officeDocument/2006/relationships/hyperlink" Target="https://finzakaz.com/collection/makaronnye-izdeliya/product/lapsha-pirkka-liha-nuudeli-65-gr" TargetMode="External"/><Relationship Id="rId56" Type="http://schemas.openxmlformats.org/officeDocument/2006/relationships/hyperlink" Target="https://finzakaz.com/collection/prokladki-tampony-prezervativy/product/prokladki-vuorroset-cotton-normal-wings14-sht" TargetMode="External"/><Relationship Id="rId77" Type="http://schemas.openxmlformats.org/officeDocument/2006/relationships/hyperlink" Target="https://finzakaz.com/collection/pechenie-2/product/imbirnoe-pechenie-ohuet-sydanpipparit-300-gr" TargetMode="External"/><Relationship Id="rId100" Type="http://schemas.openxmlformats.org/officeDocument/2006/relationships/hyperlink" Target="https://finzakaz.com/collection/syr/product/syr-milbona-red-moon-200-gr" TargetMode="External"/><Relationship Id="rId8" Type="http://schemas.openxmlformats.org/officeDocument/2006/relationships/hyperlink" Target="https://finzakaz.com/collection/zernovoy/product/kofe-zernovoy-lavazza-qualita-oro-1-kg" TargetMode="External"/><Relationship Id="rId98" Type="http://schemas.openxmlformats.org/officeDocument/2006/relationships/hyperlink" Target="https://finzakaz.com/collection/sol-poroshki-tabletki/product/sredstvo-dlya-ochistki-p-mashin-at-home-2-sht" TargetMode="External"/><Relationship Id="rId121" Type="http://schemas.openxmlformats.org/officeDocument/2006/relationships/hyperlink" Target="https://finzakaz.com/collection/peny-geli-stanki/product/odnorazovye-stanki-pirkka-5-sht" TargetMode="External"/><Relationship Id="rId142" Type="http://schemas.openxmlformats.org/officeDocument/2006/relationships/hyperlink" Target="https://finzakaz.com/collection/olivki/product/olivki-baresa-340-gr" TargetMode="External"/><Relationship Id="rId163" Type="http://schemas.openxmlformats.org/officeDocument/2006/relationships/hyperlink" Target="https://finzakaz.com/collection/opolaskivateli-zubnye-schyotki/product/opolaskivatel-dlya-polosti-rta-sencefresh-500-ml" TargetMode="External"/><Relationship Id="rId184" Type="http://schemas.openxmlformats.org/officeDocument/2006/relationships/hyperlink" Target="https://finzakaz.com/collection/dlya-koshek/product/pashtet-s-forelyu-v-souse-x-tra-415-gr" TargetMode="External"/><Relationship Id="rId219" Type="http://schemas.openxmlformats.org/officeDocument/2006/relationships/hyperlink" Target="https://finzakaz.com/collection/konservy-rybnye/product/tunets-v-sobstvennom-soku-nixe-195-gr" TargetMode="External"/><Relationship Id="rId230" Type="http://schemas.openxmlformats.org/officeDocument/2006/relationships/hyperlink" Target="https://finzakaz.com/collection/sol-poroshki-tabletki/product/tabletki-dlya-p-mashiny-finish-powerball-all-in-1-112-sht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s://finzakaz.com/collection/syr/product/syr-milbona-red-moon-200-gr" TargetMode="External"/><Relationship Id="rId46" Type="http://schemas.openxmlformats.org/officeDocument/2006/relationships/hyperlink" Target="https://finzakaz.com/collection/dlya-detey-2/product/polivitaminy-sana-sol-250-ml" TargetMode="External"/><Relationship Id="rId67" Type="http://schemas.openxmlformats.org/officeDocument/2006/relationships/hyperlink" Target="https://finzakaz.com/collection/sol-poroshki-tabletki/product/sol-dlya-p-mashiny-finish-1-2-kg" TargetMode="External"/><Relationship Id="rId88" Type="http://schemas.openxmlformats.org/officeDocument/2006/relationships/hyperlink" Target="https://finzakaz.com/collection/makaronnye-izdeliya/product/makarony-spagetti-k-menu-1-kg" TargetMode="External"/><Relationship Id="rId111" Type="http://schemas.openxmlformats.org/officeDocument/2006/relationships/hyperlink" Target="https://finzakaz.com/collection/syr/product/syr-rainbow-mascarpone-250-gr" TargetMode="External"/><Relationship Id="rId132" Type="http://schemas.openxmlformats.org/officeDocument/2006/relationships/hyperlink" Target="https://finzakaz.com/collection/zubnye-pasty-schyotki-opolaskivateli/product/zubnaya-pasta-dentalux-myatnaya-125-gr" TargetMode="External"/><Relationship Id="rId153" Type="http://schemas.openxmlformats.org/officeDocument/2006/relationships/hyperlink" Target="https://finzakaz.com/collection/sol-poroshki-tabletki/product/sredstvo-dlya-ochistki-p-mashin-at-home-2-sht" TargetMode="External"/><Relationship Id="rId174" Type="http://schemas.openxmlformats.org/officeDocument/2006/relationships/hyperlink" Target="https://finzakaz.com/collection/konservy-sladkie/product/konservirovannyy-mango-pirkka-425-gr" TargetMode="External"/><Relationship Id="rId195" Type="http://schemas.openxmlformats.org/officeDocument/2006/relationships/hyperlink" Target="https://finzakaz.com/collection/pyatnovyvoditeli/product/mylo-pyatnovyvoditel-pardo-400-gr" TargetMode="External"/><Relationship Id="rId209" Type="http://schemas.openxmlformats.org/officeDocument/2006/relationships/hyperlink" Target="https://finzakaz.com/collection/sol-poroshki-tabletki/product/sredstvo-dlya-ochistki-p-mashin-at-home-2-sht" TargetMode="External"/><Relationship Id="rId220" Type="http://schemas.openxmlformats.org/officeDocument/2006/relationships/hyperlink" Target="https://finzakaz.com/collection/gipoallergennoe/product/gel-dlya-stirki-detskogo-lv-15-l" TargetMode="External"/><Relationship Id="rId241" Type="http://schemas.openxmlformats.org/officeDocument/2006/relationships/hyperlink" Target="https://finzakaz.com/collection/sol-poroshki-tabletki/product/tabletki-dlya-p-mashiny-finish-3-v-1-60-sht" TargetMode="External"/><Relationship Id="rId15" Type="http://schemas.openxmlformats.org/officeDocument/2006/relationships/hyperlink" Target="https://finzakaz.com/collection/geli-dlya-mytya-posudy/product/pena-dlya-mytya-posudy-fairy-375-ml" TargetMode="External"/><Relationship Id="rId36" Type="http://schemas.openxmlformats.org/officeDocument/2006/relationships/hyperlink" Target="https://finzakaz.com/collection/varenie-dzhemy/product/varenie-herkkumaan-brusnichnoe-460-gr" TargetMode="External"/><Relationship Id="rId57" Type="http://schemas.openxmlformats.org/officeDocument/2006/relationships/hyperlink" Target="https://finzakaz.com/collection/prokladki-tampony-prezervativy/product/prokladki-vuorroset-bio-long-wings-12-sht" TargetMode="External"/><Relationship Id="rId78" Type="http://schemas.openxmlformats.org/officeDocument/2006/relationships/hyperlink" Target="https://finzakaz.com/collection/gipoallergennoe/product/gel-dlya-stirki-detskogo-lv-15-l" TargetMode="External"/><Relationship Id="rId99" Type="http://schemas.openxmlformats.org/officeDocument/2006/relationships/hyperlink" Target="https://finzakaz.com/collection/syr/product/syr-rainbow-valkohomejuusto-150-gr" TargetMode="External"/><Relationship Id="rId101" Type="http://schemas.openxmlformats.org/officeDocument/2006/relationships/hyperlink" Target="https://finzakaz.com/collection/syr/product/syr-castello-creamy-white-150-gr" TargetMode="External"/><Relationship Id="rId122" Type="http://schemas.openxmlformats.org/officeDocument/2006/relationships/hyperlink" Target="https://finzakaz.com/collection/geli-dlya-mytya-posudy/product/zhidkost-dlya-mytya-posudy-pirkka-500-ml" TargetMode="External"/><Relationship Id="rId143" Type="http://schemas.openxmlformats.org/officeDocument/2006/relationships/hyperlink" Target="https://finzakaz.com/collection/sol-poroshki-tabletki/product/poroshok-dlya-p-mashiny-pirkka-1-kg" TargetMode="External"/><Relationship Id="rId164" Type="http://schemas.openxmlformats.org/officeDocument/2006/relationships/hyperlink" Target="https://finzakaz.com/product/krupnolistovoy-chyornyy-chay-victorian-pure-ceylon-tea-250-gr" TargetMode="External"/><Relationship Id="rId185" Type="http://schemas.openxmlformats.org/officeDocument/2006/relationships/hyperlink" Target="https://finzakaz.com/collection/dlya-koshek/product/pashtet-iz-myasa-i-ryby-v-souse-415-gr" TargetMode="External"/><Relationship Id="rId4" Type="http://schemas.openxmlformats.org/officeDocument/2006/relationships/hyperlink" Target="https://finzakaz.com/collection/geli-dlya-mytya-posudy/product/zhidkost-dlya-mytya-posudy-fairy-ultra-original" TargetMode="External"/><Relationship Id="rId9" Type="http://schemas.openxmlformats.org/officeDocument/2006/relationships/hyperlink" Target="https://finzakaz.com/collection/k-prazdniku/product/pechenie-imbirnoe-s-apelsinom-annas-300-gr" TargetMode="External"/><Relationship Id="rId180" Type="http://schemas.openxmlformats.org/officeDocument/2006/relationships/hyperlink" Target="https://finzakaz.com/collection/zubnye-schyotki-pasty/product/zubnaya-schyotka-colgate-dlya-devochek-0-2-goda" TargetMode="External"/><Relationship Id="rId210" Type="http://schemas.openxmlformats.org/officeDocument/2006/relationships/hyperlink" Target="https://finzakaz.com/collection/sol-poroshki-tabletki/product/tabletki-dlya-p-mashiny-w5-all-in-1-40-sht" TargetMode="External"/><Relationship Id="rId215" Type="http://schemas.openxmlformats.org/officeDocument/2006/relationships/hyperlink" Target="https://finzakaz.com/collection/dlya-detey-2/product/polivitaminy-sana-sol-250-ml" TargetMode="External"/><Relationship Id="rId236" Type="http://schemas.openxmlformats.org/officeDocument/2006/relationships/hyperlink" Target="https://finzakaz.com/collection/hlebtsy-suhariki/product/hlebtsy-rzhanye-myllykivi-300-gr" TargetMode="External"/><Relationship Id="rId26" Type="http://schemas.openxmlformats.org/officeDocument/2006/relationships/hyperlink" Target="https://finzakaz.com/collection/otrubi-kashi/product/ovsyanye-hlopya-mylly-kivi-500-gr" TargetMode="External"/><Relationship Id="rId231" Type="http://schemas.openxmlformats.org/officeDocument/2006/relationships/hyperlink" Target="https://finzakaz.com/collection/syr/product/organicheskiy-syr-bri-castello-organic-brie-150-gr" TargetMode="External"/><Relationship Id="rId47" Type="http://schemas.openxmlformats.org/officeDocument/2006/relationships/hyperlink" Target="https://finzakaz.com/collection/obuv-kuoma/product/polusapozhki-kuoma-putkivarsi-musta-pollo" TargetMode="External"/><Relationship Id="rId68" Type="http://schemas.openxmlformats.org/officeDocument/2006/relationships/hyperlink" Target="https://finzakaz.com/product/tabletki-dlya-p-mashiny-finish-powerball-all-in-1-112-sht" TargetMode="External"/><Relationship Id="rId89" Type="http://schemas.openxmlformats.org/officeDocument/2006/relationships/hyperlink" Target="https://finzakaz.com/collection/makaronnye-izdeliya/product/makarony-myllyn-paras-makaroni-400-gr" TargetMode="External"/><Relationship Id="rId112" Type="http://schemas.openxmlformats.org/officeDocument/2006/relationships/hyperlink" Target="https://finzakaz.com/collection/syr/product/syr-rainbow-kermajuusto-1-kg" TargetMode="External"/><Relationship Id="rId133" Type="http://schemas.openxmlformats.org/officeDocument/2006/relationships/hyperlink" Target="https://finzakaz.com/collection/dlya-kuhni/product/krem-dlya-steklokeramiki-vitro-clen-200-ml" TargetMode="External"/><Relationship Id="rId154" Type="http://schemas.openxmlformats.org/officeDocument/2006/relationships/hyperlink" Target="https://finzakaz.com/collection/shokoladnye-pasty-podlivki/product/arahisovoe-maslo-pirkka-350-gr" TargetMode="External"/><Relationship Id="rId175" Type="http://schemas.openxmlformats.org/officeDocument/2006/relationships/hyperlink" Target="https://finzakaz.com/collection/konservy-sladkie/product/konservirovannye-mandariny-pirkka-v-sirope-312-175-gr" TargetMode="External"/><Relationship Id="rId196" Type="http://schemas.openxmlformats.org/officeDocument/2006/relationships/hyperlink" Target="https://finzakaz.com/collection/k-prazdniku/product/shokoladnyy-kalendar-only-santa-klaus-75-gr" TargetMode="External"/><Relationship Id="rId200" Type="http://schemas.openxmlformats.org/officeDocument/2006/relationships/hyperlink" Target="https://finzakaz.com/collection/k-prazdniku/product/shokoladnyy-kalendar-ded-moroz-i-deti-50-gr" TargetMode="External"/><Relationship Id="rId16" Type="http://schemas.openxmlformats.org/officeDocument/2006/relationships/hyperlink" Target="https://finzakaz.com/collection/geli-dlya-mytya-posudy/product/zhidkost-dlya-mytya-posudy-fairy-dreft-1-l" TargetMode="External"/><Relationship Id="rId221" Type="http://schemas.openxmlformats.org/officeDocument/2006/relationships/hyperlink" Target="https://finzakaz.com/collection/dezodoranty/product/dezodorant-antiperspirant-lv-60-ml" TargetMode="External"/><Relationship Id="rId242" Type="http://schemas.openxmlformats.org/officeDocument/2006/relationships/hyperlink" Target="https://finzakaz.com/collection/shokoladnye-konfety/product/molochnyy-shokolad-shokoladnye-zhivotnye-maitre-truffout-100-gr" TargetMode="External"/><Relationship Id="rId37" Type="http://schemas.openxmlformats.org/officeDocument/2006/relationships/hyperlink" Target="https://finzakaz.com/collection/varenie-dzhemy/product/dzhem-maribel-abrikosovyy-450-gr" TargetMode="External"/><Relationship Id="rId58" Type="http://schemas.openxmlformats.org/officeDocument/2006/relationships/hyperlink" Target="https://finzakaz.com/collection/sol-poroshki-tabletki/product/zhidkost-dlya-ochistki-p-mashiny-finish-limon-250-ml" TargetMode="External"/><Relationship Id="rId79" Type="http://schemas.openxmlformats.org/officeDocument/2006/relationships/hyperlink" Target="https://finzakaz.com/collection/gipoallergennoe/product/gel-lv-dlya-tsvetnogo-1-5-l" TargetMode="External"/><Relationship Id="rId102" Type="http://schemas.openxmlformats.org/officeDocument/2006/relationships/hyperlink" Target="https://finzakaz.com/collection/syr/product/syr-rainbow-mascarpone-250-gr" TargetMode="External"/><Relationship Id="rId123" Type="http://schemas.openxmlformats.org/officeDocument/2006/relationships/hyperlink" Target="https://finzakaz.com/collection/geli-dlya-mytya-posudy/product/zhidkost-dlya-mytya-posudy-fairy-original-900-ml" TargetMode="External"/><Relationship Id="rId144" Type="http://schemas.openxmlformats.org/officeDocument/2006/relationships/hyperlink" Target="https://finzakaz.com/collection/sol-poroshki-tabletki/product/poroshok-dlya-posudomoechnoy-mashiny-rainbow-1-kg" TargetMode="External"/><Relationship Id="rId90" Type="http://schemas.openxmlformats.org/officeDocument/2006/relationships/hyperlink" Target="https://finzakaz.com/collection/makaronnye-izdeliya/product/spagetti-x-tra-1-kg" TargetMode="External"/><Relationship Id="rId165" Type="http://schemas.openxmlformats.org/officeDocument/2006/relationships/hyperlink" Target="https://finzakaz.com/collection/zubnye-schyotki-pasty/product/detskaya-zubnaya-pasta-pirkka-75-ml" TargetMode="External"/><Relationship Id="rId186" Type="http://schemas.openxmlformats.org/officeDocument/2006/relationships/hyperlink" Target="https://finzakaz.com/collection/zubnye-pasty-schyotki-opolaskivateli/product/zubnaya-pasta-pirkka-ftor-75-ml" TargetMode="External"/><Relationship Id="rId211" Type="http://schemas.openxmlformats.org/officeDocument/2006/relationships/hyperlink" Target="https://finzakaz.com/collection/syr/product/syr-milbona-blu-moon-200-gr" TargetMode="External"/><Relationship Id="rId232" Type="http://schemas.openxmlformats.org/officeDocument/2006/relationships/hyperlink" Target="https://finzakaz.com/collection/syr/product/castello-marquis-puna-valkohomejuusto-150-gr" TargetMode="External"/><Relationship Id="rId27" Type="http://schemas.openxmlformats.org/officeDocument/2006/relationships/hyperlink" Target="https://finzakaz.com/collection/otrubi-kashi/product/hlopya-mylly-kivi-4-zlaka-850-gr" TargetMode="External"/><Relationship Id="rId48" Type="http://schemas.openxmlformats.org/officeDocument/2006/relationships/hyperlink" Target="https://finzakaz.com/collection/k-prazdniku/product/imbirnoe-pechenie-s-mindalyom-annas-300-gr" TargetMode="External"/><Relationship Id="rId69" Type="http://schemas.openxmlformats.org/officeDocument/2006/relationships/hyperlink" Target="https://finzakaz.com/collection/zernovoy/product/zernovoy-kofe-movenpick-500-gr" TargetMode="External"/><Relationship Id="rId113" Type="http://schemas.openxmlformats.org/officeDocument/2006/relationships/hyperlink" Target="https://finzakaz.com/collection/syr/product/syr-rainbow-kermajuusto-17-1-kg" TargetMode="External"/><Relationship Id="rId134" Type="http://schemas.openxmlformats.org/officeDocument/2006/relationships/hyperlink" Target="https://finzakaz.com/collection/krema-dlya-ruk/product/krem-dlya-ruk-garnier-intensivnyy-uhod-100-ml" TargetMode="External"/><Relationship Id="rId80" Type="http://schemas.openxmlformats.org/officeDocument/2006/relationships/hyperlink" Target="https://finzakaz.com/collection/geli-dlya-mytya-posudy/product/zhidkost-dlya-mytya-posudy-fairy-sensitive-650-ml" TargetMode="External"/><Relationship Id="rId155" Type="http://schemas.openxmlformats.org/officeDocument/2006/relationships/hyperlink" Target="https://finzakaz.com/collection/pyatnovyvoditeli/product/sredstvo-dlya-chistki-stiralnoy-mashiny-washing-machine-500-gr" TargetMode="External"/><Relationship Id="rId176" Type="http://schemas.openxmlformats.org/officeDocument/2006/relationships/hyperlink" Target="https://finzakaz.com/collection/tomatnye-pasty-ketchupy-mayonez-gorchitsa/product/tomatnaya-pasta-k-menu-70-gr" TargetMode="External"/><Relationship Id="rId197" Type="http://schemas.openxmlformats.org/officeDocument/2006/relationships/hyperlink" Target="https://finzakaz.com/collection/k-prazdniku/product/shokoladnyy-kalendar-jacquot-advent-calendar-75-gr" TargetMode="External"/><Relationship Id="rId201" Type="http://schemas.openxmlformats.org/officeDocument/2006/relationships/hyperlink" Target="https://finzakaz.com/collection/k-prazdniku/product/shokoladnye-ledentsy-santa-klaus-only-90-gr" TargetMode="External"/><Relationship Id="rId222" Type="http://schemas.openxmlformats.org/officeDocument/2006/relationships/hyperlink" Target="https://finzakaz.com/collection/dezodoranty/product/dezodorant-antiperspirant-lv-sport-60-ml" TargetMode="External"/><Relationship Id="rId243" Type="http://schemas.openxmlformats.org/officeDocument/2006/relationships/hyperlink" Target="https://finzakaz.com/collection/hlebtsy-suhariki/product/hlebtsy-rzhanye-myllykivi-300-gr" TargetMode="External"/><Relationship Id="rId17" Type="http://schemas.openxmlformats.org/officeDocument/2006/relationships/hyperlink" Target="https://finzakaz.com/collection/obuv-kuoma/product/polusapozhki-na-lipuchke-kuoma-tarravarsi-neonpinkki-pollo" TargetMode="External"/><Relationship Id="rId38" Type="http://schemas.openxmlformats.org/officeDocument/2006/relationships/hyperlink" Target="https://finzakaz.com/collection/varenie-dzhemy/product/chernosmorodinovoe-zhelepirkaa-250-gr" TargetMode="External"/><Relationship Id="rId59" Type="http://schemas.openxmlformats.org/officeDocument/2006/relationships/hyperlink" Target="https://finzakaz.com/collection/sol-poroshki-tabletki/product/zhidkost-dlya-ochistki-p-mashiny-finish-250-ml" TargetMode="External"/><Relationship Id="rId103" Type="http://schemas.openxmlformats.org/officeDocument/2006/relationships/hyperlink" Target="https://finzakaz.com/collection/syr/product/syr-rainbow-valko-sinihomejuusto-150-gr" TargetMode="External"/><Relationship Id="rId124" Type="http://schemas.openxmlformats.org/officeDocument/2006/relationships/hyperlink" Target="https://finzakaz.com/collection/dlya-kuhni/product/sredstvo-dlya-chistki-nerzhaveyuschey-stali-astonish-750-ml" TargetMode="External"/><Relationship Id="rId70" Type="http://schemas.openxmlformats.org/officeDocument/2006/relationships/hyperlink" Target="https://finzakaz.com/collection/rastvorimyy/product/kofe-rastvorimyy-kulta-katriina-200-gr" TargetMode="External"/><Relationship Id="rId91" Type="http://schemas.openxmlformats.org/officeDocument/2006/relationships/hyperlink" Target="https://finzakaz.com/collection/zubnye-pasty-schyotki-opolaskivateli/product/zubnaya-pasta-dentalux-myatnaya-125-gr" TargetMode="External"/><Relationship Id="rId145" Type="http://schemas.openxmlformats.org/officeDocument/2006/relationships/hyperlink" Target="https://finzakaz.com/collection/olivki/product/olivki-halkidiki-bez-kostochki-rainbow-350185-gr" TargetMode="External"/><Relationship Id="rId166" Type="http://schemas.openxmlformats.org/officeDocument/2006/relationships/hyperlink" Target="https://finzakaz.com/collection/zubnye-schyotki-pasty/product/detskaya-zubnaya-pasta-colgate-begemotik-50-ml" TargetMode="External"/><Relationship Id="rId187" Type="http://schemas.openxmlformats.org/officeDocument/2006/relationships/hyperlink" Target="https://finzakaz.com/collection/zubnye-pasty-schyotki-opolaskivateli/product/zubnaya-pasta-pepsodent-evkalipt-75-ml" TargetMode="External"/><Relationship Id="rId1" Type="http://schemas.openxmlformats.org/officeDocument/2006/relationships/hyperlink" Target="https://finzakaz.com/collection/geli-dlya-mytya-posudy/product/zhidkost-dlya-mytya-posudy-fairy-original-1-5-l" TargetMode="External"/><Relationship Id="rId212" Type="http://schemas.openxmlformats.org/officeDocument/2006/relationships/hyperlink" Target="https://finzakaz.com/collection/syr/product/syr-castello-blue-150-gr" TargetMode="External"/><Relationship Id="rId233" Type="http://schemas.openxmlformats.org/officeDocument/2006/relationships/hyperlink" Target="https://finzakaz.com/collection/syr/product/syr-arla-tolkuton-cheddar-1-kg" TargetMode="External"/><Relationship Id="rId28" Type="http://schemas.openxmlformats.org/officeDocument/2006/relationships/hyperlink" Target="https://finzakaz.com/collection/makaronnye-izdeliya/product/lapsha-mama-so-vkusom-ovoschey-60-gr" TargetMode="External"/><Relationship Id="rId49" Type="http://schemas.openxmlformats.org/officeDocument/2006/relationships/hyperlink" Target="https://finzakaz.com/collection/k-prazdniku/product/imbirnoe-pechenie-s-mindalyom-annas-300-gr" TargetMode="External"/><Relationship Id="rId114" Type="http://schemas.openxmlformats.org/officeDocument/2006/relationships/hyperlink" Target="https://finzakaz.com/collection/syr/product/syr-pirkka-edamjuusto-1-kg" TargetMode="External"/><Relationship Id="rId60" Type="http://schemas.openxmlformats.org/officeDocument/2006/relationships/hyperlink" Target="https://finzakaz.com/collection/sol-poroshki-tabletki/product/tabletki-dlya-p-mashiny-finish-powerball-all-in-1-112-sht" TargetMode="External"/><Relationship Id="rId81" Type="http://schemas.openxmlformats.org/officeDocument/2006/relationships/hyperlink" Target="https://finzakaz.com/collection/syr/product/syr-slivochnyy-oltermanni-taytelainen-900-gr" TargetMode="External"/><Relationship Id="rId135" Type="http://schemas.openxmlformats.org/officeDocument/2006/relationships/hyperlink" Target="https://finzakaz.com/collection/konditsionery-opolaskivateli/product/konditsioner-pirkka-bez-zapaha-750-ml" TargetMode="External"/><Relationship Id="rId156" Type="http://schemas.openxmlformats.org/officeDocument/2006/relationships/hyperlink" Target="https://finzakaz.com/collection/termobelie/product/maska-thermoform-duo" TargetMode="External"/><Relationship Id="rId177" Type="http://schemas.openxmlformats.org/officeDocument/2006/relationships/hyperlink" Target="https://finzakaz.com/collection/tomatnye-pasty-ketchupy-mayonez-gorchitsa/product/tomatnaya-pasta-rainbow-70-gr" TargetMode="External"/><Relationship Id="rId198" Type="http://schemas.openxmlformats.org/officeDocument/2006/relationships/hyperlink" Target="https://finzakaz.com/collection/shokoladnye-pasty-podlivki/product/arahisovoe-maslo-niko-350-gr" TargetMode="External"/><Relationship Id="rId202" Type="http://schemas.openxmlformats.org/officeDocument/2006/relationships/hyperlink" Target="https://finzakaz.com/collection/syr/product/syr-valio-arkijuusto-1-25-kg" TargetMode="External"/><Relationship Id="rId223" Type="http://schemas.openxmlformats.org/officeDocument/2006/relationships/hyperlink" Target="https://finzakaz.com/collection/pyatnovyvoditeli/product/pyatnovyvoditel-vanish-gold-powergel-200-ml" TargetMode="External"/><Relationship Id="rId244" Type="http://schemas.openxmlformats.org/officeDocument/2006/relationships/hyperlink" Target="https://finzakaz.com/collection/zernovoy/product/kofe-zernovoy-lavazza-qualita-oro-1-kg" TargetMode="External"/><Relationship Id="rId18" Type="http://schemas.openxmlformats.org/officeDocument/2006/relationships/hyperlink" Target="https://finzakaz.com/collection/obuv-kuoma/product/capogi-kuoma-lady-blackmusta" TargetMode="External"/><Relationship Id="rId39" Type="http://schemas.openxmlformats.org/officeDocument/2006/relationships/hyperlink" Target="https://finzakaz.com/collection/varenie-dzhemy/product/varenie-muhlebach-apelsin-400-gr" TargetMode="External"/><Relationship Id="rId50" Type="http://schemas.openxmlformats.org/officeDocument/2006/relationships/hyperlink" Target="https://finzakaz.com/collection/k-prazdniku/product/rozhdestvenskiy-kalendar-mars-111-gr" TargetMode="External"/><Relationship Id="rId104" Type="http://schemas.openxmlformats.org/officeDocument/2006/relationships/hyperlink" Target="https://finzakaz.com/product/odnorazovye-filtry-pirkka-4-200-sht" TargetMode="External"/><Relationship Id="rId125" Type="http://schemas.openxmlformats.org/officeDocument/2006/relationships/hyperlink" Target="https://finzakaz.com/collection/dlya-kuhni/product/sprey-cif-ultrafast-dlya-kuhni-450-ml" TargetMode="External"/><Relationship Id="rId146" Type="http://schemas.openxmlformats.org/officeDocument/2006/relationships/hyperlink" Target="https://finzakaz.com/collection/laki-peny-kraski-mussy-dlya-volos/product/kraska-dlya-volos-fashion-color-temno-korichnevyy-s-krasnotoy" TargetMode="External"/><Relationship Id="rId167" Type="http://schemas.openxmlformats.org/officeDocument/2006/relationships/hyperlink" Target="https://finzakaz.com/collection/shampuni-mylo/product/detskiy-balzam-sprey-rainbow-200-ml" TargetMode="External"/><Relationship Id="rId188" Type="http://schemas.openxmlformats.org/officeDocument/2006/relationships/hyperlink" Target="https://finzakaz.com/collection/zubnye-pasty-schyotki-opolaskivateli/product/zubnaya-pasta-dentalux-7-priznakov-125-gr" TargetMode="External"/><Relationship Id="rId71" Type="http://schemas.openxmlformats.org/officeDocument/2006/relationships/hyperlink" Target="https://finzakaz.com/product/kofe-rastvorimyy-nescafe-kulta-300-gr" TargetMode="External"/><Relationship Id="rId92" Type="http://schemas.openxmlformats.org/officeDocument/2006/relationships/hyperlink" Target="https://finzakaz.com/collection/zubnye-pasty-schyotki-opolaskivateli/product/zubnaya-pasta-x-tra-hammastahna-125-ml" TargetMode="External"/><Relationship Id="rId213" Type="http://schemas.openxmlformats.org/officeDocument/2006/relationships/hyperlink" Target="https://finzakaz.com/collection/syr/product/syr-castello-creamy-mild-150-gr" TargetMode="External"/><Relationship Id="rId234" Type="http://schemas.openxmlformats.org/officeDocument/2006/relationships/hyperlink" Target="https://finzakaz.com/collection/syr/product/syr-arla-kadett-5-500-gr" TargetMode="External"/><Relationship Id="rId2" Type="http://schemas.openxmlformats.org/officeDocument/2006/relationships/hyperlink" Target="https://finzakaz.com/collection/geli-dlya-mytya-posudy/product/pena-dlya-mytya-posudy-fairy-375-ml" TargetMode="External"/><Relationship Id="rId29" Type="http://schemas.openxmlformats.org/officeDocument/2006/relationships/hyperlink" Target="https://finzakaz.com/collection/makaronnye-izdeliya/product/lapsha-mama-tselnozernovaya-so-vkusom-kuritsy-90-gr" TargetMode="External"/><Relationship Id="rId40" Type="http://schemas.openxmlformats.org/officeDocument/2006/relationships/hyperlink" Target="https://finzakaz.com/product/tunets-x-tra-v-sobstvennom-soku-185140-gr" TargetMode="External"/><Relationship Id="rId115" Type="http://schemas.openxmlformats.org/officeDocument/2006/relationships/hyperlink" Target="https://finzakaz.com/collection/k-prazdniku/product/novogodniy-kalendarik-favorina-happy-holidays-75-gr" TargetMode="External"/><Relationship Id="rId136" Type="http://schemas.openxmlformats.org/officeDocument/2006/relationships/hyperlink" Target="https://finzakaz.com/collection/tryapki-salfetki-gubki/product/gubki-bettina-s-mylom-10-sht" TargetMode="External"/><Relationship Id="rId157" Type="http://schemas.openxmlformats.org/officeDocument/2006/relationships/hyperlink" Target="https://finzakaz.com/product/hoz-mylo-pardo-300-gr" TargetMode="External"/><Relationship Id="rId178" Type="http://schemas.openxmlformats.org/officeDocument/2006/relationships/hyperlink" Target="https://finzakaz.com/collection/tomatnye-pasty-ketchupy-mayonez-gorchitsa/product/tomatnaya-pasta-k-menu-140-gr" TargetMode="External"/><Relationship Id="rId61" Type="http://schemas.openxmlformats.org/officeDocument/2006/relationships/hyperlink" Target="https://finzakaz.com/collection/k-prazdniku/product/shokoladnye-mini-figurki-snegovika-riegelein-100-gr" TargetMode="External"/><Relationship Id="rId82" Type="http://schemas.openxmlformats.org/officeDocument/2006/relationships/hyperlink" Target="https://finzakaz.com/collection/mylo/product/tualetnoe-mylo-kappus-limon-150-gr" TargetMode="External"/><Relationship Id="rId199" Type="http://schemas.openxmlformats.org/officeDocument/2006/relationships/hyperlink" Target="https://finzakaz.com/collection/uksus/product/krasnyy-vinnyy-uksus-kuhne-rosso-250-ml" TargetMode="External"/><Relationship Id="rId203" Type="http://schemas.openxmlformats.org/officeDocument/2006/relationships/hyperlink" Target="https://finzakaz.com/collection/sol-poroshki-tabletki/product/tabletki-dlya-p-mashiny-cleffekt-all-in-one-50-sht" TargetMode="External"/><Relationship Id="rId19" Type="http://schemas.openxmlformats.org/officeDocument/2006/relationships/hyperlink" Target="https://finzakaz.com/collection/zernovoy/product/kofe-zernovoy-espresso-italia-caffe-classico-1-kg" TargetMode="External"/><Relationship Id="rId224" Type="http://schemas.openxmlformats.org/officeDocument/2006/relationships/hyperlink" Target="https://finzakaz.com/collection/syr/product/syr-valio-oltermanni-900-gr" TargetMode="External"/><Relationship Id="rId245" Type="http://schemas.openxmlformats.org/officeDocument/2006/relationships/hyperlink" Target="https://finzakaz.com/collection/zavarnoy/product/kofe-molotyy-lavazza-qualita-oro" TargetMode="External"/><Relationship Id="rId30" Type="http://schemas.openxmlformats.org/officeDocument/2006/relationships/hyperlink" Target="https://finzakaz.com/collection/makaronnye-izdeliya/product/lapsha-mama-so-vkusom-svininy-90-gr" TargetMode="External"/><Relationship Id="rId105" Type="http://schemas.openxmlformats.org/officeDocument/2006/relationships/hyperlink" Target="https://finzakaz.com/product/kofe-zavarnoy-bellarom-hieno-mokka-500-gr" TargetMode="External"/><Relationship Id="rId126" Type="http://schemas.openxmlformats.org/officeDocument/2006/relationships/hyperlink" Target="https://finzakaz.com/collection/dlya-styokol-i-polov/product/sprey-dlya-styokol-kiilto-bez-zapaha-500-ml" TargetMode="External"/><Relationship Id="rId147" Type="http://schemas.openxmlformats.org/officeDocument/2006/relationships/hyperlink" Target="https://finzakaz.com/collection/sol-poroshki-tabletki/product/tabletki-dlya-p-mashiny-cleffekt-all-in-one-50-sht" TargetMode="External"/><Relationship Id="rId168" Type="http://schemas.openxmlformats.org/officeDocument/2006/relationships/hyperlink" Target="https://finzakaz.com/collection/zubnye-schyotki-pasty/product/detskaya-z-p-theramed-2-v-1-klubnika-75ml" TargetMode="External"/><Relationship Id="rId51" Type="http://schemas.openxmlformats.org/officeDocument/2006/relationships/hyperlink" Target="https://finzakaz.com/collection/dlya-vzroslyh/product/vitaminy-omega-3-tupla-100-sht" TargetMode="External"/><Relationship Id="rId72" Type="http://schemas.openxmlformats.org/officeDocument/2006/relationships/hyperlink" Target="https://finzakaz.com/collection/geli-dlya-mytya-posudy/product/zhidkost-dlya-mytya-posudy-fairy-ultra-original" TargetMode="External"/><Relationship Id="rId93" Type="http://schemas.openxmlformats.org/officeDocument/2006/relationships/hyperlink" Target="https://finzakaz.com/collection/zubnye-pasty-schyotki-opolaskivateli/product/zubnaya-pasta-dentalux-lechebnye-travy-125-gr" TargetMode="External"/><Relationship Id="rId189" Type="http://schemas.openxmlformats.org/officeDocument/2006/relationships/hyperlink" Target="https://finzakaz.com/collection/zubnye-pasty-schyotki-opolaskivateli/product/zubnaya-pasta-colgate-caries-protection-75-ml" TargetMode="External"/><Relationship Id="rId3" Type="http://schemas.openxmlformats.org/officeDocument/2006/relationships/hyperlink" Target="https://finzakaz.com/collection/geli-dlya-mytya-posudy/product/pena-dlya-mytya-posudy-fairy-375-ml" TargetMode="External"/><Relationship Id="rId214" Type="http://schemas.openxmlformats.org/officeDocument/2006/relationships/hyperlink" Target="https://finzakaz.com/collection/syr/product/syr-castello-black-150-gr" TargetMode="External"/><Relationship Id="rId235" Type="http://schemas.openxmlformats.org/officeDocument/2006/relationships/hyperlink" Target="https://finzakaz.com/collection/syr/product/syr-arla-eeppinen-emmental-17-800-gr" TargetMode="External"/><Relationship Id="rId116" Type="http://schemas.openxmlformats.org/officeDocument/2006/relationships/hyperlink" Target="https://finzakaz.com/collection/k-prazdniku/product/novogodniy-kalendarik-favorina-happy-holidays-75-gr" TargetMode="External"/><Relationship Id="rId137" Type="http://schemas.openxmlformats.org/officeDocument/2006/relationships/hyperlink" Target="https://finzakaz.com/collection/peny-geli-stanki/product/pena-dlya-britya-rainbow-300-ml" TargetMode="External"/><Relationship Id="rId158" Type="http://schemas.openxmlformats.org/officeDocument/2006/relationships/hyperlink" Target="https://finzakaz.com/collection/zavarnoy/product/kofe-zavarnoy-bellarom-hieno-mokka-500-gr" TargetMode="External"/><Relationship Id="rId20" Type="http://schemas.openxmlformats.org/officeDocument/2006/relationships/hyperlink" Target="https://finzakaz.com/collection/shokolad/product/shokolad-chernyy-jdgross-mousse-shokoladnyy-tryufel-56-182-gr" TargetMode="External"/><Relationship Id="rId41" Type="http://schemas.openxmlformats.org/officeDocument/2006/relationships/hyperlink" Target="https://finzakaz.com/collection/pripravy-spetsii/product/travy-dlya-pitstsy-pirkka-10-gr" TargetMode="External"/><Relationship Id="rId62" Type="http://schemas.openxmlformats.org/officeDocument/2006/relationships/hyperlink" Target="https://finzakaz.com/collection/k-prazdniku/product/novogodnie-ledentsy-trostochki-12-sht" TargetMode="External"/><Relationship Id="rId83" Type="http://schemas.openxmlformats.org/officeDocument/2006/relationships/hyperlink" Target="https://finzakaz.com/collection/mylo/product/tualetnoe-mylo-rexona-sport-2-sht" TargetMode="External"/><Relationship Id="rId179" Type="http://schemas.openxmlformats.org/officeDocument/2006/relationships/hyperlink" Target="https://finzakaz.com/collection/tomatnye-pasty-ketchupy-mayonez-gorchitsa/product/tomatnaya-pasta-freshona140-gr" TargetMode="External"/><Relationship Id="rId190" Type="http://schemas.openxmlformats.org/officeDocument/2006/relationships/hyperlink" Target="https://finzakaz.com/collection/sol-poroshki-tabletki/product/tabletki-dlya-p-mashiny-fairy-all-in-one-90-sht" TargetMode="External"/><Relationship Id="rId204" Type="http://schemas.openxmlformats.org/officeDocument/2006/relationships/hyperlink" Target="https://finzakaz.com/collection/syr/product/syr-rainbow-valkohomejuusto-150-gr" TargetMode="External"/><Relationship Id="rId225" Type="http://schemas.openxmlformats.org/officeDocument/2006/relationships/hyperlink" Target="https://finzakaz.com/collection/obuv-kuoma/product/polusapozhki-na-lipuchke-kuoma-tarravarsi-neonpinkki-pollo" TargetMode="External"/><Relationship Id="rId246" Type="http://schemas.openxmlformats.org/officeDocument/2006/relationships/hyperlink" Target="https://finzakaz.com/collection/syr/product/grecheskiy-veganskiy-cyr-dlya-pitstsy-violife-200-gr" TargetMode="External"/><Relationship Id="rId106" Type="http://schemas.openxmlformats.org/officeDocument/2006/relationships/hyperlink" Target="https://finzakaz.com/collection/novye-tovary/product/gel-dlya-dusha-balea-street-art-250-ml" TargetMode="External"/><Relationship Id="rId127" Type="http://schemas.openxmlformats.org/officeDocument/2006/relationships/hyperlink" Target="https://finzakaz.com/collection/tryapki-salfetki-gubki/product/chistyaschaya-gubka-dlya-kuhni-2-sht" TargetMode="External"/><Relationship Id="rId10" Type="http://schemas.openxmlformats.org/officeDocument/2006/relationships/hyperlink" Target="https://finzakaz.com/collection/k-prazdniku/product/shokoladnye-figurki-santa-klausov-only-100-gr-2" TargetMode="External"/><Relationship Id="rId31" Type="http://schemas.openxmlformats.org/officeDocument/2006/relationships/hyperlink" Target="https://finzakaz.com/collection/makaronnye-izdeliya/product/lapsha-mama-tom-yum-so-vkusom-kuritsy-90-gr" TargetMode="External"/><Relationship Id="rId52" Type="http://schemas.openxmlformats.org/officeDocument/2006/relationships/hyperlink" Target="https://finzakaz.com/collection/dlya-vzroslyh/product/kapsuly-s-krasnym-risom-usilennye-leader-vahva-punariisi-q10-60-sht" TargetMode="External"/><Relationship Id="rId73" Type="http://schemas.openxmlformats.org/officeDocument/2006/relationships/hyperlink" Target="https://finzakaz.com/collection/geli-dlya-mytya-posudy/product/pena-dlya-mytya-posudy-fairy-375-ml" TargetMode="External"/><Relationship Id="rId94" Type="http://schemas.openxmlformats.org/officeDocument/2006/relationships/hyperlink" Target="https://finzakaz.com/collection/k-prazdniku/product/shokoladnye-mini-figurki-ded-moroza-riegelein-100-gr" TargetMode="External"/><Relationship Id="rId148" Type="http://schemas.openxmlformats.org/officeDocument/2006/relationships/hyperlink" Target="https://finzakaz.com/collection/olivki/product/olivki-baresa-680-gr" TargetMode="External"/><Relationship Id="rId169" Type="http://schemas.openxmlformats.org/officeDocument/2006/relationships/hyperlink" Target="https://finzakaz.com/collection/zubnye-schyotki-pasty/product/detskaya-zubnaya-pasta-oxygenol-muumi-40-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"/>
  <sheetViews>
    <sheetView tabSelected="1" zoomScale="130" zoomScaleNormal="130" workbookViewId="0">
      <pane ySplit="2" topLeftCell="A3" activePane="bottomLeft" state="frozen"/>
      <selection pane="bottomLeft" activeCell="J215" sqref="J215"/>
    </sheetView>
  </sheetViews>
  <sheetFormatPr defaultColWidth="9.140625" defaultRowHeight="15.75" customHeight="1" outlineLevelRow="2" x14ac:dyDescent="0.2"/>
  <cols>
    <col min="1" max="1" width="20.5703125" style="2" customWidth="1"/>
    <col min="2" max="2" width="17.7109375" style="11" customWidth="1"/>
    <col min="3" max="3" width="48.5703125" style="2" customWidth="1"/>
    <col min="4" max="4" width="9.28515625" style="2" customWidth="1"/>
    <col min="5" max="5" width="7.42578125" style="2" customWidth="1"/>
    <col min="6" max="6" width="4.42578125" style="2" hidden="1" customWidth="1"/>
    <col min="7" max="7" width="5.42578125" style="2" customWidth="1"/>
    <col min="8" max="8" width="4" style="2" hidden="1" customWidth="1"/>
    <col min="9" max="9" width="7.28515625" style="2" customWidth="1"/>
    <col min="10" max="10" width="13.5703125" style="2" customWidth="1"/>
    <col min="11" max="11" width="8.7109375" style="2" customWidth="1"/>
    <col min="12" max="12" width="10.42578125" style="2" customWidth="1"/>
    <col min="13" max="14" width="21.5703125" style="2" customWidth="1"/>
    <col min="15" max="16384" width="9.140625" style="2"/>
  </cols>
  <sheetData>
    <row r="1" spans="1:12" ht="15.75" customHeight="1" x14ac:dyDescent="0.2">
      <c r="A1" s="17" t="s">
        <v>0</v>
      </c>
      <c r="B1" s="18"/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3"/>
      <c r="I1" s="17"/>
      <c r="J1" s="17" t="s">
        <v>519</v>
      </c>
      <c r="K1" s="17" t="s">
        <v>562</v>
      </c>
      <c r="L1" s="13"/>
    </row>
    <row r="2" spans="1:12" ht="15.75" customHeight="1" outlineLevel="2" x14ac:dyDescent="0.2">
      <c r="A2" s="3" t="s">
        <v>190</v>
      </c>
      <c r="B2" s="4">
        <v>870907</v>
      </c>
      <c r="C2" s="3" t="s">
        <v>191</v>
      </c>
      <c r="D2" s="3">
        <v>200</v>
      </c>
      <c r="E2" s="3">
        <v>5</v>
      </c>
      <c r="F2" s="5" t="s">
        <v>192</v>
      </c>
      <c r="G2" s="1"/>
      <c r="H2" s="1"/>
      <c r="I2" s="1">
        <f>D2*E2</f>
        <v>1000</v>
      </c>
      <c r="J2" s="1">
        <f>(I2-(I2*0.1))*1.11</f>
        <v>999.00000000000011</v>
      </c>
      <c r="K2" s="1"/>
      <c r="L2" s="1">
        <f>J2/1.11*0.03721</f>
        <v>33.488999999999997</v>
      </c>
    </row>
    <row r="3" spans="1:12" ht="15.75" customHeight="1" outlineLevel="2" x14ac:dyDescent="0.2">
      <c r="A3" s="3" t="s">
        <v>190</v>
      </c>
      <c r="B3" s="4">
        <v>895758</v>
      </c>
      <c r="C3" s="3" t="s">
        <v>193</v>
      </c>
      <c r="D3" s="3">
        <v>190</v>
      </c>
      <c r="E3" s="3">
        <v>1</v>
      </c>
      <c r="F3" s="5" t="s">
        <v>194</v>
      </c>
      <c r="G3" s="1"/>
      <c r="H3" s="1"/>
      <c r="I3" s="1">
        <f>D3*E3</f>
        <v>190</v>
      </c>
      <c r="J3" s="1">
        <f>(I3-(I3*0.1))*1.11</f>
        <v>189.81000000000003</v>
      </c>
      <c r="K3" s="1"/>
      <c r="L3" s="1">
        <f t="shared" ref="L3:L66" si="0">J3/1.11*0.03721</f>
        <v>6.3629100000000003</v>
      </c>
    </row>
    <row r="4" spans="1:12" ht="15.75" customHeight="1" outlineLevel="2" x14ac:dyDescent="0.2">
      <c r="A4" s="3" t="s">
        <v>190</v>
      </c>
      <c r="B4" s="4">
        <v>895857</v>
      </c>
      <c r="C4" s="3" t="s">
        <v>195</v>
      </c>
      <c r="D4" s="3">
        <v>261</v>
      </c>
      <c r="E4" s="3">
        <v>1</v>
      </c>
      <c r="F4" s="5" t="s">
        <v>196</v>
      </c>
      <c r="G4" s="1"/>
      <c r="H4" s="1"/>
      <c r="I4" s="1">
        <f>D4*E4</f>
        <v>261</v>
      </c>
      <c r="J4" s="1">
        <f>(I4-(I4*0.1))*1.11</f>
        <v>260.73900000000003</v>
      </c>
      <c r="K4" s="1"/>
      <c r="L4" s="1">
        <f t="shared" si="0"/>
        <v>8.7406290000000002</v>
      </c>
    </row>
    <row r="5" spans="1:12" ht="15.75" customHeight="1" outlineLevel="1" x14ac:dyDescent="0.2">
      <c r="A5" s="14" t="s">
        <v>521</v>
      </c>
      <c r="B5" s="19"/>
      <c r="C5" s="14"/>
      <c r="D5" s="14"/>
      <c r="E5" s="14"/>
      <c r="F5" s="20"/>
      <c r="G5" s="17"/>
      <c r="H5" s="13"/>
      <c r="I5" s="17"/>
      <c r="J5" s="17">
        <f>SUBTOTAL(9,J2:J4)</f>
        <v>1449.5490000000002</v>
      </c>
      <c r="K5" s="17">
        <f>SUBTOTAL(9,K2:K4)</f>
        <v>0</v>
      </c>
      <c r="L5" s="13">
        <f t="shared" si="0"/>
        <v>48.592539000000002</v>
      </c>
    </row>
    <row r="6" spans="1:12" ht="15.75" customHeight="1" outlineLevel="2" x14ac:dyDescent="0.2">
      <c r="A6" s="3" t="s">
        <v>107</v>
      </c>
      <c r="B6" s="4">
        <v>69606</v>
      </c>
      <c r="C6" s="3" t="s">
        <v>108</v>
      </c>
      <c r="D6" s="3">
        <v>150</v>
      </c>
      <c r="E6" s="3">
        <v>1</v>
      </c>
      <c r="F6" s="5" t="s">
        <v>109</v>
      </c>
      <c r="G6" s="1"/>
      <c r="H6" s="1"/>
      <c r="I6" s="1">
        <f>D6*E6</f>
        <v>150</v>
      </c>
      <c r="J6" s="1">
        <f>(I6-(I6*0.1))*1.11</f>
        <v>149.85000000000002</v>
      </c>
      <c r="K6" s="1"/>
      <c r="L6" s="1">
        <f t="shared" si="0"/>
        <v>5.0233499999999998</v>
      </c>
    </row>
    <row r="7" spans="1:12" ht="15.75" customHeight="1" outlineLevel="2" x14ac:dyDescent="0.2">
      <c r="A7" s="3" t="s">
        <v>107</v>
      </c>
      <c r="B7" s="4">
        <v>4881</v>
      </c>
      <c r="C7" s="3" t="s">
        <v>110</v>
      </c>
      <c r="D7" s="3">
        <v>247</v>
      </c>
      <c r="E7" s="3">
        <v>1</v>
      </c>
      <c r="F7" s="5" t="s">
        <v>111</v>
      </c>
      <c r="G7" s="1"/>
      <c r="H7" s="1"/>
      <c r="I7" s="1">
        <f>D7*E7</f>
        <v>247</v>
      </c>
      <c r="J7" s="1">
        <f>(I7-(I7*0.1))*1.11</f>
        <v>246.75300000000004</v>
      </c>
      <c r="K7" s="1"/>
      <c r="L7" s="1">
        <f t="shared" si="0"/>
        <v>8.271783000000001</v>
      </c>
    </row>
    <row r="8" spans="1:12" ht="15.75" customHeight="1" outlineLevel="2" x14ac:dyDescent="0.2">
      <c r="A8" s="3" t="s">
        <v>107</v>
      </c>
      <c r="B8" s="4">
        <v>19362</v>
      </c>
      <c r="C8" s="3" t="s">
        <v>82</v>
      </c>
      <c r="D8" s="3">
        <v>594</v>
      </c>
      <c r="E8" s="3">
        <v>1</v>
      </c>
      <c r="F8" s="5" t="s">
        <v>83</v>
      </c>
      <c r="G8" s="3" t="s">
        <v>112</v>
      </c>
      <c r="H8" s="1"/>
      <c r="I8" s="1">
        <f>D8*E8</f>
        <v>594</v>
      </c>
      <c r="J8" s="1">
        <f>(I8-(I8*0.1))*1.11</f>
        <v>593.40600000000006</v>
      </c>
      <c r="K8" s="1"/>
      <c r="L8" s="1">
        <f t="shared" si="0"/>
        <v>19.892466000000002</v>
      </c>
    </row>
    <row r="9" spans="1:12" ht="15.75" customHeight="1" outlineLevel="1" x14ac:dyDescent="0.2">
      <c r="A9" s="14" t="s">
        <v>522</v>
      </c>
      <c r="B9" s="19"/>
      <c r="C9" s="14"/>
      <c r="D9" s="14"/>
      <c r="E9" s="14"/>
      <c r="F9" s="20"/>
      <c r="G9" s="14"/>
      <c r="H9" s="13"/>
      <c r="I9" s="17"/>
      <c r="J9" s="17">
        <f>SUBTOTAL(9,J6:J8)</f>
        <v>990.00900000000013</v>
      </c>
      <c r="K9" s="17">
        <f>SUBTOTAL(9,K6:K8)</f>
        <v>0</v>
      </c>
      <c r="L9" s="13">
        <f t="shared" si="0"/>
        <v>33.187599000000006</v>
      </c>
    </row>
    <row r="10" spans="1:12" ht="15.75" customHeight="1" outlineLevel="2" x14ac:dyDescent="0.2">
      <c r="A10" s="3" t="s">
        <v>246</v>
      </c>
      <c r="B10" s="4">
        <v>965474</v>
      </c>
      <c r="C10" s="3" t="s">
        <v>247</v>
      </c>
      <c r="D10" s="3">
        <v>271</v>
      </c>
      <c r="E10" s="3">
        <v>2</v>
      </c>
      <c r="F10" s="5" t="s">
        <v>248</v>
      </c>
      <c r="G10" s="1"/>
      <c r="H10" s="1"/>
      <c r="I10" s="1">
        <f>D10*E10</f>
        <v>542</v>
      </c>
      <c r="J10" s="1">
        <f>(I10-(I10*0.1))*1.11</f>
        <v>541.45800000000008</v>
      </c>
      <c r="K10" s="1"/>
      <c r="L10" s="1">
        <f t="shared" si="0"/>
        <v>18.151038</v>
      </c>
    </row>
    <row r="11" spans="1:12" ht="15.75" customHeight="1" outlineLevel="2" x14ac:dyDescent="0.2">
      <c r="A11" s="3" t="s">
        <v>246</v>
      </c>
      <c r="B11" s="4">
        <v>965481</v>
      </c>
      <c r="C11" s="3" t="s">
        <v>198</v>
      </c>
      <c r="D11" s="3">
        <v>271</v>
      </c>
      <c r="E11" s="3">
        <v>1</v>
      </c>
      <c r="F11" s="5" t="s">
        <v>199</v>
      </c>
      <c r="G11" s="1"/>
      <c r="H11" s="1"/>
      <c r="I11" s="1">
        <f>D11*E11</f>
        <v>271</v>
      </c>
      <c r="J11" s="1">
        <f>(I11-(I11*0.1))*1.11</f>
        <v>270.72900000000004</v>
      </c>
      <c r="K11" s="1"/>
      <c r="L11" s="1">
        <f t="shared" si="0"/>
        <v>9.0755189999999999</v>
      </c>
    </row>
    <row r="12" spans="1:12" ht="15.75" customHeight="1" outlineLevel="2" x14ac:dyDescent="0.2">
      <c r="A12" s="3" t="s">
        <v>246</v>
      </c>
      <c r="B12" s="4">
        <v>99373</v>
      </c>
      <c r="C12" s="3" t="s">
        <v>249</v>
      </c>
      <c r="D12" s="3">
        <v>116</v>
      </c>
      <c r="E12" s="3">
        <v>1</v>
      </c>
      <c r="F12" s="5" t="s">
        <v>250</v>
      </c>
      <c r="G12" s="1"/>
      <c r="H12" s="1"/>
      <c r="I12" s="1">
        <f>D12*E12</f>
        <v>116</v>
      </c>
      <c r="J12" s="1">
        <f>(I12-(I12*0.1))*1.11</f>
        <v>115.88400000000001</v>
      </c>
      <c r="K12" s="1"/>
      <c r="L12" s="1">
        <f t="shared" si="0"/>
        <v>3.8847240000000003</v>
      </c>
    </row>
    <row r="13" spans="1:12" ht="15.75" customHeight="1" outlineLevel="2" x14ac:dyDescent="0.2">
      <c r="A13" s="3" t="s">
        <v>246</v>
      </c>
      <c r="B13" s="4">
        <v>50305</v>
      </c>
      <c r="C13" s="3" t="s">
        <v>251</v>
      </c>
      <c r="D13" s="3">
        <v>130</v>
      </c>
      <c r="E13" s="3">
        <v>1</v>
      </c>
      <c r="F13" s="5" t="s">
        <v>252</v>
      </c>
      <c r="G13" s="1"/>
      <c r="H13" s="1"/>
      <c r="I13" s="1">
        <f>D13*E13</f>
        <v>130</v>
      </c>
      <c r="J13" s="1">
        <f>(I13-(I13*0.1))*1.11</f>
        <v>129.87</v>
      </c>
      <c r="K13" s="1"/>
      <c r="L13" s="1">
        <f t="shared" si="0"/>
        <v>4.3535700000000004</v>
      </c>
    </row>
    <row r="14" spans="1:12" ht="15.75" customHeight="1" outlineLevel="2" x14ac:dyDescent="0.2">
      <c r="A14" s="3" t="s">
        <v>246</v>
      </c>
      <c r="B14" s="4">
        <v>1012</v>
      </c>
      <c r="C14" s="3" t="s">
        <v>65</v>
      </c>
      <c r="D14" s="3">
        <v>196</v>
      </c>
      <c r="E14" s="3">
        <v>1</v>
      </c>
      <c r="F14" s="5" t="s">
        <v>66</v>
      </c>
      <c r="G14" s="1"/>
      <c r="H14" s="1"/>
      <c r="I14" s="1">
        <f>D14*E14</f>
        <v>196</v>
      </c>
      <c r="J14" s="1">
        <f>(I14-(I14*0.1))*1.11</f>
        <v>195.80400000000003</v>
      </c>
      <c r="K14" s="1"/>
      <c r="L14" s="1">
        <f t="shared" si="0"/>
        <v>6.5638440000000005</v>
      </c>
    </row>
    <row r="15" spans="1:12" ht="15.75" customHeight="1" outlineLevel="1" x14ac:dyDescent="0.2">
      <c r="A15" s="14" t="s">
        <v>523</v>
      </c>
      <c r="B15" s="19"/>
      <c r="C15" s="14"/>
      <c r="D15" s="14"/>
      <c r="E15" s="14"/>
      <c r="F15" s="20"/>
      <c r="G15" s="17"/>
      <c r="H15" s="13"/>
      <c r="I15" s="17"/>
      <c r="J15" s="17">
        <f>SUBTOTAL(9,J10:J14)</f>
        <v>1253.7450000000003</v>
      </c>
      <c r="K15" s="13"/>
      <c r="L15" s="13">
        <f t="shared" si="0"/>
        <v>42.028695000000006</v>
      </c>
    </row>
    <row r="16" spans="1:12" ht="15.75" customHeight="1" outlineLevel="2" x14ac:dyDescent="0.2">
      <c r="A16" s="3" t="s">
        <v>197</v>
      </c>
      <c r="B16" s="4">
        <v>107510</v>
      </c>
      <c r="C16" s="3" t="s">
        <v>21</v>
      </c>
      <c r="D16" s="3">
        <v>251</v>
      </c>
      <c r="E16" s="3">
        <v>1</v>
      </c>
      <c r="F16" s="5" t="s">
        <v>22</v>
      </c>
      <c r="G16" s="1"/>
      <c r="H16" s="1"/>
      <c r="I16" s="1">
        <f t="shared" ref="I16:I24" si="1">D16*E16</f>
        <v>251</v>
      </c>
      <c r="J16" s="1">
        <f t="shared" ref="J16:J24" si="2">(I16-(I16*0.1))*1.11</f>
        <v>250.74900000000002</v>
      </c>
      <c r="K16" s="1"/>
      <c r="L16" s="1">
        <f t="shared" si="0"/>
        <v>8.4057390000000005</v>
      </c>
    </row>
    <row r="17" spans="1:12" ht="15.75" customHeight="1" outlineLevel="2" x14ac:dyDescent="0.2">
      <c r="A17" s="3" t="s">
        <v>197</v>
      </c>
      <c r="B17" s="4">
        <v>104250</v>
      </c>
      <c r="C17" s="3" t="s">
        <v>39</v>
      </c>
      <c r="D17" s="3">
        <v>261</v>
      </c>
      <c r="E17" s="3">
        <v>1</v>
      </c>
      <c r="F17" s="5" t="s">
        <v>40</v>
      </c>
      <c r="G17" s="1"/>
      <c r="H17" s="1"/>
      <c r="I17" s="1">
        <f t="shared" si="1"/>
        <v>261</v>
      </c>
      <c r="J17" s="1">
        <f t="shared" si="2"/>
        <v>260.73900000000003</v>
      </c>
      <c r="K17" s="1"/>
      <c r="L17" s="1">
        <f t="shared" si="0"/>
        <v>8.7406290000000002</v>
      </c>
    </row>
    <row r="18" spans="1:12" ht="15.75" customHeight="1" outlineLevel="2" x14ac:dyDescent="0.2">
      <c r="A18" s="3" t="s">
        <v>197</v>
      </c>
      <c r="B18" s="4">
        <v>112606</v>
      </c>
      <c r="C18" s="3" t="s">
        <v>70</v>
      </c>
      <c r="D18" s="3">
        <v>1309</v>
      </c>
      <c r="E18" s="3">
        <v>2</v>
      </c>
      <c r="F18" s="5" t="s">
        <v>71</v>
      </c>
      <c r="G18" s="1"/>
      <c r="H18" s="1"/>
      <c r="I18" s="1">
        <f t="shared" si="1"/>
        <v>2618</v>
      </c>
      <c r="J18" s="1">
        <f t="shared" si="2"/>
        <v>2615.3820000000001</v>
      </c>
      <c r="K18" s="1"/>
      <c r="L18" s="1">
        <f t="shared" si="0"/>
        <v>87.674201999999994</v>
      </c>
    </row>
    <row r="19" spans="1:12" ht="15.75" customHeight="1" outlineLevel="2" x14ac:dyDescent="0.2">
      <c r="A19" s="3" t="s">
        <v>197</v>
      </c>
      <c r="B19" s="4">
        <v>965481</v>
      </c>
      <c r="C19" s="3" t="s">
        <v>198</v>
      </c>
      <c r="D19" s="3">
        <v>271</v>
      </c>
      <c r="E19" s="3">
        <v>1</v>
      </c>
      <c r="F19" s="5" t="s">
        <v>199</v>
      </c>
      <c r="G19" s="1"/>
      <c r="H19" s="1"/>
      <c r="I19" s="1">
        <f t="shared" si="1"/>
        <v>271</v>
      </c>
      <c r="J19" s="1">
        <f t="shared" si="2"/>
        <v>270.72900000000004</v>
      </c>
      <c r="K19" s="1"/>
      <c r="L19" s="1">
        <f t="shared" si="0"/>
        <v>9.0755189999999999</v>
      </c>
    </row>
    <row r="20" spans="1:12" ht="15.75" customHeight="1" outlineLevel="2" x14ac:dyDescent="0.2">
      <c r="A20" s="3" t="s">
        <v>197</v>
      </c>
      <c r="B20" s="4">
        <v>27557</v>
      </c>
      <c r="C20" s="3" t="s">
        <v>200</v>
      </c>
      <c r="D20" s="3">
        <v>150</v>
      </c>
      <c r="E20" s="3">
        <v>1</v>
      </c>
      <c r="F20" s="5" t="s">
        <v>201</v>
      </c>
      <c r="G20" s="1"/>
      <c r="H20" s="1"/>
      <c r="I20" s="1">
        <f t="shared" si="1"/>
        <v>150</v>
      </c>
      <c r="J20" s="1">
        <f t="shared" si="2"/>
        <v>149.85000000000002</v>
      </c>
      <c r="K20" s="1"/>
      <c r="L20" s="1">
        <f t="shared" si="0"/>
        <v>5.0233499999999998</v>
      </c>
    </row>
    <row r="21" spans="1:12" ht="15.75" customHeight="1" outlineLevel="2" x14ac:dyDescent="0.2">
      <c r="A21" s="3" t="s">
        <v>197</v>
      </c>
      <c r="B21" s="4">
        <v>488870</v>
      </c>
      <c r="C21" s="3" t="s">
        <v>202</v>
      </c>
      <c r="D21" s="3">
        <v>196</v>
      </c>
      <c r="E21" s="3">
        <v>1</v>
      </c>
      <c r="F21" s="5" t="s">
        <v>203</v>
      </c>
      <c r="G21" s="1"/>
      <c r="H21" s="1"/>
      <c r="I21" s="1">
        <f t="shared" si="1"/>
        <v>196</v>
      </c>
      <c r="J21" s="1">
        <f t="shared" si="2"/>
        <v>195.80400000000003</v>
      </c>
      <c r="K21" s="1"/>
      <c r="L21" s="1">
        <f t="shared" si="0"/>
        <v>6.5638440000000005</v>
      </c>
    </row>
    <row r="22" spans="1:12" ht="15.75" customHeight="1" outlineLevel="2" x14ac:dyDescent="0.2">
      <c r="A22" s="3" t="s">
        <v>197</v>
      </c>
      <c r="B22" s="4">
        <v>989371</v>
      </c>
      <c r="C22" s="3" t="s">
        <v>204</v>
      </c>
      <c r="D22" s="3">
        <v>750</v>
      </c>
      <c r="E22" s="3">
        <v>1</v>
      </c>
      <c r="F22" s="5" t="s">
        <v>205</v>
      </c>
      <c r="G22" s="1"/>
      <c r="H22" s="1"/>
      <c r="I22" s="1">
        <f t="shared" si="1"/>
        <v>750</v>
      </c>
      <c r="J22" s="1">
        <f t="shared" si="2"/>
        <v>749.25000000000011</v>
      </c>
      <c r="K22" s="1"/>
      <c r="L22" s="1">
        <f t="shared" si="0"/>
        <v>25.11675</v>
      </c>
    </row>
    <row r="23" spans="1:12" ht="15.75" customHeight="1" outlineLevel="2" x14ac:dyDescent="0.2">
      <c r="A23" s="3" t="s">
        <v>197</v>
      </c>
      <c r="B23" s="4">
        <v>112606</v>
      </c>
      <c r="C23" s="3" t="s">
        <v>70</v>
      </c>
      <c r="D23" s="3">
        <v>1309</v>
      </c>
      <c r="E23" s="3">
        <v>1</v>
      </c>
      <c r="F23" s="5" t="s">
        <v>71</v>
      </c>
      <c r="G23" s="1"/>
      <c r="H23" s="1"/>
      <c r="I23" s="1">
        <f t="shared" si="1"/>
        <v>1309</v>
      </c>
      <c r="J23" s="1">
        <f t="shared" si="2"/>
        <v>1307.691</v>
      </c>
      <c r="K23" s="1"/>
      <c r="L23" s="1">
        <f t="shared" si="0"/>
        <v>43.837100999999997</v>
      </c>
    </row>
    <row r="24" spans="1:12" ht="15.75" customHeight="1" outlineLevel="2" x14ac:dyDescent="0.2">
      <c r="A24" s="3" t="s">
        <v>197</v>
      </c>
      <c r="B24" s="4">
        <v>104250</v>
      </c>
      <c r="C24" s="3" t="s">
        <v>39</v>
      </c>
      <c r="D24" s="3">
        <v>261</v>
      </c>
      <c r="E24" s="3">
        <v>2</v>
      </c>
      <c r="F24" s="5" t="s">
        <v>40</v>
      </c>
      <c r="G24" s="1"/>
      <c r="H24" s="1"/>
      <c r="I24" s="1">
        <f t="shared" si="1"/>
        <v>522</v>
      </c>
      <c r="J24" s="1">
        <f t="shared" si="2"/>
        <v>521.47800000000007</v>
      </c>
      <c r="K24" s="1"/>
      <c r="L24" s="1">
        <f t="shared" si="0"/>
        <v>17.481258</v>
      </c>
    </row>
    <row r="25" spans="1:12" ht="15.75" customHeight="1" outlineLevel="1" x14ac:dyDescent="0.2">
      <c r="A25" s="14" t="s">
        <v>524</v>
      </c>
      <c r="B25" s="19"/>
      <c r="C25" s="14"/>
      <c r="D25" s="14"/>
      <c r="E25" s="14"/>
      <c r="F25" s="20"/>
      <c r="G25" s="17"/>
      <c r="H25" s="13"/>
      <c r="I25" s="17"/>
      <c r="J25" s="17">
        <f>SUBTOTAL(9,J16:J24)</f>
        <v>6321.6720000000005</v>
      </c>
      <c r="K25" s="13"/>
      <c r="L25" s="13">
        <f t="shared" si="0"/>
        <v>211.91839199999998</v>
      </c>
    </row>
    <row r="26" spans="1:12" ht="15.75" customHeight="1" outlineLevel="2" x14ac:dyDescent="0.2">
      <c r="A26" s="3" t="s">
        <v>218</v>
      </c>
      <c r="B26" s="4">
        <v>470167</v>
      </c>
      <c r="C26" s="3" t="s">
        <v>127</v>
      </c>
      <c r="D26" s="24">
        <v>3831</v>
      </c>
      <c r="E26" s="24">
        <v>0</v>
      </c>
      <c r="F26" s="5" t="s">
        <v>219</v>
      </c>
      <c r="G26" s="3" t="s">
        <v>220</v>
      </c>
      <c r="H26" s="1"/>
      <c r="I26" s="1">
        <f t="shared" ref="I26:I43" si="3">D26*E26</f>
        <v>0</v>
      </c>
      <c r="J26" s="1">
        <f>I26*1.11</f>
        <v>0</v>
      </c>
      <c r="K26" s="25">
        <v>-4252.41</v>
      </c>
      <c r="L26" s="1">
        <f t="shared" si="0"/>
        <v>0</v>
      </c>
    </row>
    <row r="27" spans="1:12" ht="15.75" customHeight="1" outlineLevel="2" x14ac:dyDescent="0.2">
      <c r="A27" s="3" t="s">
        <v>218</v>
      </c>
      <c r="B27" s="4">
        <v>338993</v>
      </c>
      <c r="C27" s="3" t="s">
        <v>74</v>
      </c>
      <c r="D27" s="3">
        <v>679</v>
      </c>
      <c r="E27" s="3">
        <v>2</v>
      </c>
      <c r="F27" s="5" t="s">
        <v>75</v>
      </c>
      <c r="G27" s="1"/>
      <c r="H27" s="1"/>
      <c r="I27" s="1">
        <f t="shared" si="3"/>
        <v>1358</v>
      </c>
      <c r="J27" s="1">
        <f t="shared" ref="J27:J43" si="4">(I27-(I27*0.1))*1.11</f>
        <v>1356.6420000000003</v>
      </c>
      <c r="K27" s="1"/>
      <c r="L27" s="1">
        <f t="shared" si="0"/>
        <v>45.478062000000001</v>
      </c>
    </row>
    <row r="28" spans="1:12" ht="15.75" customHeight="1" outlineLevel="2" x14ac:dyDescent="0.2">
      <c r="A28" s="3" t="s">
        <v>218</v>
      </c>
      <c r="B28" s="4">
        <v>39517</v>
      </c>
      <c r="C28" s="3" t="s">
        <v>90</v>
      </c>
      <c r="D28" s="3">
        <v>583</v>
      </c>
      <c r="E28" s="3">
        <v>2</v>
      </c>
      <c r="F28" s="5" t="s">
        <v>91</v>
      </c>
      <c r="G28" s="3" t="s">
        <v>221</v>
      </c>
      <c r="H28" s="1"/>
      <c r="I28" s="1">
        <f t="shared" si="3"/>
        <v>1166</v>
      </c>
      <c r="J28" s="1">
        <f t="shared" si="4"/>
        <v>1164.8340000000003</v>
      </c>
      <c r="K28" s="1"/>
      <c r="L28" s="1">
        <f t="shared" si="0"/>
        <v>39.048174000000003</v>
      </c>
    </row>
    <row r="29" spans="1:12" ht="15.75" customHeight="1" outlineLevel="2" x14ac:dyDescent="0.2">
      <c r="A29" s="3" t="s">
        <v>218</v>
      </c>
      <c r="B29" s="4">
        <v>690222</v>
      </c>
      <c r="C29" s="3" t="s">
        <v>222</v>
      </c>
      <c r="D29" s="3">
        <v>186</v>
      </c>
      <c r="E29" s="3">
        <v>1</v>
      </c>
      <c r="F29" s="5" t="s">
        <v>223</v>
      </c>
      <c r="G29" s="1"/>
      <c r="H29" s="1"/>
      <c r="I29" s="1">
        <f t="shared" si="3"/>
        <v>186</v>
      </c>
      <c r="J29" s="1">
        <f t="shared" si="4"/>
        <v>185.81400000000002</v>
      </c>
      <c r="K29" s="1"/>
      <c r="L29" s="1">
        <f t="shared" si="0"/>
        <v>6.2289539999999999</v>
      </c>
    </row>
    <row r="30" spans="1:12" ht="15.75" customHeight="1" outlineLevel="2" x14ac:dyDescent="0.2">
      <c r="A30" s="3" t="s">
        <v>218</v>
      </c>
      <c r="B30" s="4">
        <v>758918</v>
      </c>
      <c r="C30" s="3" t="s">
        <v>224</v>
      </c>
      <c r="D30" s="3">
        <v>653</v>
      </c>
      <c r="E30" s="3">
        <v>2</v>
      </c>
      <c r="F30" s="5" t="s">
        <v>225</v>
      </c>
      <c r="G30" s="1"/>
      <c r="H30" s="1"/>
      <c r="I30" s="1">
        <f t="shared" si="3"/>
        <v>1306</v>
      </c>
      <c r="J30" s="1">
        <f t="shared" si="4"/>
        <v>1304.6940000000002</v>
      </c>
      <c r="K30" s="1"/>
      <c r="L30" s="1">
        <f t="shared" si="0"/>
        <v>43.736634000000002</v>
      </c>
    </row>
    <row r="31" spans="1:12" ht="15.75" customHeight="1" outlineLevel="2" x14ac:dyDescent="0.2">
      <c r="A31" s="3" t="s">
        <v>218</v>
      </c>
      <c r="B31" s="4">
        <v>302104</v>
      </c>
      <c r="C31" s="3" t="s">
        <v>226</v>
      </c>
      <c r="D31" s="3">
        <v>684</v>
      </c>
      <c r="E31" s="3">
        <v>2</v>
      </c>
      <c r="F31" s="5" t="s">
        <v>227</v>
      </c>
      <c r="G31" s="1"/>
      <c r="H31" s="1"/>
      <c r="I31" s="1">
        <f t="shared" si="3"/>
        <v>1368</v>
      </c>
      <c r="J31" s="1">
        <f t="shared" si="4"/>
        <v>1366.6320000000001</v>
      </c>
      <c r="K31" s="1"/>
      <c r="L31" s="1">
        <f t="shared" si="0"/>
        <v>45.812952000000003</v>
      </c>
    </row>
    <row r="32" spans="1:12" ht="15.75" customHeight="1" outlineLevel="2" x14ac:dyDescent="0.2">
      <c r="A32" s="3" t="s">
        <v>218</v>
      </c>
      <c r="B32" s="4">
        <v>552481</v>
      </c>
      <c r="C32" s="3" t="s">
        <v>228</v>
      </c>
      <c r="D32" s="3">
        <v>251</v>
      </c>
      <c r="E32" s="3">
        <v>2</v>
      </c>
      <c r="F32" s="5" t="s">
        <v>229</v>
      </c>
      <c r="G32" s="1"/>
      <c r="H32" s="1"/>
      <c r="I32" s="1">
        <f t="shared" si="3"/>
        <v>502</v>
      </c>
      <c r="J32" s="1">
        <f t="shared" si="4"/>
        <v>501.49800000000005</v>
      </c>
      <c r="K32" s="1"/>
      <c r="L32" s="1">
        <f t="shared" si="0"/>
        <v>16.811478000000001</v>
      </c>
    </row>
    <row r="33" spans="1:12" ht="15.75" customHeight="1" outlineLevel="2" x14ac:dyDescent="0.2">
      <c r="A33" s="3" t="s">
        <v>218</v>
      </c>
      <c r="B33" s="4">
        <v>338856</v>
      </c>
      <c r="C33" s="3" t="s">
        <v>123</v>
      </c>
      <c r="D33" s="3">
        <v>0</v>
      </c>
      <c r="E33" s="3">
        <v>1</v>
      </c>
      <c r="F33" s="5" t="s">
        <v>124</v>
      </c>
      <c r="G33" s="1"/>
      <c r="H33" s="1"/>
      <c r="I33" s="1">
        <f t="shared" si="3"/>
        <v>0</v>
      </c>
      <c r="J33" s="1">
        <f t="shared" si="4"/>
        <v>0</v>
      </c>
      <c r="K33" s="1"/>
      <c r="L33" s="1">
        <f t="shared" si="0"/>
        <v>0</v>
      </c>
    </row>
    <row r="34" spans="1:12" ht="15.75" customHeight="1" outlineLevel="2" x14ac:dyDescent="0.2">
      <c r="A34" s="3" t="s">
        <v>218</v>
      </c>
      <c r="B34" s="4">
        <v>278656</v>
      </c>
      <c r="C34" s="3" t="s">
        <v>278</v>
      </c>
      <c r="D34" s="3">
        <v>362</v>
      </c>
      <c r="E34" s="3">
        <v>1</v>
      </c>
      <c r="F34" s="5" t="s">
        <v>279</v>
      </c>
      <c r="G34" s="1"/>
      <c r="H34" s="1"/>
      <c r="I34" s="1">
        <f t="shared" si="3"/>
        <v>362</v>
      </c>
      <c r="J34" s="1">
        <f t="shared" si="4"/>
        <v>361.63800000000003</v>
      </c>
      <c r="K34" s="1"/>
      <c r="L34" s="1">
        <f t="shared" si="0"/>
        <v>12.123018</v>
      </c>
    </row>
    <row r="35" spans="1:12" ht="15.75" customHeight="1" outlineLevel="2" x14ac:dyDescent="0.2">
      <c r="A35" s="3" t="s">
        <v>218</v>
      </c>
      <c r="B35" s="4">
        <v>101813</v>
      </c>
      <c r="C35" s="3" t="s">
        <v>280</v>
      </c>
      <c r="D35" s="24">
        <v>166</v>
      </c>
      <c r="E35" s="24">
        <v>0</v>
      </c>
      <c r="F35" s="5" t="s">
        <v>281</v>
      </c>
      <c r="G35" s="1"/>
      <c r="H35" s="1"/>
      <c r="I35" s="1">
        <f t="shared" si="3"/>
        <v>0</v>
      </c>
      <c r="J35" s="1">
        <f t="shared" si="4"/>
        <v>0</v>
      </c>
      <c r="K35" s="25">
        <v>-165.834</v>
      </c>
      <c r="L35" s="1">
        <f t="shared" si="0"/>
        <v>0</v>
      </c>
    </row>
    <row r="36" spans="1:12" ht="15.75" customHeight="1" outlineLevel="2" x14ac:dyDescent="0.2">
      <c r="A36" s="3" t="s">
        <v>218</v>
      </c>
      <c r="B36" s="4">
        <v>46449</v>
      </c>
      <c r="C36" s="3" t="s">
        <v>282</v>
      </c>
      <c r="D36" s="3">
        <v>136</v>
      </c>
      <c r="E36" s="3">
        <v>1</v>
      </c>
      <c r="F36" s="5" t="s">
        <v>283</v>
      </c>
      <c r="G36" s="1"/>
      <c r="H36" s="1"/>
      <c r="I36" s="1">
        <f t="shared" si="3"/>
        <v>136</v>
      </c>
      <c r="J36" s="1">
        <f t="shared" si="4"/>
        <v>135.864</v>
      </c>
      <c r="K36" s="1"/>
      <c r="L36" s="1">
        <f t="shared" si="0"/>
        <v>4.5545039999999997</v>
      </c>
    </row>
    <row r="37" spans="1:12" ht="15.75" customHeight="1" outlineLevel="2" x14ac:dyDescent="0.2">
      <c r="A37" s="3" t="s">
        <v>218</v>
      </c>
      <c r="B37" s="4">
        <v>148353</v>
      </c>
      <c r="C37" s="3" t="s">
        <v>284</v>
      </c>
      <c r="D37" s="3">
        <v>130</v>
      </c>
      <c r="E37" s="3">
        <v>1</v>
      </c>
      <c r="F37" s="5" t="s">
        <v>285</v>
      </c>
      <c r="G37" s="1"/>
      <c r="H37" s="1"/>
      <c r="I37" s="1">
        <f t="shared" si="3"/>
        <v>130</v>
      </c>
      <c r="J37" s="1">
        <f t="shared" si="4"/>
        <v>129.87</v>
      </c>
      <c r="K37" s="1"/>
      <c r="L37" s="1">
        <f t="shared" si="0"/>
        <v>4.3535700000000004</v>
      </c>
    </row>
    <row r="38" spans="1:12" ht="15.75" customHeight="1" outlineLevel="2" x14ac:dyDescent="0.2">
      <c r="A38" s="3" t="s">
        <v>218</v>
      </c>
      <c r="B38" s="4">
        <v>180956</v>
      </c>
      <c r="C38" s="3" t="s">
        <v>286</v>
      </c>
      <c r="D38" s="3">
        <v>291</v>
      </c>
      <c r="E38" s="3">
        <v>1</v>
      </c>
      <c r="F38" s="5" t="s">
        <v>287</v>
      </c>
      <c r="G38" s="1"/>
      <c r="H38" s="1"/>
      <c r="I38" s="1">
        <f t="shared" si="3"/>
        <v>291</v>
      </c>
      <c r="J38" s="1">
        <f t="shared" si="4"/>
        <v>290.709</v>
      </c>
      <c r="K38" s="1"/>
      <c r="L38" s="1">
        <f t="shared" si="0"/>
        <v>9.7452989999999993</v>
      </c>
    </row>
    <row r="39" spans="1:12" ht="15.75" customHeight="1" outlineLevel="2" x14ac:dyDescent="0.2">
      <c r="A39" s="3" t="s">
        <v>218</v>
      </c>
      <c r="B39" s="4">
        <v>210699</v>
      </c>
      <c r="C39" s="3" t="s">
        <v>288</v>
      </c>
      <c r="D39" s="3">
        <v>166</v>
      </c>
      <c r="E39" s="3">
        <v>1</v>
      </c>
      <c r="F39" s="5" t="s">
        <v>289</v>
      </c>
      <c r="G39" s="1"/>
      <c r="H39" s="1"/>
      <c r="I39" s="1">
        <f t="shared" si="3"/>
        <v>166</v>
      </c>
      <c r="J39" s="1">
        <f t="shared" si="4"/>
        <v>165.83400000000003</v>
      </c>
      <c r="K39" s="1"/>
      <c r="L39" s="1">
        <f t="shared" si="0"/>
        <v>5.5591740000000005</v>
      </c>
    </row>
    <row r="40" spans="1:12" ht="15.75" customHeight="1" outlineLevel="2" x14ac:dyDescent="0.2">
      <c r="A40" s="3" t="s">
        <v>218</v>
      </c>
      <c r="B40" s="4">
        <v>599825</v>
      </c>
      <c r="C40" s="3" t="s">
        <v>290</v>
      </c>
      <c r="D40" s="3">
        <v>151</v>
      </c>
      <c r="E40" s="3">
        <v>1</v>
      </c>
      <c r="F40" s="5" t="s">
        <v>291</v>
      </c>
      <c r="G40" s="1"/>
      <c r="H40" s="1"/>
      <c r="I40" s="1">
        <f t="shared" si="3"/>
        <v>151</v>
      </c>
      <c r="J40" s="1">
        <f t="shared" si="4"/>
        <v>150.84900000000002</v>
      </c>
      <c r="K40" s="1"/>
      <c r="L40" s="1">
        <f t="shared" si="0"/>
        <v>5.0568390000000001</v>
      </c>
    </row>
    <row r="41" spans="1:12" ht="15.75" customHeight="1" outlineLevel="2" x14ac:dyDescent="0.2">
      <c r="A41" s="3" t="s">
        <v>218</v>
      </c>
      <c r="B41" s="4">
        <v>784503</v>
      </c>
      <c r="C41" s="3" t="s">
        <v>292</v>
      </c>
      <c r="D41" s="3">
        <v>301</v>
      </c>
      <c r="E41" s="3">
        <v>1</v>
      </c>
      <c r="F41" s="5" t="s">
        <v>293</v>
      </c>
      <c r="G41" s="1"/>
      <c r="H41" s="1"/>
      <c r="I41" s="1">
        <f t="shared" si="3"/>
        <v>301</v>
      </c>
      <c r="J41" s="1">
        <f t="shared" si="4"/>
        <v>300.69900000000001</v>
      </c>
      <c r="K41" s="1"/>
      <c r="L41" s="1">
        <f t="shared" si="0"/>
        <v>10.080188999999999</v>
      </c>
    </row>
    <row r="42" spans="1:12" ht="15.75" customHeight="1" outlineLevel="2" x14ac:dyDescent="0.2">
      <c r="A42" s="3" t="s">
        <v>218</v>
      </c>
      <c r="B42" s="4">
        <v>441386</v>
      </c>
      <c r="C42" s="3" t="s">
        <v>294</v>
      </c>
      <c r="D42" s="3">
        <v>101</v>
      </c>
      <c r="E42" s="3">
        <v>1</v>
      </c>
      <c r="F42" s="5" t="s">
        <v>295</v>
      </c>
      <c r="G42" s="1"/>
      <c r="H42" s="1"/>
      <c r="I42" s="1">
        <f t="shared" si="3"/>
        <v>101</v>
      </c>
      <c r="J42" s="1">
        <f t="shared" si="4"/>
        <v>100.89900000000002</v>
      </c>
      <c r="K42" s="1"/>
      <c r="L42" s="1">
        <f t="shared" si="0"/>
        <v>3.3823890000000003</v>
      </c>
    </row>
    <row r="43" spans="1:12" ht="15.75" customHeight="1" outlineLevel="2" x14ac:dyDescent="0.2">
      <c r="A43" s="3" t="s">
        <v>218</v>
      </c>
      <c r="B43" s="4">
        <v>39231</v>
      </c>
      <c r="C43" s="3" t="s">
        <v>296</v>
      </c>
      <c r="D43" s="3">
        <v>200</v>
      </c>
      <c r="E43" s="3">
        <v>1</v>
      </c>
      <c r="F43" s="5" t="s">
        <v>297</v>
      </c>
      <c r="G43" s="1"/>
      <c r="H43" s="1"/>
      <c r="I43" s="1">
        <f t="shared" si="3"/>
        <v>200</v>
      </c>
      <c r="J43" s="1">
        <f t="shared" si="4"/>
        <v>199.8</v>
      </c>
      <c r="K43" s="1"/>
      <c r="L43" s="1">
        <f t="shared" si="0"/>
        <v>6.6978</v>
      </c>
    </row>
    <row r="44" spans="1:12" ht="15.75" customHeight="1" outlineLevel="1" x14ac:dyDescent="0.2">
      <c r="A44" s="14" t="s">
        <v>525</v>
      </c>
      <c r="B44" s="19"/>
      <c r="C44" s="14"/>
      <c r="D44" s="14"/>
      <c r="E44" s="14"/>
      <c r="F44" s="20"/>
      <c r="G44" s="17"/>
      <c r="H44" s="13"/>
      <c r="I44" s="17"/>
      <c r="J44" s="17">
        <f>SUBTOTAL(9,J26:J43)</f>
        <v>7716.2759999999989</v>
      </c>
      <c r="K44" s="17">
        <f>SUBTOTAL(9,K26:K43)</f>
        <v>-4418.2439999999997</v>
      </c>
      <c r="L44" s="13">
        <f t="shared" si="0"/>
        <v>258.66903599999995</v>
      </c>
    </row>
    <row r="45" spans="1:12" ht="15.75" customHeight="1" outlineLevel="2" x14ac:dyDescent="0.2">
      <c r="A45" s="3" t="s">
        <v>417</v>
      </c>
      <c r="B45" s="4">
        <v>80777</v>
      </c>
      <c r="C45" s="3" t="s">
        <v>418</v>
      </c>
      <c r="D45" s="3">
        <v>140</v>
      </c>
      <c r="E45" s="3">
        <v>1</v>
      </c>
      <c r="F45" s="5" t="s">
        <v>419</v>
      </c>
      <c r="G45" s="3" t="s">
        <v>420</v>
      </c>
      <c r="H45" s="1"/>
      <c r="I45" s="1">
        <f t="shared" ref="I45:I50" si="5">D45*E45</f>
        <v>140</v>
      </c>
      <c r="J45" s="1">
        <f t="shared" ref="J45:J50" si="6">(I45-(I45*0.1))*1.11</f>
        <v>139.86000000000001</v>
      </c>
      <c r="K45" s="1"/>
      <c r="L45" s="1">
        <f t="shared" si="0"/>
        <v>4.6884600000000001</v>
      </c>
    </row>
    <row r="46" spans="1:12" ht="15.75" customHeight="1" outlineLevel="2" x14ac:dyDescent="0.2">
      <c r="A46" s="3" t="s">
        <v>417</v>
      </c>
      <c r="B46" s="4">
        <v>375031</v>
      </c>
      <c r="C46" s="3" t="s">
        <v>421</v>
      </c>
      <c r="D46" s="3">
        <v>151</v>
      </c>
      <c r="E46" s="3">
        <v>1</v>
      </c>
      <c r="F46" s="5" t="s">
        <v>120</v>
      </c>
      <c r="G46" s="3" t="s">
        <v>422</v>
      </c>
      <c r="H46" s="1"/>
      <c r="I46" s="1">
        <f t="shared" si="5"/>
        <v>151</v>
      </c>
      <c r="J46" s="1">
        <f t="shared" si="6"/>
        <v>150.84900000000002</v>
      </c>
      <c r="K46" s="1"/>
      <c r="L46" s="1">
        <f t="shared" si="0"/>
        <v>5.0568390000000001</v>
      </c>
    </row>
    <row r="47" spans="1:12" ht="15.75" customHeight="1" outlineLevel="2" x14ac:dyDescent="0.2">
      <c r="A47" s="3" t="s">
        <v>417</v>
      </c>
      <c r="B47" s="4">
        <v>77050</v>
      </c>
      <c r="C47" s="3" t="s">
        <v>423</v>
      </c>
      <c r="D47" s="3">
        <v>227</v>
      </c>
      <c r="E47" s="3">
        <v>1</v>
      </c>
      <c r="F47" s="5" t="s">
        <v>424</v>
      </c>
      <c r="G47" s="1"/>
      <c r="H47" s="1"/>
      <c r="I47" s="1">
        <f t="shared" si="5"/>
        <v>227</v>
      </c>
      <c r="J47" s="1">
        <f t="shared" si="6"/>
        <v>226.77300000000002</v>
      </c>
      <c r="K47" s="1"/>
      <c r="L47" s="1">
        <f t="shared" si="0"/>
        <v>7.6020030000000007</v>
      </c>
    </row>
    <row r="48" spans="1:12" ht="15.75" customHeight="1" outlineLevel="2" x14ac:dyDescent="0.2">
      <c r="A48" s="3" t="s">
        <v>417</v>
      </c>
      <c r="B48" s="4">
        <v>194010</v>
      </c>
      <c r="C48" s="3" t="s">
        <v>425</v>
      </c>
      <c r="D48" s="3">
        <v>170</v>
      </c>
      <c r="E48" s="3">
        <v>1</v>
      </c>
      <c r="F48" s="5" t="s">
        <v>426</v>
      </c>
      <c r="G48" s="1"/>
      <c r="H48" s="1"/>
      <c r="I48" s="1">
        <f t="shared" si="5"/>
        <v>170</v>
      </c>
      <c r="J48" s="1">
        <f t="shared" si="6"/>
        <v>169.83</v>
      </c>
      <c r="K48" s="1"/>
      <c r="L48" s="1">
        <f t="shared" si="0"/>
        <v>5.69313</v>
      </c>
    </row>
    <row r="49" spans="1:12" ht="15.75" customHeight="1" outlineLevel="2" x14ac:dyDescent="0.2">
      <c r="A49" s="3" t="s">
        <v>417</v>
      </c>
      <c r="B49" s="4">
        <v>81590</v>
      </c>
      <c r="C49" s="3" t="s">
        <v>430</v>
      </c>
      <c r="D49" s="3">
        <v>111</v>
      </c>
      <c r="E49" s="3">
        <v>1</v>
      </c>
      <c r="F49" s="5" t="s">
        <v>431</v>
      </c>
      <c r="G49" s="1"/>
      <c r="H49" s="1"/>
      <c r="I49" s="1">
        <f t="shared" si="5"/>
        <v>111</v>
      </c>
      <c r="J49" s="1">
        <f t="shared" si="6"/>
        <v>110.88900000000001</v>
      </c>
      <c r="K49" s="1"/>
      <c r="L49" s="1">
        <f t="shared" si="0"/>
        <v>3.717279</v>
      </c>
    </row>
    <row r="50" spans="1:12" ht="15.75" customHeight="1" outlineLevel="2" x14ac:dyDescent="0.2">
      <c r="A50" s="3" t="s">
        <v>427</v>
      </c>
      <c r="B50" s="4">
        <v>713</v>
      </c>
      <c r="C50" s="3" t="s">
        <v>428</v>
      </c>
      <c r="D50" s="24">
        <v>90</v>
      </c>
      <c r="E50" s="24">
        <v>0</v>
      </c>
      <c r="F50" s="5" t="s">
        <v>429</v>
      </c>
      <c r="G50" s="1"/>
      <c r="H50" s="1"/>
      <c r="I50" s="1">
        <f t="shared" si="5"/>
        <v>0</v>
      </c>
      <c r="J50" s="1">
        <f t="shared" si="6"/>
        <v>0</v>
      </c>
      <c r="K50" s="25">
        <v>-89.91</v>
      </c>
      <c r="L50" s="1">
        <f t="shared" si="0"/>
        <v>0</v>
      </c>
    </row>
    <row r="51" spans="1:12" ht="15.75" customHeight="1" outlineLevel="1" x14ac:dyDescent="0.2">
      <c r="A51" s="14" t="s">
        <v>526</v>
      </c>
      <c r="B51" s="19"/>
      <c r="C51" s="14"/>
      <c r="D51" s="14">
        <v>1</v>
      </c>
      <c r="E51" s="14"/>
      <c r="F51" s="20"/>
      <c r="G51" s="17"/>
      <c r="H51" s="13"/>
      <c r="I51" s="17"/>
      <c r="J51" s="17">
        <f>SUBTOTAL(9,J45:J50)</f>
        <v>798.20100000000014</v>
      </c>
      <c r="K51" s="17">
        <f>SUBTOTAL(9,K45:K50)</f>
        <v>-89.91</v>
      </c>
      <c r="L51" s="13">
        <f t="shared" si="0"/>
        <v>26.757711</v>
      </c>
    </row>
    <row r="52" spans="1:12" ht="15.75" customHeight="1" outlineLevel="2" x14ac:dyDescent="0.2">
      <c r="A52" s="3" t="s">
        <v>260</v>
      </c>
      <c r="B52" s="4">
        <v>211264</v>
      </c>
      <c r="C52" s="3" t="s">
        <v>67</v>
      </c>
      <c r="D52" s="24">
        <v>257</v>
      </c>
      <c r="E52" s="24">
        <v>3</v>
      </c>
      <c r="F52" s="5" t="s">
        <v>261</v>
      </c>
      <c r="G52" s="1"/>
      <c r="H52" s="1"/>
      <c r="I52" s="25">
        <f>D52*E52</f>
        <v>771</v>
      </c>
      <c r="J52" s="25">
        <f>(I52-(I52*0.1))*1.11</f>
        <v>770.22900000000004</v>
      </c>
      <c r="K52" s="26">
        <v>770.22900000000004</v>
      </c>
      <c r="L52" s="1">
        <f t="shared" si="0"/>
        <v>25.820018999999998</v>
      </c>
    </row>
    <row r="53" spans="1:12" ht="15.75" customHeight="1" outlineLevel="1" x14ac:dyDescent="0.2">
      <c r="A53" s="14" t="s">
        <v>527</v>
      </c>
      <c r="B53" s="19"/>
      <c r="C53" s="14"/>
      <c r="D53" s="14"/>
      <c r="E53" s="14"/>
      <c r="F53" s="20"/>
      <c r="G53" s="17"/>
      <c r="H53" s="13"/>
      <c r="I53" s="17"/>
      <c r="J53" s="17">
        <f>SUBTOTAL(9,J52:J52)</f>
        <v>770.22900000000004</v>
      </c>
      <c r="K53" s="17">
        <f>SUBTOTAL(9,K52:K52)</f>
        <v>770.22900000000004</v>
      </c>
      <c r="L53" s="13">
        <f t="shared" si="0"/>
        <v>25.820018999999998</v>
      </c>
    </row>
    <row r="54" spans="1:12" ht="15.75" customHeight="1" outlineLevel="2" x14ac:dyDescent="0.2">
      <c r="A54" s="3" t="s">
        <v>96</v>
      </c>
      <c r="B54" s="4">
        <v>47009</v>
      </c>
      <c r="C54" s="3" t="s">
        <v>272</v>
      </c>
      <c r="D54" s="3">
        <v>120</v>
      </c>
      <c r="E54" s="3">
        <v>4</v>
      </c>
      <c r="F54" s="5" t="s">
        <v>273</v>
      </c>
      <c r="G54" s="3" t="s">
        <v>274</v>
      </c>
      <c r="H54" s="1"/>
      <c r="I54" s="1">
        <f>D54*E54</f>
        <v>480</v>
      </c>
      <c r="J54" s="1">
        <f>(I54-(I54*0.1))*1.11</f>
        <v>479.52000000000004</v>
      </c>
      <c r="K54" s="1"/>
      <c r="L54" s="1">
        <f t="shared" si="0"/>
        <v>16.074719999999999</v>
      </c>
    </row>
    <row r="55" spans="1:12" ht="15.75" customHeight="1" outlineLevel="2" x14ac:dyDescent="0.2">
      <c r="A55" s="3" t="s">
        <v>96</v>
      </c>
      <c r="B55" s="4">
        <v>47009</v>
      </c>
      <c r="C55" s="3" t="s">
        <v>272</v>
      </c>
      <c r="D55" s="3">
        <v>120</v>
      </c>
      <c r="E55" s="3">
        <v>9</v>
      </c>
      <c r="F55" s="5" t="s">
        <v>273</v>
      </c>
      <c r="G55" s="3" t="s">
        <v>275</v>
      </c>
      <c r="H55" s="1"/>
      <c r="I55" s="1">
        <f>D55*E55</f>
        <v>1080</v>
      </c>
      <c r="J55" s="1">
        <f>(I55-(I55*0.1))*1.11</f>
        <v>1078.92</v>
      </c>
      <c r="K55" s="1"/>
      <c r="L55" s="1">
        <f t="shared" si="0"/>
        <v>36.168120000000002</v>
      </c>
    </row>
    <row r="56" spans="1:12" ht="15.75" customHeight="1" outlineLevel="1" x14ac:dyDescent="0.2">
      <c r="A56" s="14" t="s">
        <v>528</v>
      </c>
      <c r="B56" s="19"/>
      <c r="C56" s="14"/>
      <c r="D56" s="14"/>
      <c r="E56" s="14"/>
      <c r="F56" s="20"/>
      <c r="G56" s="14"/>
      <c r="H56" s="13"/>
      <c r="I56" s="17"/>
      <c r="J56" s="17">
        <f>SUBTOTAL(9,J54:J55)</f>
        <v>1558.44</v>
      </c>
      <c r="K56" s="17">
        <f>SUBTOTAL(9,K54:K55)</f>
        <v>0</v>
      </c>
      <c r="L56" s="13">
        <f t="shared" si="0"/>
        <v>52.242840000000001</v>
      </c>
    </row>
    <row r="57" spans="1:12" ht="15.75" customHeight="1" outlineLevel="2" x14ac:dyDescent="0.2">
      <c r="A57" s="3" t="s">
        <v>51</v>
      </c>
      <c r="B57" s="4">
        <v>42706</v>
      </c>
      <c r="C57" s="3" t="s">
        <v>266</v>
      </c>
      <c r="D57" s="3">
        <v>200</v>
      </c>
      <c r="E57" s="3">
        <v>1</v>
      </c>
      <c r="F57" s="5" t="s">
        <v>267</v>
      </c>
      <c r="G57" s="1"/>
      <c r="H57" s="1"/>
      <c r="I57" s="1">
        <f t="shared" ref="I57:I70" si="7">D57*E57</f>
        <v>200</v>
      </c>
      <c r="J57" s="1">
        <f t="shared" ref="J57:J70" si="8">(I57-(I57*0.1))*1.11</f>
        <v>199.8</v>
      </c>
      <c r="K57" s="1"/>
      <c r="L57" s="1">
        <f t="shared" si="0"/>
        <v>6.6978</v>
      </c>
    </row>
    <row r="58" spans="1:12" ht="15.75" customHeight="1" outlineLevel="2" x14ac:dyDescent="0.2">
      <c r="A58" s="3" t="s">
        <v>51</v>
      </c>
      <c r="B58" s="4">
        <v>43161</v>
      </c>
      <c r="C58" s="3" t="s">
        <v>268</v>
      </c>
      <c r="D58" s="3">
        <v>126</v>
      </c>
      <c r="E58" s="3">
        <v>1</v>
      </c>
      <c r="F58" s="5" t="s">
        <v>269</v>
      </c>
      <c r="G58" s="1"/>
      <c r="H58" s="1"/>
      <c r="I58" s="1">
        <f t="shared" si="7"/>
        <v>126</v>
      </c>
      <c r="J58" s="1">
        <f t="shared" si="8"/>
        <v>125.87400000000002</v>
      </c>
      <c r="K58" s="1"/>
      <c r="L58" s="1">
        <f t="shared" si="0"/>
        <v>4.219614</v>
      </c>
    </row>
    <row r="59" spans="1:12" ht="15.75" customHeight="1" outlineLevel="2" x14ac:dyDescent="0.2">
      <c r="A59" s="3" t="s">
        <v>51</v>
      </c>
      <c r="B59" s="4">
        <v>2190</v>
      </c>
      <c r="C59" s="3" t="s">
        <v>84</v>
      </c>
      <c r="D59" s="3">
        <v>190</v>
      </c>
      <c r="E59" s="3">
        <v>1</v>
      </c>
      <c r="F59" s="5" t="s">
        <v>85</v>
      </c>
      <c r="G59" s="1"/>
      <c r="H59" s="1"/>
      <c r="I59" s="1">
        <f t="shared" si="7"/>
        <v>190</v>
      </c>
      <c r="J59" s="1">
        <f t="shared" si="8"/>
        <v>189.81000000000003</v>
      </c>
      <c r="K59" s="1"/>
      <c r="L59" s="1">
        <f t="shared" si="0"/>
        <v>6.3629100000000003</v>
      </c>
    </row>
    <row r="60" spans="1:12" ht="15.75" customHeight="1" outlineLevel="2" x14ac:dyDescent="0.2">
      <c r="A60" s="3" t="s">
        <v>51</v>
      </c>
      <c r="B60" s="4">
        <v>386662</v>
      </c>
      <c r="C60" s="3" t="s">
        <v>253</v>
      </c>
      <c r="D60" s="3">
        <v>190</v>
      </c>
      <c r="E60" s="3">
        <v>1</v>
      </c>
      <c r="F60" s="5" t="s">
        <v>254</v>
      </c>
      <c r="G60" s="1"/>
      <c r="H60" s="1"/>
      <c r="I60" s="1">
        <f t="shared" si="7"/>
        <v>190</v>
      </c>
      <c r="J60" s="1">
        <f t="shared" si="8"/>
        <v>189.81000000000003</v>
      </c>
      <c r="K60" s="1"/>
      <c r="L60" s="1">
        <f t="shared" si="0"/>
        <v>6.3629100000000003</v>
      </c>
    </row>
    <row r="61" spans="1:12" ht="15.75" customHeight="1" outlineLevel="2" x14ac:dyDescent="0.2">
      <c r="A61" s="3" t="s">
        <v>51</v>
      </c>
      <c r="B61" s="4">
        <v>381018</v>
      </c>
      <c r="C61" s="3" t="s">
        <v>52</v>
      </c>
      <c r="D61" s="3">
        <v>501</v>
      </c>
      <c r="E61" s="3">
        <v>1</v>
      </c>
      <c r="F61" s="5" t="s">
        <v>53</v>
      </c>
      <c r="G61" s="1"/>
      <c r="H61" s="1"/>
      <c r="I61" s="1">
        <f t="shared" si="7"/>
        <v>501</v>
      </c>
      <c r="J61" s="1">
        <f t="shared" si="8"/>
        <v>500.49900000000002</v>
      </c>
      <c r="K61" s="1"/>
      <c r="L61" s="1">
        <f t="shared" si="0"/>
        <v>16.777988999999998</v>
      </c>
    </row>
    <row r="62" spans="1:12" ht="15.75" customHeight="1" outlineLevel="2" x14ac:dyDescent="0.2">
      <c r="A62" s="3" t="s">
        <v>51</v>
      </c>
      <c r="B62" s="4">
        <v>381087</v>
      </c>
      <c r="C62" s="3" t="s">
        <v>55</v>
      </c>
      <c r="D62" s="3">
        <v>501</v>
      </c>
      <c r="E62" s="3">
        <v>1</v>
      </c>
      <c r="F62" s="5" t="s">
        <v>56</v>
      </c>
      <c r="G62" s="1"/>
      <c r="H62" s="1"/>
      <c r="I62" s="1">
        <f t="shared" si="7"/>
        <v>501</v>
      </c>
      <c r="J62" s="1">
        <f t="shared" si="8"/>
        <v>500.49900000000002</v>
      </c>
      <c r="K62" s="1"/>
      <c r="L62" s="1">
        <f t="shared" si="0"/>
        <v>16.777988999999998</v>
      </c>
    </row>
    <row r="63" spans="1:12" ht="15.75" customHeight="1" outlineLevel="2" x14ac:dyDescent="0.2">
      <c r="A63" s="3" t="s">
        <v>51</v>
      </c>
      <c r="B63" s="4">
        <v>104885</v>
      </c>
      <c r="C63" s="3" t="s">
        <v>270</v>
      </c>
      <c r="D63" s="3">
        <v>589</v>
      </c>
      <c r="E63" s="3">
        <v>1</v>
      </c>
      <c r="F63" s="5" t="s">
        <v>271</v>
      </c>
      <c r="G63" s="1"/>
      <c r="H63" s="1"/>
      <c r="I63" s="1">
        <f t="shared" si="7"/>
        <v>589</v>
      </c>
      <c r="J63" s="1">
        <f t="shared" si="8"/>
        <v>588.41100000000006</v>
      </c>
      <c r="K63" s="1"/>
      <c r="L63" s="1">
        <f t="shared" si="0"/>
        <v>19.725021000000002</v>
      </c>
    </row>
    <row r="64" spans="1:12" ht="15.75" customHeight="1" outlineLevel="2" x14ac:dyDescent="0.2">
      <c r="A64" s="3" t="s">
        <v>51</v>
      </c>
      <c r="B64" s="4">
        <v>5717</v>
      </c>
      <c r="C64" s="3" t="s">
        <v>309</v>
      </c>
      <c r="D64" s="3">
        <v>120</v>
      </c>
      <c r="E64" s="3">
        <v>1</v>
      </c>
      <c r="F64" s="5" t="s">
        <v>310</v>
      </c>
      <c r="G64" s="1"/>
      <c r="H64" s="1"/>
      <c r="I64" s="1">
        <f t="shared" si="7"/>
        <v>120</v>
      </c>
      <c r="J64" s="1">
        <f t="shared" si="8"/>
        <v>119.88000000000001</v>
      </c>
      <c r="K64" s="1"/>
      <c r="L64" s="1">
        <f t="shared" si="0"/>
        <v>4.0186799999999998</v>
      </c>
    </row>
    <row r="65" spans="1:12" ht="15.75" customHeight="1" outlineLevel="2" x14ac:dyDescent="0.2">
      <c r="A65" s="3" t="s">
        <v>51</v>
      </c>
      <c r="B65" s="4">
        <v>560899</v>
      </c>
      <c r="C65" s="3" t="s">
        <v>311</v>
      </c>
      <c r="D65" s="3">
        <v>131</v>
      </c>
      <c r="E65" s="3">
        <v>1</v>
      </c>
      <c r="F65" s="5" t="s">
        <v>312</v>
      </c>
      <c r="G65" s="1"/>
      <c r="H65" s="1"/>
      <c r="I65" s="1">
        <f t="shared" si="7"/>
        <v>131</v>
      </c>
      <c r="J65" s="1">
        <f t="shared" si="8"/>
        <v>130.86900000000003</v>
      </c>
      <c r="K65" s="1"/>
      <c r="L65" s="1">
        <f t="shared" si="0"/>
        <v>4.3870590000000007</v>
      </c>
    </row>
    <row r="66" spans="1:12" ht="15.75" customHeight="1" outlineLevel="2" x14ac:dyDescent="0.2">
      <c r="A66" s="3" t="s">
        <v>51</v>
      </c>
      <c r="B66" s="4">
        <v>839</v>
      </c>
      <c r="C66" s="3" t="s">
        <v>313</v>
      </c>
      <c r="D66" s="3">
        <v>80</v>
      </c>
      <c r="E66" s="3">
        <v>1</v>
      </c>
      <c r="F66" s="5" t="s">
        <v>314</v>
      </c>
      <c r="G66" s="1"/>
      <c r="H66" s="1"/>
      <c r="I66" s="1">
        <f t="shared" si="7"/>
        <v>80</v>
      </c>
      <c r="J66" s="1">
        <f t="shared" si="8"/>
        <v>79.92</v>
      </c>
      <c r="K66" s="1"/>
      <c r="L66" s="1">
        <f t="shared" si="0"/>
        <v>2.6791200000000002</v>
      </c>
    </row>
    <row r="67" spans="1:12" ht="15.75" customHeight="1" outlineLevel="2" x14ac:dyDescent="0.2">
      <c r="A67" s="3" t="s">
        <v>51</v>
      </c>
      <c r="B67" s="4">
        <v>321543</v>
      </c>
      <c r="C67" s="3" t="s">
        <v>63</v>
      </c>
      <c r="D67" s="3">
        <v>186</v>
      </c>
      <c r="E67" s="3">
        <v>1</v>
      </c>
      <c r="F67" s="5" t="s">
        <v>64</v>
      </c>
      <c r="G67" s="1"/>
      <c r="H67" s="1"/>
      <c r="I67" s="1">
        <f t="shared" si="7"/>
        <v>186</v>
      </c>
      <c r="J67" s="1">
        <f t="shared" si="8"/>
        <v>185.81400000000002</v>
      </c>
      <c r="K67" s="1"/>
      <c r="L67" s="1">
        <f t="shared" ref="L67:L130" si="9">J67/1.11*0.03721</f>
        <v>6.2289539999999999</v>
      </c>
    </row>
    <row r="68" spans="1:12" ht="15.75" customHeight="1" outlineLevel="2" x14ac:dyDescent="0.2">
      <c r="A68" s="3" t="s">
        <v>51</v>
      </c>
      <c r="B68" s="4">
        <v>1012</v>
      </c>
      <c r="C68" s="3" t="s">
        <v>65</v>
      </c>
      <c r="D68" s="3">
        <v>196</v>
      </c>
      <c r="E68" s="3">
        <v>1</v>
      </c>
      <c r="F68" s="5" t="s">
        <v>66</v>
      </c>
      <c r="G68" s="1"/>
      <c r="H68" s="1"/>
      <c r="I68" s="1">
        <f t="shared" si="7"/>
        <v>196</v>
      </c>
      <c r="J68" s="1">
        <f t="shared" si="8"/>
        <v>195.80400000000003</v>
      </c>
      <c r="K68" s="1"/>
      <c r="L68" s="1">
        <f t="shared" si="9"/>
        <v>6.5638440000000005</v>
      </c>
    </row>
    <row r="69" spans="1:12" ht="15.75" customHeight="1" outlineLevel="2" x14ac:dyDescent="0.2">
      <c r="A69" s="3" t="s">
        <v>51</v>
      </c>
      <c r="B69" s="4">
        <v>18916</v>
      </c>
      <c r="C69" s="3" t="s">
        <v>438</v>
      </c>
      <c r="D69" s="3">
        <v>196</v>
      </c>
      <c r="E69" s="3">
        <v>1</v>
      </c>
      <c r="F69" s="5" t="s">
        <v>439</v>
      </c>
      <c r="G69" s="1"/>
      <c r="H69" s="1"/>
      <c r="I69" s="1">
        <f t="shared" si="7"/>
        <v>196</v>
      </c>
      <c r="J69" s="1">
        <f t="shared" si="8"/>
        <v>195.80400000000003</v>
      </c>
      <c r="K69" s="1"/>
      <c r="L69" s="1">
        <f t="shared" si="9"/>
        <v>6.5638440000000005</v>
      </c>
    </row>
    <row r="70" spans="1:12" ht="15.75" customHeight="1" outlineLevel="2" x14ac:dyDescent="0.2">
      <c r="A70" s="3" t="s">
        <v>51</v>
      </c>
      <c r="B70" s="4">
        <v>2415</v>
      </c>
      <c r="C70" s="3" t="s">
        <v>440</v>
      </c>
      <c r="D70" s="3">
        <v>196</v>
      </c>
      <c r="E70" s="3">
        <v>1</v>
      </c>
      <c r="F70" s="5" t="s">
        <v>441</v>
      </c>
      <c r="G70" s="1"/>
      <c r="H70" s="1"/>
      <c r="I70" s="1">
        <f t="shared" si="7"/>
        <v>196</v>
      </c>
      <c r="J70" s="1">
        <f t="shared" si="8"/>
        <v>195.80400000000003</v>
      </c>
      <c r="K70" s="1"/>
      <c r="L70" s="1">
        <f t="shared" si="9"/>
        <v>6.5638440000000005</v>
      </c>
    </row>
    <row r="71" spans="1:12" ht="15.75" customHeight="1" outlineLevel="1" x14ac:dyDescent="0.2">
      <c r="A71" s="14" t="s">
        <v>529</v>
      </c>
      <c r="B71" s="19"/>
      <c r="C71" s="14"/>
      <c r="D71" s="14"/>
      <c r="E71" s="14"/>
      <c r="F71" s="20"/>
      <c r="G71" s="17"/>
      <c r="H71" s="13"/>
      <c r="I71" s="17"/>
      <c r="J71" s="17">
        <f>SUBTOTAL(9,J57:J70)</f>
        <v>3398.5980000000009</v>
      </c>
      <c r="K71" s="13"/>
      <c r="L71" s="13">
        <f t="shared" si="9"/>
        <v>113.92957800000002</v>
      </c>
    </row>
    <row r="72" spans="1:12" ht="15.75" customHeight="1" outlineLevel="2" x14ac:dyDescent="0.2">
      <c r="A72" s="3" t="s">
        <v>432</v>
      </c>
      <c r="B72" s="4">
        <v>636647</v>
      </c>
      <c r="C72" s="3" t="s">
        <v>433</v>
      </c>
      <c r="D72" s="3">
        <v>362</v>
      </c>
      <c r="E72" s="3">
        <v>1</v>
      </c>
      <c r="F72" s="5" t="s">
        <v>331</v>
      </c>
      <c r="G72" s="1"/>
      <c r="H72" s="1"/>
      <c r="I72" s="1">
        <f>D72*E72</f>
        <v>362</v>
      </c>
      <c r="J72" s="1">
        <f>(I72-(I72*0.1))*1.11</f>
        <v>361.63800000000003</v>
      </c>
      <c r="K72" s="1"/>
      <c r="L72" s="1">
        <f t="shared" si="9"/>
        <v>12.123018</v>
      </c>
    </row>
    <row r="73" spans="1:12" ht="15.75" customHeight="1" outlineLevel="2" x14ac:dyDescent="0.2">
      <c r="A73" s="3" t="s">
        <v>432</v>
      </c>
      <c r="B73" s="4">
        <v>385733</v>
      </c>
      <c r="C73" s="3" t="s">
        <v>47</v>
      </c>
      <c r="D73" s="3">
        <v>173</v>
      </c>
      <c r="E73" s="3">
        <v>1</v>
      </c>
      <c r="F73" s="5" t="s">
        <v>48</v>
      </c>
      <c r="G73" s="1"/>
      <c r="H73" s="1"/>
      <c r="I73" s="1">
        <f>D73*E73</f>
        <v>173</v>
      </c>
      <c r="J73" s="1">
        <f>(I73-(I73*0.1))*1.11</f>
        <v>172.827</v>
      </c>
      <c r="K73" s="1"/>
      <c r="L73" s="1">
        <f t="shared" si="9"/>
        <v>5.7935969999999992</v>
      </c>
    </row>
    <row r="74" spans="1:12" ht="15.75" customHeight="1" outlineLevel="2" x14ac:dyDescent="0.2">
      <c r="A74" s="3" t="s">
        <v>432</v>
      </c>
      <c r="B74" s="4">
        <v>1012</v>
      </c>
      <c r="C74" s="3" t="s">
        <v>65</v>
      </c>
      <c r="D74" s="3">
        <v>196</v>
      </c>
      <c r="E74" s="3">
        <v>1</v>
      </c>
      <c r="F74" s="5" t="s">
        <v>66</v>
      </c>
      <c r="G74" s="1"/>
      <c r="H74" s="1"/>
      <c r="I74" s="1">
        <f>D74*E74</f>
        <v>196</v>
      </c>
      <c r="J74" s="1">
        <f>(I74-(I74*0.1))*1.11</f>
        <v>195.80400000000003</v>
      </c>
      <c r="K74" s="1"/>
      <c r="L74" s="1">
        <f t="shared" si="9"/>
        <v>6.5638440000000005</v>
      </c>
    </row>
    <row r="75" spans="1:12" ht="15.75" customHeight="1" outlineLevel="2" x14ac:dyDescent="0.2">
      <c r="A75" s="3" t="s">
        <v>432</v>
      </c>
      <c r="B75" s="4">
        <v>385757</v>
      </c>
      <c r="C75" s="3" t="s">
        <v>255</v>
      </c>
      <c r="D75" s="3">
        <v>190</v>
      </c>
      <c r="E75" s="3">
        <v>1</v>
      </c>
      <c r="F75" s="5" t="s">
        <v>256</v>
      </c>
      <c r="G75" s="1"/>
      <c r="H75" s="1"/>
      <c r="I75" s="1">
        <f>D75*E75</f>
        <v>190</v>
      </c>
      <c r="J75" s="1">
        <f>(I75-(I75*0.1))*1.11</f>
        <v>189.81000000000003</v>
      </c>
      <c r="K75" s="1"/>
      <c r="L75" s="1">
        <f t="shared" si="9"/>
        <v>6.3629100000000003</v>
      </c>
    </row>
    <row r="76" spans="1:12" ht="15.75" customHeight="1" outlineLevel="1" x14ac:dyDescent="0.2">
      <c r="A76" s="14" t="s">
        <v>530</v>
      </c>
      <c r="B76" s="19"/>
      <c r="C76" s="14"/>
      <c r="D76" s="14"/>
      <c r="E76" s="14"/>
      <c r="F76" s="20"/>
      <c r="G76" s="17"/>
      <c r="H76" s="13"/>
      <c r="I76" s="17"/>
      <c r="J76" s="17">
        <f>SUBTOTAL(9,J72:J75)</f>
        <v>920.07900000000006</v>
      </c>
      <c r="K76" s="13"/>
      <c r="L76" s="13">
        <f t="shared" si="9"/>
        <v>30.843368999999999</v>
      </c>
    </row>
    <row r="77" spans="1:12" ht="15.75" customHeight="1" outlineLevel="2" x14ac:dyDescent="0.2">
      <c r="A77" s="3" t="s">
        <v>209</v>
      </c>
      <c r="B77" s="4">
        <v>112590</v>
      </c>
      <c r="C77" s="3" t="s">
        <v>210</v>
      </c>
      <c r="D77" s="3">
        <v>1199</v>
      </c>
      <c r="E77" s="3">
        <v>1</v>
      </c>
      <c r="F77" s="5" t="s">
        <v>37</v>
      </c>
      <c r="G77" s="1"/>
      <c r="H77" s="1"/>
      <c r="I77" s="1">
        <f>D77*E77</f>
        <v>1199</v>
      </c>
      <c r="J77" s="1">
        <f>(I77-(I77*0.1))*1.11</f>
        <v>1197.8009999999999</v>
      </c>
      <c r="K77" s="1"/>
      <c r="L77" s="1">
        <f t="shared" si="9"/>
        <v>40.153310999999995</v>
      </c>
    </row>
    <row r="78" spans="1:12" ht="15.75" customHeight="1" outlineLevel="2" x14ac:dyDescent="0.2">
      <c r="A78" s="3" t="s">
        <v>209</v>
      </c>
      <c r="B78" s="4">
        <v>46424</v>
      </c>
      <c r="C78" s="3" t="s">
        <v>17</v>
      </c>
      <c r="D78" s="3">
        <v>292</v>
      </c>
      <c r="E78" s="3">
        <v>1</v>
      </c>
      <c r="F78" s="5" t="s">
        <v>18</v>
      </c>
      <c r="G78" s="1"/>
      <c r="H78" s="1"/>
      <c r="I78" s="1">
        <f>D78*E78</f>
        <v>292</v>
      </c>
      <c r="J78" s="1">
        <f>(I78-(I78*0.1))*1.11</f>
        <v>291.70800000000003</v>
      </c>
      <c r="K78" s="1"/>
      <c r="L78" s="1">
        <f t="shared" si="9"/>
        <v>9.7787880000000005</v>
      </c>
    </row>
    <row r="79" spans="1:12" ht="15.75" customHeight="1" outlineLevel="1" x14ac:dyDescent="0.2">
      <c r="A79" s="14" t="s">
        <v>531</v>
      </c>
      <c r="B79" s="19"/>
      <c r="C79" s="14"/>
      <c r="D79" s="14"/>
      <c r="E79" s="14"/>
      <c r="F79" s="20"/>
      <c r="G79" s="17"/>
      <c r="H79" s="13"/>
      <c r="I79" s="17"/>
      <c r="J79" s="17">
        <f>SUBTOTAL(9,J77:J78)</f>
        <v>1489.509</v>
      </c>
      <c r="K79" s="13"/>
      <c r="L79" s="13">
        <f t="shared" si="9"/>
        <v>49.932098999999994</v>
      </c>
    </row>
    <row r="80" spans="1:12" ht="15.75" customHeight="1" outlineLevel="2" x14ac:dyDescent="0.2">
      <c r="A80" s="3" t="s">
        <v>362</v>
      </c>
      <c r="B80" s="4">
        <v>111227</v>
      </c>
      <c r="C80" s="3" t="s">
        <v>34</v>
      </c>
      <c r="D80" s="3">
        <v>100</v>
      </c>
      <c r="E80" s="3">
        <v>1</v>
      </c>
      <c r="F80" s="5" t="s">
        <v>14</v>
      </c>
      <c r="G80" s="1"/>
      <c r="H80" s="1"/>
      <c r="I80" s="1">
        <f t="shared" ref="I80:I89" si="10">D80*E80</f>
        <v>100</v>
      </c>
      <c r="J80" s="1">
        <f t="shared" ref="J80:J89" si="11">(I80-(I80*0.1))*1.11</f>
        <v>99.9</v>
      </c>
      <c r="K80" s="1"/>
      <c r="L80" s="1">
        <f t="shared" si="9"/>
        <v>3.3489</v>
      </c>
    </row>
    <row r="81" spans="1:12" ht="15.75" customHeight="1" outlineLevel="2" x14ac:dyDescent="0.2">
      <c r="A81" s="3" t="s">
        <v>362</v>
      </c>
      <c r="B81" s="4">
        <v>272238</v>
      </c>
      <c r="C81" s="3" t="s">
        <v>363</v>
      </c>
      <c r="D81" s="3">
        <v>150</v>
      </c>
      <c r="E81" s="3">
        <v>1</v>
      </c>
      <c r="F81" s="5" t="s">
        <v>364</v>
      </c>
      <c r="G81" s="1"/>
      <c r="H81" s="1"/>
      <c r="I81" s="1">
        <f t="shared" si="10"/>
        <v>150</v>
      </c>
      <c r="J81" s="1">
        <f t="shared" si="11"/>
        <v>149.85000000000002</v>
      </c>
      <c r="K81" s="1"/>
      <c r="L81" s="1">
        <f t="shared" si="9"/>
        <v>5.0233499999999998</v>
      </c>
    </row>
    <row r="82" spans="1:12" ht="15.75" customHeight="1" outlineLevel="2" x14ac:dyDescent="0.2">
      <c r="A82" s="3" t="s">
        <v>362</v>
      </c>
      <c r="B82" s="4">
        <v>441656</v>
      </c>
      <c r="C82" s="3" t="s">
        <v>365</v>
      </c>
      <c r="D82" s="3">
        <v>196</v>
      </c>
      <c r="E82" s="3">
        <v>1</v>
      </c>
      <c r="F82" s="5" t="s">
        <v>366</v>
      </c>
      <c r="G82" s="1"/>
      <c r="H82" s="1"/>
      <c r="I82" s="1">
        <f t="shared" si="10"/>
        <v>196</v>
      </c>
      <c r="J82" s="1">
        <f t="shared" si="11"/>
        <v>195.80400000000003</v>
      </c>
      <c r="K82" s="1"/>
      <c r="L82" s="1">
        <f t="shared" si="9"/>
        <v>6.5638440000000005</v>
      </c>
    </row>
    <row r="83" spans="1:12" ht="15.75" customHeight="1" outlineLevel="2" x14ac:dyDescent="0.2">
      <c r="A83" s="3" t="s">
        <v>362</v>
      </c>
      <c r="B83" s="4">
        <v>508107</v>
      </c>
      <c r="C83" s="3" t="s">
        <v>367</v>
      </c>
      <c r="D83" s="3">
        <v>151</v>
      </c>
      <c r="E83" s="3">
        <v>1</v>
      </c>
      <c r="F83" s="5" t="s">
        <v>368</v>
      </c>
      <c r="G83" s="1"/>
      <c r="H83" s="1"/>
      <c r="I83" s="1">
        <f t="shared" si="10"/>
        <v>151</v>
      </c>
      <c r="J83" s="1">
        <f t="shared" si="11"/>
        <v>150.84900000000002</v>
      </c>
      <c r="K83" s="1"/>
      <c r="L83" s="1">
        <f t="shared" si="9"/>
        <v>5.0568390000000001</v>
      </c>
    </row>
    <row r="84" spans="1:12" ht="15.75" customHeight="1" outlineLevel="2" x14ac:dyDescent="0.2">
      <c r="A84" s="3" t="s">
        <v>362</v>
      </c>
      <c r="B84" s="4">
        <v>759083</v>
      </c>
      <c r="C84" s="3" t="s">
        <v>369</v>
      </c>
      <c r="D84" s="3">
        <v>176</v>
      </c>
      <c r="E84" s="3">
        <v>1</v>
      </c>
      <c r="F84" s="5" t="s">
        <v>370</v>
      </c>
      <c r="G84" s="1"/>
      <c r="H84" s="1"/>
      <c r="I84" s="1">
        <f t="shared" si="10"/>
        <v>176</v>
      </c>
      <c r="J84" s="1">
        <f t="shared" si="11"/>
        <v>175.82400000000001</v>
      </c>
      <c r="K84" s="1"/>
      <c r="L84" s="1">
        <f t="shared" si="9"/>
        <v>5.8940640000000002</v>
      </c>
    </row>
    <row r="85" spans="1:12" ht="15.75" customHeight="1" outlineLevel="2" x14ac:dyDescent="0.2">
      <c r="A85" s="3" t="s">
        <v>362</v>
      </c>
      <c r="B85" s="4">
        <v>97007</v>
      </c>
      <c r="C85" s="3" t="s">
        <v>92</v>
      </c>
      <c r="D85" s="3">
        <v>191</v>
      </c>
      <c r="E85" s="3">
        <v>1</v>
      </c>
      <c r="F85" s="5" t="s">
        <v>371</v>
      </c>
      <c r="G85" s="1"/>
      <c r="H85" s="1"/>
      <c r="I85" s="1">
        <f t="shared" si="10"/>
        <v>191</v>
      </c>
      <c r="J85" s="1">
        <f t="shared" si="11"/>
        <v>190.80900000000003</v>
      </c>
      <c r="K85" s="1"/>
      <c r="L85" s="1">
        <f t="shared" si="9"/>
        <v>6.3963990000000006</v>
      </c>
    </row>
    <row r="86" spans="1:12" ht="15.75" customHeight="1" outlineLevel="2" x14ac:dyDescent="0.2">
      <c r="A86" s="3" t="s">
        <v>362</v>
      </c>
      <c r="B86" s="4">
        <v>788303</v>
      </c>
      <c r="C86" s="3" t="s">
        <v>372</v>
      </c>
      <c r="D86" s="3">
        <v>230</v>
      </c>
      <c r="E86" s="3">
        <v>1</v>
      </c>
      <c r="F86" s="5" t="s">
        <v>373</v>
      </c>
      <c r="G86" s="1"/>
      <c r="H86" s="1"/>
      <c r="I86" s="1">
        <f t="shared" si="10"/>
        <v>230</v>
      </c>
      <c r="J86" s="1">
        <f t="shared" si="11"/>
        <v>229.77</v>
      </c>
      <c r="K86" s="1"/>
      <c r="L86" s="1">
        <f t="shared" si="9"/>
        <v>7.7024699999999999</v>
      </c>
    </row>
    <row r="87" spans="1:12" ht="15.75" customHeight="1" outlineLevel="2" x14ac:dyDescent="0.2">
      <c r="A87" s="3" t="s">
        <v>362</v>
      </c>
      <c r="B87" s="4">
        <v>636647</v>
      </c>
      <c r="C87" s="3" t="s">
        <v>433</v>
      </c>
      <c r="D87" s="3">
        <v>362</v>
      </c>
      <c r="E87" s="3">
        <v>1</v>
      </c>
      <c r="F87" s="5" t="s">
        <v>331</v>
      </c>
      <c r="G87" s="1"/>
      <c r="H87" s="1"/>
      <c r="I87" s="1">
        <f t="shared" si="10"/>
        <v>362</v>
      </c>
      <c r="J87" s="1">
        <f t="shared" si="11"/>
        <v>361.63800000000003</v>
      </c>
      <c r="K87" s="1"/>
      <c r="L87" s="1">
        <f t="shared" si="9"/>
        <v>12.123018</v>
      </c>
    </row>
    <row r="88" spans="1:12" ht="15.75" customHeight="1" outlineLevel="2" x14ac:dyDescent="0.2">
      <c r="A88" s="3" t="s">
        <v>362</v>
      </c>
      <c r="B88" s="4">
        <v>412422</v>
      </c>
      <c r="C88" s="3" t="s">
        <v>23</v>
      </c>
      <c r="D88" s="3">
        <v>100</v>
      </c>
      <c r="E88" s="3">
        <v>1</v>
      </c>
      <c r="F88" s="5" t="s">
        <v>24</v>
      </c>
      <c r="G88" s="1"/>
      <c r="H88" s="1"/>
      <c r="I88" s="1">
        <f t="shared" si="10"/>
        <v>100</v>
      </c>
      <c r="J88" s="1">
        <f t="shared" si="11"/>
        <v>99.9</v>
      </c>
      <c r="K88" s="1"/>
      <c r="L88" s="1">
        <f t="shared" si="9"/>
        <v>3.3489</v>
      </c>
    </row>
    <row r="89" spans="1:12" ht="15.75" customHeight="1" outlineLevel="2" x14ac:dyDescent="0.2">
      <c r="A89" s="3" t="s">
        <v>362</v>
      </c>
      <c r="B89" s="4">
        <v>397968</v>
      </c>
      <c r="C89" s="3" t="s">
        <v>436</v>
      </c>
      <c r="D89" s="3">
        <v>402</v>
      </c>
      <c r="E89" s="3">
        <v>1</v>
      </c>
      <c r="F89" s="5" t="s">
        <v>437</v>
      </c>
      <c r="G89" s="1"/>
      <c r="H89" s="1"/>
      <c r="I89" s="1">
        <f t="shared" si="10"/>
        <v>402</v>
      </c>
      <c r="J89" s="1">
        <f t="shared" si="11"/>
        <v>401.59800000000007</v>
      </c>
      <c r="K89" s="1"/>
      <c r="L89" s="1">
        <f t="shared" si="9"/>
        <v>13.462578000000001</v>
      </c>
    </row>
    <row r="90" spans="1:12" ht="15.75" customHeight="1" outlineLevel="1" x14ac:dyDescent="0.2">
      <c r="A90" s="14" t="s">
        <v>532</v>
      </c>
      <c r="B90" s="19"/>
      <c r="C90" s="14"/>
      <c r="D90" s="14"/>
      <c r="E90" s="14"/>
      <c r="F90" s="20"/>
      <c r="G90" s="17"/>
      <c r="H90" s="13"/>
      <c r="I90" s="17"/>
      <c r="J90" s="17">
        <f>SUBTOTAL(9,J80:J89)</f>
        <v>2055.942</v>
      </c>
      <c r="K90" s="13"/>
      <c r="L90" s="13">
        <f t="shared" si="9"/>
        <v>68.920361999999997</v>
      </c>
    </row>
    <row r="91" spans="1:12" ht="15.75" customHeight="1" outlineLevel="2" x14ac:dyDescent="0.2">
      <c r="A91" s="3" t="s">
        <v>469</v>
      </c>
      <c r="B91" s="4">
        <v>135599</v>
      </c>
      <c r="C91" s="3" t="s">
        <v>470</v>
      </c>
      <c r="D91" s="3">
        <v>402</v>
      </c>
      <c r="E91" s="3">
        <v>2</v>
      </c>
      <c r="F91" s="5" t="s">
        <v>471</v>
      </c>
      <c r="G91" s="1"/>
      <c r="H91" s="1"/>
      <c r="I91" s="1">
        <f>D91*E91</f>
        <v>804</v>
      </c>
      <c r="J91" s="1">
        <f>(I91-(I91*0.1))*1.11</f>
        <v>803.19600000000014</v>
      </c>
      <c r="K91" s="1"/>
      <c r="L91" s="1">
        <f t="shared" si="9"/>
        <v>26.925156000000001</v>
      </c>
    </row>
    <row r="92" spans="1:12" ht="15.75" customHeight="1" outlineLevel="2" x14ac:dyDescent="0.2">
      <c r="A92" s="3" t="s">
        <v>469</v>
      </c>
      <c r="B92" s="4">
        <v>200588</v>
      </c>
      <c r="C92" s="3" t="s">
        <v>472</v>
      </c>
      <c r="D92" s="3">
        <v>170</v>
      </c>
      <c r="E92" s="3">
        <v>2</v>
      </c>
      <c r="F92" s="5" t="s">
        <v>473</v>
      </c>
      <c r="G92" s="1"/>
      <c r="H92" s="1"/>
      <c r="I92" s="1">
        <f>D92*E92</f>
        <v>340</v>
      </c>
      <c r="J92" s="1">
        <f>(I92-(I92*0.1))*1.11</f>
        <v>339.66</v>
      </c>
      <c r="K92" s="1"/>
      <c r="L92" s="1">
        <f t="shared" si="9"/>
        <v>11.38626</v>
      </c>
    </row>
    <row r="93" spans="1:12" ht="15.75" customHeight="1" outlineLevel="1" x14ac:dyDescent="0.2">
      <c r="A93" s="14" t="s">
        <v>533</v>
      </c>
      <c r="B93" s="19"/>
      <c r="C93" s="14"/>
      <c r="D93" s="14"/>
      <c r="E93" s="14"/>
      <c r="F93" s="20"/>
      <c r="G93" s="17"/>
      <c r="H93" s="13"/>
      <c r="I93" s="17"/>
      <c r="J93" s="17">
        <f>SUBTOTAL(9,J91:J92)</f>
        <v>1142.8560000000002</v>
      </c>
      <c r="K93" s="13"/>
      <c r="L93" s="13">
        <f t="shared" si="9"/>
        <v>38.311416000000008</v>
      </c>
    </row>
    <row r="94" spans="1:12" ht="15.75" customHeight="1" outlineLevel="2" x14ac:dyDescent="0.2">
      <c r="A94" s="3" t="s">
        <v>94</v>
      </c>
      <c r="B94" s="4">
        <v>67816</v>
      </c>
      <c r="C94" s="3" t="s">
        <v>41</v>
      </c>
      <c r="D94" s="3">
        <v>84</v>
      </c>
      <c r="E94" s="3">
        <v>4</v>
      </c>
      <c r="F94" s="5" t="s">
        <v>42</v>
      </c>
      <c r="G94" s="1"/>
      <c r="H94" s="1"/>
      <c r="I94" s="1">
        <f>D94*E94</f>
        <v>336</v>
      </c>
      <c r="J94" s="1">
        <f>(I94-(I94*0.1))*1.11</f>
        <v>335.66399999999999</v>
      </c>
      <c r="K94" s="1"/>
      <c r="L94" s="1">
        <f t="shared" si="9"/>
        <v>11.252303999999999</v>
      </c>
    </row>
    <row r="95" spans="1:12" ht="15.75" customHeight="1" outlineLevel="2" x14ac:dyDescent="0.2">
      <c r="A95" s="3" t="s">
        <v>94</v>
      </c>
      <c r="B95" s="4">
        <v>19362</v>
      </c>
      <c r="C95" s="3" t="s">
        <v>82</v>
      </c>
      <c r="D95" s="3">
        <v>594</v>
      </c>
      <c r="E95" s="3">
        <v>1</v>
      </c>
      <c r="F95" s="5" t="s">
        <v>83</v>
      </c>
      <c r="G95" s="3" t="s">
        <v>479</v>
      </c>
      <c r="H95" s="1"/>
      <c r="I95" s="1">
        <f>D95*E95</f>
        <v>594</v>
      </c>
      <c r="J95" s="1">
        <f>(I95-(I95*0.1))*1.11</f>
        <v>593.40600000000006</v>
      </c>
      <c r="K95" s="1"/>
      <c r="L95" s="1">
        <f t="shared" si="9"/>
        <v>19.892466000000002</v>
      </c>
    </row>
    <row r="96" spans="1:12" ht="15.75" customHeight="1" outlineLevel="2" x14ac:dyDescent="0.2">
      <c r="A96" s="3" t="s">
        <v>94</v>
      </c>
      <c r="B96" s="4">
        <v>20559</v>
      </c>
      <c r="C96" s="3" t="s">
        <v>480</v>
      </c>
      <c r="D96" s="3">
        <v>295</v>
      </c>
      <c r="E96" s="3">
        <v>1</v>
      </c>
      <c r="F96" s="5" t="s">
        <v>481</v>
      </c>
      <c r="G96" s="1"/>
      <c r="H96" s="1"/>
      <c r="I96" s="1">
        <f>D96*E96</f>
        <v>295</v>
      </c>
      <c r="J96" s="1">
        <f>(I96-(I96*0.1))*1.11</f>
        <v>294.70500000000004</v>
      </c>
      <c r="K96" s="1"/>
      <c r="L96" s="1">
        <f t="shared" si="9"/>
        <v>9.8792550000000006</v>
      </c>
    </row>
    <row r="97" spans="1:12" ht="15.75" customHeight="1" outlineLevel="2" x14ac:dyDescent="0.2">
      <c r="A97" s="3" t="s">
        <v>94</v>
      </c>
      <c r="B97" s="4">
        <v>15410</v>
      </c>
      <c r="C97" s="3" t="s">
        <v>482</v>
      </c>
      <c r="D97" s="3">
        <v>176</v>
      </c>
      <c r="E97" s="3">
        <v>1</v>
      </c>
      <c r="F97" s="5" t="s">
        <v>483</v>
      </c>
      <c r="G97" s="1"/>
      <c r="H97" s="1"/>
      <c r="I97" s="1">
        <f>D97*E97</f>
        <v>176</v>
      </c>
      <c r="J97" s="1">
        <f>(I97-(I97*0.1))*1.11</f>
        <v>175.82400000000001</v>
      </c>
      <c r="K97" s="1"/>
      <c r="L97" s="1">
        <f t="shared" si="9"/>
        <v>5.8940640000000002</v>
      </c>
    </row>
    <row r="98" spans="1:12" ht="15.75" customHeight="1" outlineLevel="2" x14ac:dyDescent="0.2">
      <c r="A98" s="3" t="s">
        <v>94</v>
      </c>
      <c r="B98" s="4">
        <v>90959</v>
      </c>
      <c r="C98" s="3" t="s">
        <v>32</v>
      </c>
      <c r="D98" s="3">
        <v>502</v>
      </c>
      <c r="E98" s="3">
        <v>1</v>
      </c>
      <c r="F98" s="5" t="s">
        <v>95</v>
      </c>
      <c r="G98" s="1"/>
      <c r="H98" s="1"/>
      <c r="I98" s="1">
        <f>D98*E98</f>
        <v>502</v>
      </c>
      <c r="J98" s="1">
        <f>(I98-(I98*0.1))*1.11</f>
        <v>501.49800000000005</v>
      </c>
      <c r="K98" s="1"/>
      <c r="L98" s="1">
        <f t="shared" si="9"/>
        <v>16.811478000000001</v>
      </c>
    </row>
    <row r="99" spans="1:12" ht="15.75" customHeight="1" outlineLevel="1" x14ac:dyDescent="0.2">
      <c r="A99" s="14" t="s">
        <v>534</v>
      </c>
      <c r="B99" s="19"/>
      <c r="C99" s="14"/>
      <c r="D99" s="14"/>
      <c r="E99" s="14"/>
      <c r="F99" s="20"/>
      <c r="G99" s="17"/>
      <c r="H99" s="13"/>
      <c r="I99" s="17"/>
      <c r="J99" s="17">
        <f>SUBTOTAL(9,J94:J98)</f>
        <v>1901.0970000000002</v>
      </c>
      <c r="K99" s="13"/>
      <c r="L99" s="13">
        <f t="shared" si="9"/>
        <v>63.729567000000003</v>
      </c>
    </row>
    <row r="100" spans="1:12" ht="15.75" customHeight="1" outlineLevel="2" x14ac:dyDescent="0.2">
      <c r="A100" s="3" t="s">
        <v>36</v>
      </c>
      <c r="B100" s="4">
        <v>449005</v>
      </c>
      <c r="C100" s="3" t="s">
        <v>98</v>
      </c>
      <c r="D100" s="3">
        <v>0</v>
      </c>
      <c r="E100" s="3">
        <v>0</v>
      </c>
      <c r="F100" s="5" t="s">
        <v>99</v>
      </c>
      <c r="G100" s="3" t="s">
        <v>177</v>
      </c>
      <c r="H100" s="1"/>
      <c r="I100" s="1">
        <f>D100*E100</f>
        <v>0</v>
      </c>
      <c r="J100" s="1">
        <f>(I100-(I100*0.1))*1.11</f>
        <v>0</v>
      </c>
      <c r="K100" s="1"/>
      <c r="L100" s="1">
        <f t="shared" si="9"/>
        <v>0</v>
      </c>
    </row>
    <row r="101" spans="1:12" ht="15.75" customHeight="1" outlineLevel="2" x14ac:dyDescent="0.2">
      <c r="A101" s="3" t="s">
        <v>36</v>
      </c>
      <c r="B101" s="4">
        <v>47</v>
      </c>
      <c r="C101" s="3" t="s">
        <v>178</v>
      </c>
      <c r="D101" s="3">
        <v>251</v>
      </c>
      <c r="E101" s="3">
        <v>1</v>
      </c>
      <c r="F101" s="5" t="s">
        <v>179</v>
      </c>
      <c r="G101" s="3" t="s">
        <v>38</v>
      </c>
      <c r="H101" s="1"/>
      <c r="I101" s="1">
        <f>D101*E101</f>
        <v>251</v>
      </c>
      <c r="J101" s="1">
        <f>(I101-(I101*0.1))*1.11</f>
        <v>250.74900000000002</v>
      </c>
      <c r="K101" s="1"/>
      <c r="L101" s="1">
        <f t="shared" si="9"/>
        <v>8.4057390000000005</v>
      </c>
    </row>
    <row r="102" spans="1:12" ht="15.75" customHeight="1" outlineLevel="2" x14ac:dyDescent="0.2">
      <c r="A102" s="3" t="s">
        <v>36</v>
      </c>
      <c r="B102" s="6" t="s">
        <v>179</v>
      </c>
      <c r="C102" s="3" t="s">
        <v>180</v>
      </c>
      <c r="D102" s="3">
        <v>378</v>
      </c>
      <c r="E102" s="3">
        <v>1</v>
      </c>
      <c r="F102" s="5" t="s">
        <v>181</v>
      </c>
      <c r="G102" s="3" t="s">
        <v>38</v>
      </c>
      <c r="H102" s="1"/>
      <c r="I102" s="1">
        <f>D102*E102</f>
        <v>378</v>
      </c>
      <c r="J102" s="1">
        <f>(I102-(I102*0.1))*1.11</f>
        <v>377.62200000000001</v>
      </c>
      <c r="K102" s="1"/>
      <c r="L102" s="1">
        <f t="shared" si="9"/>
        <v>12.658842</v>
      </c>
    </row>
    <row r="103" spans="1:12" ht="15.75" customHeight="1" outlineLevel="2" x14ac:dyDescent="0.2">
      <c r="A103" s="3" t="s">
        <v>36</v>
      </c>
      <c r="B103" s="4">
        <v>15176</v>
      </c>
      <c r="C103" s="3" t="s">
        <v>182</v>
      </c>
      <c r="D103" s="3">
        <v>872</v>
      </c>
      <c r="E103" s="3">
        <v>1</v>
      </c>
      <c r="F103" s="5" t="s">
        <v>183</v>
      </c>
      <c r="G103" s="3" t="s">
        <v>38</v>
      </c>
      <c r="H103" s="1"/>
      <c r="I103" s="1">
        <f>D103*E103</f>
        <v>872</v>
      </c>
      <c r="J103" s="1">
        <f>(I103-(I103*0.1))*1.11</f>
        <v>871.12800000000004</v>
      </c>
      <c r="K103" s="1"/>
      <c r="L103" s="1">
        <f t="shared" si="9"/>
        <v>29.202407999999998</v>
      </c>
    </row>
    <row r="104" spans="1:12" ht="15.75" customHeight="1" outlineLevel="1" x14ac:dyDescent="0.2">
      <c r="A104" s="14" t="s">
        <v>535</v>
      </c>
      <c r="B104" s="19"/>
      <c r="C104" s="14"/>
      <c r="D104" s="14"/>
      <c r="E104" s="14"/>
      <c r="F104" s="20"/>
      <c r="G104" s="14"/>
      <c r="H104" s="13"/>
      <c r="I104" s="17"/>
      <c r="J104" s="17">
        <f>SUBTOTAL(9,J100:J103)</f>
        <v>1499.4990000000003</v>
      </c>
      <c r="K104" s="13"/>
      <c r="L104" s="13">
        <f t="shared" si="9"/>
        <v>50.266989000000002</v>
      </c>
    </row>
    <row r="105" spans="1:12" ht="15.75" customHeight="1" outlineLevel="2" x14ac:dyDescent="0.2">
      <c r="A105" s="3" t="s">
        <v>332</v>
      </c>
      <c r="B105" s="4">
        <v>64525</v>
      </c>
      <c r="C105" s="3" t="s">
        <v>333</v>
      </c>
      <c r="D105" s="3">
        <v>150</v>
      </c>
      <c r="E105" s="3">
        <v>1</v>
      </c>
      <c r="F105" s="5" t="s">
        <v>334</v>
      </c>
      <c r="G105" s="1"/>
      <c r="H105" s="1"/>
      <c r="I105" s="1">
        <f t="shared" ref="I105:I112" si="12">D105*E105</f>
        <v>150</v>
      </c>
      <c r="J105" s="1">
        <f t="shared" ref="J105:J112" si="13">(I105-(I105*0.1))*1.11</f>
        <v>149.85000000000002</v>
      </c>
      <c r="K105" s="1"/>
      <c r="L105" s="1">
        <f t="shared" si="9"/>
        <v>5.0233499999999998</v>
      </c>
    </row>
    <row r="106" spans="1:12" ht="15.75" customHeight="1" outlineLevel="2" x14ac:dyDescent="0.2">
      <c r="A106" s="3" t="s">
        <v>332</v>
      </c>
      <c r="B106" s="4">
        <v>340034</v>
      </c>
      <c r="C106" s="3" t="s">
        <v>81</v>
      </c>
      <c r="D106" s="3">
        <v>35</v>
      </c>
      <c r="E106" s="3">
        <v>4</v>
      </c>
      <c r="F106" s="5" t="s">
        <v>335</v>
      </c>
      <c r="G106" s="1"/>
      <c r="H106" s="1"/>
      <c r="I106" s="1">
        <f t="shared" si="12"/>
        <v>140</v>
      </c>
      <c r="J106" s="1">
        <f t="shared" si="13"/>
        <v>139.86000000000001</v>
      </c>
      <c r="K106" s="1"/>
      <c r="L106" s="1">
        <f t="shared" si="9"/>
        <v>4.6884600000000001</v>
      </c>
    </row>
    <row r="107" spans="1:12" ht="15.75" customHeight="1" outlineLevel="2" x14ac:dyDescent="0.2">
      <c r="A107" s="3" t="s">
        <v>332</v>
      </c>
      <c r="B107" s="4">
        <v>84089</v>
      </c>
      <c r="C107" s="3" t="s">
        <v>336</v>
      </c>
      <c r="D107" s="3">
        <v>156</v>
      </c>
      <c r="E107" s="3">
        <v>1</v>
      </c>
      <c r="F107" s="5" t="s">
        <v>337</v>
      </c>
      <c r="G107" s="1"/>
      <c r="H107" s="1"/>
      <c r="I107" s="1">
        <f t="shared" si="12"/>
        <v>156</v>
      </c>
      <c r="J107" s="1">
        <f t="shared" si="13"/>
        <v>155.84400000000002</v>
      </c>
      <c r="K107" s="1"/>
      <c r="L107" s="1">
        <f t="shared" si="9"/>
        <v>5.2242839999999999</v>
      </c>
    </row>
    <row r="108" spans="1:12" ht="15.75" customHeight="1" outlineLevel="2" x14ac:dyDescent="0.2">
      <c r="A108" s="3" t="s">
        <v>332</v>
      </c>
      <c r="B108" s="4">
        <v>56963</v>
      </c>
      <c r="C108" s="3" t="s">
        <v>338</v>
      </c>
      <c r="D108" s="3">
        <v>116</v>
      </c>
      <c r="E108" s="3">
        <v>1</v>
      </c>
      <c r="F108" s="5" t="s">
        <v>339</v>
      </c>
      <c r="G108" s="1"/>
      <c r="H108" s="1"/>
      <c r="I108" s="1">
        <f t="shared" si="12"/>
        <v>116</v>
      </c>
      <c r="J108" s="1">
        <f t="shared" si="13"/>
        <v>115.88400000000001</v>
      </c>
      <c r="K108" s="1"/>
      <c r="L108" s="1">
        <f t="shared" si="9"/>
        <v>3.8847240000000003</v>
      </c>
    </row>
    <row r="109" spans="1:12" ht="15.75" customHeight="1" outlineLevel="2" x14ac:dyDescent="0.2">
      <c r="A109" s="3" t="s">
        <v>332</v>
      </c>
      <c r="B109" s="4">
        <v>72550</v>
      </c>
      <c r="C109" s="3" t="s">
        <v>340</v>
      </c>
      <c r="D109" s="3">
        <v>126</v>
      </c>
      <c r="E109" s="3">
        <v>1</v>
      </c>
      <c r="F109" s="5" t="s">
        <v>341</v>
      </c>
      <c r="G109" s="1"/>
      <c r="H109" s="1"/>
      <c r="I109" s="1">
        <f t="shared" si="12"/>
        <v>126</v>
      </c>
      <c r="J109" s="1">
        <f t="shared" si="13"/>
        <v>125.87400000000002</v>
      </c>
      <c r="K109" s="1"/>
      <c r="L109" s="1">
        <f t="shared" si="9"/>
        <v>4.219614</v>
      </c>
    </row>
    <row r="110" spans="1:12" ht="15.75" customHeight="1" outlineLevel="2" x14ac:dyDescent="0.2">
      <c r="A110" s="3" t="s">
        <v>332</v>
      </c>
      <c r="B110" s="4">
        <v>412422</v>
      </c>
      <c r="C110" s="3" t="s">
        <v>342</v>
      </c>
      <c r="D110" s="3">
        <v>100</v>
      </c>
      <c r="E110" s="3">
        <v>1</v>
      </c>
      <c r="F110" s="5" t="s">
        <v>24</v>
      </c>
      <c r="G110" s="1"/>
      <c r="H110" s="1"/>
      <c r="I110" s="1">
        <f t="shared" si="12"/>
        <v>100</v>
      </c>
      <c r="J110" s="1">
        <f t="shared" si="13"/>
        <v>99.9</v>
      </c>
      <c r="K110" s="1"/>
      <c r="L110" s="1">
        <f t="shared" si="9"/>
        <v>3.3489</v>
      </c>
    </row>
    <row r="111" spans="1:12" ht="15.75" customHeight="1" outlineLevel="2" x14ac:dyDescent="0.2">
      <c r="A111" s="3" t="s">
        <v>332</v>
      </c>
      <c r="B111" s="4">
        <v>170316</v>
      </c>
      <c r="C111" s="3" t="s">
        <v>343</v>
      </c>
      <c r="D111" s="3">
        <v>271</v>
      </c>
      <c r="E111" s="3">
        <v>1</v>
      </c>
      <c r="F111" s="5" t="s">
        <v>344</v>
      </c>
      <c r="G111" s="1"/>
      <c r="H111" s="1"/>
      <c r="I111" s="1">
        <f t="shared" si="12"/>
        <v>271</v>
      </c>
      <c r="J111" s="1">
        <f t="shared" si="13"/>
        <v>270.72900000000004</v>
      </c>
      <c r="K111" s="1"/>
      <c r="L111" s="1">
        <f t="shared" si="9"/>
        <v>9.0755189999999999</v>
      </c>
    </row>
    <row r="112" spans="1:12" ht="15.75" customHeight="1" outlineLevel="2" x14ac:dyDescent="0.2">
      <c r="A112" s="3" t="s">
        <v>332</v>
      </c>
      <c r="B112" s="4">
        <v>114617</v>
      </c>
      <c r="C112" s="3" t="s">
        <v>345</v>
      </c>
      <c r="D112" s="3">
        <v>130</v>
      </c>
      <c r="E112" s="3">
        <v>1</v>
      </c>
      <c r="F112" s="5" t="s">
        <v>346</v>
      </c>
      <c r="G112" s="1"/>
      <c r="H112" s="1"/>
      <c r="I112" s="1">
        <f t="shared" si="12"/>
        <v>130</v>
      </c>
      <c r="J112" s="1">
        <f t="shared" si="13"/>
        <v>129.87</v>
      </c>
      <c r="K112" s="1"/>
      <c r="L112" s="1">
        <f t="shared" si="9"/>
        <v>4.3535700000000004</v>
      </c>
    </row>
    <row r="113" spans="1:12" ht="15.75" customHeight="1" outlineLevel="1" x14ac:dyDescent="0.2">
      <c r="A113" s="14" t="s">
        <v>536</v>
      </c>
      <c r="B113" s="19"/>
      <c r="C113" s="14"/>
      <c r="D113" s="14"/>
      <c r="E113" s="14"/>
      <c r="F113" s="20"/>
      <c r="G113" s="17"/>
      <c r="H113" s="13"/>
      <c r="I113" s="17"/>
      <c r="J113" s="17">
        <f>SUBTOTAL(9,J105:J112)</f>
        <v>1187.8110000000001</v>
      </c>
      <c r="K113" s="13"/>
      <c r="L113" s="13">
        <f t="shared" si="9"/>
        <v>39.818421000000008</v>
      </c>
    </row>
    <row r="114" spans="1:12" ht="15.75" customHeight="1" outlineLevel="2" x14ac:dyDescent="0.2">
      <c r="A114" s="3" t="s">
        <v>45</v>
      </c>
      <c r="B114" s="4">
        <v>131339</v>
      </c>
      <c r="C114" s="3" t="s">
        <v>184</v>
      </c>
      <c r="D114" s="3">
        <v>776</v>
      </c>
      <c r="E114" s="3">
        <v>1</v>
      </c>
      <c r="F114" s="5" t="s">
        <v>185</v>
      </c>
      <c r="G114" s="1"/>
      <c r="H114" s="1"/>
      <c r="I114" s="1">
        <f>D114*E114</f>
        <v>776</v>
      </c>
      <c r="J114" s="1">
        <f>(I114-(I114*0.1))*1.11</f>
        <v>775.22400000000005</v>
      </c>
      <c r="K114" s="1"/>
      <c r="L114" s="1">
        <f t="shared" si="9"/>
        <v>25.987463999999999</v>
      </c>
    </row>
    <row r="115" spans="1:12" ht="15.75" customHeight="1" outlineLevel="2" x14ac:dyDescent="0.2">
      <c r="A115" s="3" t="s">
        <v>45</v>
      </c>
      <c r="B115" s="4">
        <v>4636</v>
      </c>
      <c r="C115" s="3" t="s">
        <v>186</v>
      </c>
      <c r="D115" s="3">
        <v>999</v>
      </c>
      <c r="E115" s="3">
        <v>1</v>
      </c>
      <c r="F115" s="5" t="s">
        <v>187</v>
      </c>
      <c r="G115" s="1"/>
      <c r="H115" s="1"/>
      <c r="I115" s="1">
        <f>D115*E115</f>
        <v>999</v>
      </c>
      <c r="J115" s="1">
        <f>(I115-(I115*0.1))*1.11</f>
        <v>998.00100000000009</v>
      </c>
      <c r="K115" s="1"/>
      <c r="L115" s="1">
        <f t="shared" si="9"/>
        <v>33.455511000000001</v>
      </c>
    </row>
    <row r="116" spans="1:12" ht="15.75" customHeight="1" outlineLevel="2" x14ac:dyDescent="0.2">
      <c r="A116" s="3" t="s">
        <v>45</v>
      </c>
      <c r="B116" s="4">
        <v>169</v>
      </c>
      <c r="C116" s="3" t="s">
        <v>188</v>
      </c>
      <c r="D116" s="3">
        <v>443</v>
      </c>
      <c r="E116" s="3">
        <v>1</v>
      </c>
      <c r="F116" s="5" t="s">
        <v>189</v>
      </c>
      <c r="G116" s="1"/>
      <c r="H116" s="1"/>
      <c r="I116" s="1">
        <f>D116*E116</f>
        <v>443</v>
      </c>
      <c r="J116" s="1">
        <f>(I116-(I116*0.1))*1.11</f>
        <v>442.55700000000002</v>
      </c>
      <c r="K116" s="1"/>
      <c r="L116" s="1">
        <f t="shared" si="9"/>
        <v>14.835626999999999</v>
      </c>
    </row>
    <row r="117" spans="1:12" ht="15.75" customHeight="1" outlineLevel="1" x14ac:dyDescent="0.2">
      <c r="A117" s="14" t="s">
        <v>537</v>
      </c>
      <c r="B117" s="19"/>
      <c r="C117" s="14"/>
      <c r="D117" s="14"/>
      <c r="E117" s="14"/>
      <c r="F117" s="20"/>
      <c r="G117" s="17"/>
      <c r="H117" s="13"/>
      <c r="I117" s="17"/>
      <c r="J117" s="17">
        <f>SUBTOTAL(9,J114:J116)</f>
        <v>2215.7820000000002</v>
      </c>
      <c r="K117" s="13"/>
      <c r="L117" s="13">
        <f t="shared" si="9"/>
        <v>74.278602000000006</v>
      </c>
    </row>
    <row r="118" spans="1:12" ht="15.75" customHeight="1" outlineLevel="2" x14ac:dyDescent="0.2">
      <c r="A118" s="3" t="s">
        <v>13</v>
      </c>
      <c r="B118" s="4">
        <v>3463</v>
      </c>
      <c r="C118" s="3" t="s">
        <v>15</v>
      </c>
      <c r="D118" s="3">
        <v>45</v>
      </c>
      <c r="E118" s="3">
        <v>5</v>
      </c>
      <c r="F118" s="5" t="s">
        <v>27</v>
      </c>
      <c r="G118" s="1"/>
      <c r="H118" s="1"/>
      <c r="I118" s="1">
        <f>D118*E118</f>
        <v>225</v>
      </c>
      <c r="J118" s="1">
        <f>(I118-(I118*0.1))*1.11</f>
        <v>224.77500000000001</v>
      </c>
      <c r="K118" s="1"/>
      <c r="L118" s="1">
        <f t="shared" si="9"/>
        <v>7.5350250000000001</v>
      </c>
    </row>
    <row r="119" spans="1:12" ht="15.75" customHeight="1" outlineLevel="1" x14ac:dyDescent="0.2">
      <c r="A119" s="14" t="s">
        <v>538</v>
      </c>
      <c r="B119" s="19"/>
      <c r="C119" s="14"/>
      <c r="D119" s="14"/>
      <c r="E119" s="14"/>
      <c r="F119" s="20"/>
      <c r="G119" s="17"/>
      <c r="H119" s="13"/>
      <c r="I119" s="17"/>
      <c r="J119" s="17">
        <f>SUBTOTAL(9,J118:J118)</f>
        <v>224.77500000000001</v>
      </c>
      <c r="K119" s="13"/>
      <c r="L119" s="13">
        <f t="shared" si="9"/>
        <v>7.5350250000000001</v>
      </c>
    </row>
    <row r="120" spans="1:12" ht="15.75" customHeight="1" outlineLevel="2" x14ac:dyDescent="0.2">
      <c r="A120" s="3" t="s">
        <v>462</v>
      </c>
      <c r="B120" s="4">
        <v>112606</v>
      </c>
      <c r="C120" s="3" t="s">
        <v>70</v>
      </c>
      <c r="D120" s="3">
        <v>1309</v>
      </c>
      <c r="E120" s="3">
        <v>1</v>
      </c>
      <c r="F120" s="5" t="s">
        <v>71</v>
      </c>
      <c r="G120" s="1"/>
      <c r="H120" s="1"/>
      <c r="I120" s="1">
        <f>D120*E120</f>
        <v>1309</v>
      </c>
      <c r="J120" s="1">
        <f>(I120-(I120*0.1))*1.11</f>
        <v>1307.691</v>
      </c>
      <c r="K120" s="1"/>
      <c r="L120" s="1">
        <f t="shared" si="9"/>
        <v>43.837100999999997</v>
      </c>
    </row>
    <row r="121" spans="1:12" ht="15.75" customHeight="1" outlineLevel="1" x14ac:dyDescent="0.2">
      <c r="A121" s="14" t="s">
        <v>539</v>
      </c>
      <c r="B121" s="19"/>
      <c r="C121" s="14"/>
      <c r="D121" s="14"/>
      <c r="E121" s="14"/>
      <c r="F121" s="20"/>
      <c r="G121" s="17"/>
      <c r="H121" s="13"/>
      <c r="I121" s="17"/>
      <c r="J121" s="17">
        <f>SUBTOTAL(9,J120:J120)</f>
        <v>1307.691</v>
      </c>
      <c r="K121" s="13"/>
      <c r="L121" s="13">
        <f t="shared" si="9"/>
        <v>43.837100999999997</v>
      </c>
    </row>
    <row r="122" spans="1:12" ht="15.75" customHeight="1" outlineLevel="2" x14ac:dyDescent="0.2">
      <c r="A122" s="3" t="s">
        <v>46</v>
      </c>
      <c r="B122" s="4">
        <v>412422</v>
      </c>
      <c r="C122" s="3" t="s">
        <v>23</v>
      </c>
      <c r="D122" s="3">
        <v>100</v>
      </c>
      <c r="E122" s="3">
        <v>2</v>
      </c>
      <c r="F122" s="5" t="s">
        <v>24</v>
      </c>
      <c r="G122" s="1"/>
      <c r="H122" s="1"/>
      <c r="I122" s="1">
        <f t="shared" ref="I122:I127" si="14">D122*E122</f>
        <v>200</v>
      </c>
      <c r="J122" s="1">
        <f t="shared" ref="J122:J127" si="15">(I122-(I122*0.1))*1.11</f>
        <v>199.8</v>
      </c>
      <c r="K122" s="1"/>
      <c r="L122" s="1">
        <f t="shared" si="9"/>
        <v>6.6978</v>
      </c>
    </row>
    <row r="123" spans="1:12" ht="15.75" customHeight="1" outlineLevel="2" x14ac:dyDescent="0.2">
      <c r="A123" s="3" t="s">
        <v>46</v>
      </c>
      <c r="B123" s="4">
        <v>385733</v>
      </c>
      <c r="C123" s="3" t="s">
        <v>47</v>
      </c>
      <c r="D123" s="3">
        <v>173</v>
      </c>
      <c r="E123" s="3">
        <v>1</v>
      </c>
      <c r="F123" s="5" t="s">
        <v>48</v>
      </c>
      <c r="G123" s="1"/>
      <c r="H123" s="1"/>
      <c r="I123" s="1">
        <f t="shared" si="14"/>
        <v>173</v>
      </c>
      <c r="J123" s="1">
        <f t="shared" si="15"/>
        <v>172.827</v>
      </c>
      <c r="K123" s="1"/>
      <c r="L123" s="1">
        <f t="shared" si="9"/>
        <v>5.7935969999999992</v>
      </c>
    </row>
    <row r="124" spans="1:12" ht="15.75" customHeight="1" outlineLevel="2" x14ac:dyDescent="0.2">
      <c r="A124" s="3" t="s">
        <v>46</v>
      </c>
      <c r="B124" s="4">
        <v>321536</v>
      </c>
      <c r="C124" s="3" t="s">
        <v>43</v>
      </c>
      <c r="D124" s="3">
        <v>186</v>
      </c>
      <c r="E124" s="3">
        <v>1</v>
      </c>
      <c r="F124" s="5" t="s">
        <v>44</v>
      </c>
      <c r="G124" s="1"/>
      <c r="H124" s="1"/>
      <c r="I124" s="1">
        <f t="shared" si="14"/>
        <v>186</v>
      </c>
      <c r="J124" s="1">
        <f t="shared" si="15"/>
        <v>185.81400000000002</v>
      </c>
      <c r="K124" s="1"/>
      <c r="L124" s="1">
        <f t="shared" si="9"/>
        <v>6.2289539999999999</v>
      </c>
    </row>
    <row r="125" spans="1:12" ht="15.75" customHeight="1" outlineLevel="2" x14ac:dyDescent="0.2">
      <c r="A125" s="3" t="s">
        <v>46</v>
      </c>
      <c r="B125" s="4">
        <v>17013</v>
      </c>
      <c r="C125" s="3" t="s">
        <v>9</v>
      </c>
      <c r="D125" s="3">
        <v>196</v>
      </c>
      <c r="E125" s="3">
        <v>1</v>
      </c>
      <c r="F125" s="5" t="s">
        <v>10</v>
      </c>
      <c r="G125" s="1"/>
      <c r="H125" s="1"/>
      <c r="I125" s="1">
        <f t="shared" si="14"/>
        <v>196</v>
      </c>
      <c r="J125" s="1">
        <f t="shared" si="15"/>
        <v>195.80400000000003</v>
      </c>
      <c r="K125" s="1"/>
      <c r="L125" s="1">
        <f t="shared" si="9"/>
        <v>6.5638440000000005</v>
      </c>
    </row>
    <row r="126" spans="1:12" ht="15.75" customHeight="1" outlineLevel="2" x14ac:dyDescent="0.2">
      <c r="A126" s="3" t="s">
        <v>46</v>
      </c>
      <c r="B126" s="4">
        <v>386662</v>
      </c>
      <c r="C126" s="3" t="s">
        <v>253</v>
      </c>
      <c r="D126" s="3">
        <v>190</v>
      </c>
      <c r="E126" s="3">
        <v>1</v>
      </c>
      <c r="F126" s="5" t="s">
        <v>254</v>
      </c>
      <c r="G126" s="1"/>
      <c r="H126" s="1"/>
      <c r="I126" s="1">
        <f t="shared" si="14"/>
        <v>190</v>
      </c>
      <c r="J126" s="1">
        <f t="shared" si="15"/>
        <v>189.81000000000003</v>
      </c>
      <c r="K126" s="1"/>
      <c r="L126" s="1">
        <f t="shared" si="9"/>
        <v>6.3629100000000003</v>
      </c>
    </row>
    <row r="127" spans="1:12" ht="15.75" customHeight="1" outlineLevel="2" x14ac:dyDescent="0.2">
      <c r="A127" s="3" t="s">
        <v>46</v>
      </c>
      <c r="B127" s="4">
        <v>385757</v>
      </c>
      <c r="C127" s="3" t="s">
        <v>255</v>
      </c>
      <c r="D127" s="3">
        <v>190</v>
      </c>
      <c r="E127" s="3">
        <v>1</v>
      </c>
      <c r="F127" s="5" t="s">
        <v>256</v>
      </c>
      <c r="G127" s="1"/>
      <c r="H127" s="1"/>
      <c r="I127" s="1">
        <f t="shared" si="14"/>
        <v>190</v>
      </c>
      <c r="J127" s="1">
        <f t="shared" si="15"/>
        <v>189.81000000000003</v>
      </c>
      <c r="K127" s="1"/>
      <c r="L127" s="1">
        <f t="shared" si="9"/>
        <v>6.3629100000000003</v>
      </c>
    </row>
    <row r="128" spans="1:12" ht="15.75" customHeight="1" outlineLevel="1" x14ac:dyDescent="0.2">
      <c r="A128" s="14" t="s">
        <v>540</v>
      </c>
      <c r="B128" s="19"/>
      <c r="C128" s="14"/>
      <c r="D128" s="14"/>
      <c r="E128" s="14"/>
      <c r="F128" s="20"/>
      <c r="G128" s="17"/>
      <c r="H128" s="13"/>
      <c r="I128" s="17"/>
      <c r="J128" s="17">
        <f>SUBTOTAL(9,J122:J127)</f>
        <v>1133.8650000000002</v>
      </c>
      <c r="K128" s="13"/>
      <c r="L128" s="13">
        <f t="shared" si="9"/>
        <v>38.010015000000003</v>
      </c>
    </row>
    <row r="129" spans="1:12" ht="15.75" customHeight="1" outlineLevel="2" x14ac:dyDescent="0.2">
      <c r="A129" s="3" t="s">
        <v>16</v>
      </c>
      <c r="B129" s="4">
        <v>164347</v>
      </c>
      <c r="C129" s="3" t="s">
        <v>238</v>
      </c>
      <c r="D129" s="3">
        <v>87</v>
      </c>
      <c r="E129" s="3">
        <v>1</v>
      </c>
      <c r="F129" s="5" t="s">
        <v>239</v>
      </c>
      <c r="G129" s="1"/>
      <c r="H129" s="1"/>
      <c r="I129" s="1">
        <f t="shared" ref="I129:I136" si="16">D129*E129</f>
        <v>87</v>
      </c>
      <c r="J129" s="1">
        <f t="shared" ref="J129:J136" si="17">(I129-(I129*0.1))*1.11</f>
        <v>86.913000000000011</v>
      </c>
      <c r="K129" s="1"/>
      <c r="L129" s="1">
        <f t="shared" si="9"/>
        <v>2.9135429999999998</v>
      </c>
    </row>
    <row r="130" spans="1:12" ht="15.75" customHeight="1" outlineLevel="2" x14ac:dyDescent="0.2">
      <c r="A130" s="3" t="s">
        <v>16</v>
      </c>
      <c r="B130" s="4">
        <v>50725</v>
      </c>
      <c r="C130" s="3" t="s">
        <v>25</v>
      </c>
      <c r="D130" s="3">
        <v>36</v>
      </c>
      <c r="E130" s="3">
        <v>1</v>
      </c>
      <c r="F130" s="5" t="s">
        <v>26</v>
      </c>
      <c r="G130" s="1"/>
      <c r="H130" s="1"/>
      <c r="I130" s="1">
        <f t="shared" si="16"/>
        <v>36</v>
      </c>
      <c r="J130" s="1">
        <f t="shared" si="17"/>
        <v>35.963999999999999</v>
      </c>
      <c r="K130" s="1"/>
      <c r="L130" s="1">
        <f t="shared" si="9"/>
        <v>1.2056039999999999</v>
      </c>
    </row>
    <row r="131" spans="1:12" ht="15.75" customHeight="1" outlineLevel="2" x14ac:dyDescent="0.2">
      <c r="A131" s="3" t="s">
        <v>16</v>
      </c>
      <c r="B131" s="4">
        <v>342106</v>
      </c>
      <c r="C131" s="3" t="s">
        <v>240</v>
      </c>
      <c r="D131" s="3">
        <v>66</v>
      </c>
      <c r="E131" s="3">
        <v>1</v>
      </c>
      <c r="F131" s="5" t="s">
        <v>241</v>
      </c>
      <c r="G131" s="1"/>
      <c r="H131" s="1"/>
      <c r="I131" s="1">
        <f t="shared" si="16"/>
        <v>66</v>
      </c>
      <c r="J131" s="1">
        <f t="shared" si="17"/>
        <v>65.933999999999997</v>
      </c>
      <c r="K131" s="1"/>
      <c r="L131" s="1">
        <f t="shared" ref="L131:L194" si="18">J131/1.11*0.03721</f>
        <v>2.2102739999999996</v>
      </c>
    </row>
    <row r="132" spans="1:12" ht="15.75" customHeight="1" outlineLevel="2" x14ac:dyDescent="0.2">
      <c r="A132" s="3" t="s">
        <v>16</v>
      </c>
      <c r="B132" s="4">
        <v>48549</v>
      </c>
      <c r="C132" s="3" t="s">
        <v>242</v>
      </c>
      <c r="D132" s="3">
        <v>64</v>
      </c>
      <c r="E132" s="3">
        <v>1</v>
      </c>
      <c r="F132" s="5" t="s">
        <v>243</v>
      </c>
      <c r="G132" s="1"/>
      <c r="H132" s="1"/>
      <c r="I132" s="1">
        <f t="shared" si="16"/>
        <v>64</v>
      </c>
      <c r="J132" s="1">
        <f t="shared" si="17"/>
        <v>63.936000000000007</v>
      </c>
      <c r="K132" s="1"/>
      <c r="L132" s="1">
        <f t="shared" si="18"/>
        <v>2.1432959999999999</v>
      </c>
    </row>
    <row r="133" spans="1:12" ht="15.75" customHeight="1" outlineLevel="2" x14ac:dyDescent="0.2">
      <c r="A133" s="3" t="s">
        <v>16</v>
      </c>
      <c r="B133" s="4">
        <v>330318</v>
      </c>
      <c r="C133" s="3" t="s">
        <v>244</v>
      </c>
      <c r="D133" s="3">
        <v>65</v>
      </c>
      <c r="E133" s="3">
        <v>1</v>
      </c>
      <c r="F133" s="5" t="s">
        <v>245</v>
      </c>
      <c r="G133" s="1"/>
      <c r="H133" s="1"/>
      <c r="I133" s="1">
        <f t="shared" si="16"/>
        <v>65</v>
      </c>
      <c r="J133" s="1">
        <f t="shared" si="17"/>
        <v>64.935000000000002</v>
      </c>
      <c r="K133" s="1"/>
      <c r="L133" s="1">
        <f t="shared" si="18"/>
        <v>2.1767850000000002</v>
      </c>
    </row>
    <row r="134" spans="1:12" ht="15.75" customHeight="1" outlineLevel="2" x14ac:dyDescent="0.2">
      <c r="A134" s="3" t="s">
        <v>16</v>
      </c>
      <c r="B134" s="4">
        <v>48556</v>
      </c>
      <c r="C134" s="3" t="s">
        <v>19</v>
      </c>
      <c r="D134" s="3">
        <v>64</v>
      </c>
      <c r="E134" s="3">
        <v>1</v>
      </c>
      <c r="F134" s="5" t="s">
        <v>20</v>
      </c>
      <c r="G134" s="1"/>
      <c r="H134" s="1"/>
      <c r="I134" s="1">
        <f t="shared" si="16"/>
        <v>64</v>
      </c>
      <c r="J134" s="1">
        <f t="shared" si="17"/>
        <v>63.936000000000007</v>
      </c>
      <c r="K134" s="1"/>
      <c r="L134" s="1">
        <f t="shared" si="18"/>
        <v>2.1432959999999999</v>
      </c>
    </row>
    <row r="135" spans="1:12" ht="15.75" customHeight="1" outlineLevel="2" x14ac:dyDescent="0.2">
      <c r="A135" s="3" t="s">
        <v>16</v>
      </c>
      <c r="B135" s="4">
        <v>135728</v>
      </c>
      <c r="C135" s="3" t="s">
        <v>322</v>
      </c>
      <c r="D135" s="3">
        <v>272</v>
      </c>
      <c r="E135" s="3">
        <v>1</v>
      </c>
      <c r="F135" s="5" t="s">
        <v>323</v>
      </c>
      <c r="G135" s="1"/>
      <c r="H135" s="1"/>
      <c r="I135" s="1">
        <f t="shared" si="16"/>
        <v>272</v>
      </c>
      <c r="J135" s="1">
        <f t="shared" si="17"/>
        <v>271.72800000000001</v>
      </c>
      <c r="K135" s="1"/>
      <c r="L135" s="1">
        <f t="shared" si="18"/>
        <v>9.1090079999999993</v>
      </c>
    </row>
    <row r="136" spans="1:12" ht="15.75" customHeight="1" outlineLevel="2" x14ac:dyDescent="0.2">
      <c r="A136" s="3" t="s">
        <v>16</v>
      </c>
      <c r="B136" s="4">
        <v>51847</v>
      </c>
      <c r="C136" s="3" t="s">
        <v>324</v>
      </c>
      <c r="D136" s="3">
        <v>267</v>
      </c>
      <c r="E136" s="3">
        <v>1</v>
      </c>
      <c r="F136" s="5" t="s">
        <v>325</v>
      </c>
      <c r="G136" s="1"/>
      <c r="H136" s="1"/>
      <c r="I136" s="1">
        <f t="shared" si="16"/>
        <v>267</v>
      </c>
      <c r="J136" s="1">
        <f t="shared" si="17"/>
        <v>266.73300000000006</v>
      </c>
      <c r="K136" s="1"/>
      <c r="L136" s="1">
        <f t="shared" si="18"/>
        <v>8.9415630000000021</v>
      </c>
    </row>
    <row r="137" spans="1:12" ht="15.75" customHeight="1" outlineLevel="1" x14ac:dyDescent="0.2">
      <c r="A137" s="14" t="s">
        <v>541</v>
      </c>
      <c r="B137" s="19"/>
      <c r="C137" s="14"/>
      <c r="D137" s="14"/>
      <c r="E137" s="14"/>
      <c r="F137" s="20"/>
      <c r="G137" s="17"/>
      <c r="H137" s="13"/>
      <c r="I137" s="17"/>
      <c r="J137" s="17">
        <f>SUBTOTAL(9,J129:J136)</f>
        <v>920.07900000000006</v>
      </c>
      <c r="K137" s="13"/>
      <c r="L137" s="13">
        <f t="shared" si="18"/>
        <v>30.843368999999999</v>
      </c>
    </row>
    <row r="138" spans="1:12" ht="15.75" customHeight="1" outlineLevel="2" x14ac:dyDescent="0.2">
      <c r="A138" s="3" t="s">
        <v>35</v>
      </c>
      <c r="B138" s="4">
        <v>908237</v>
      </c>
      <c r="C138" s="3" t="s">
        <v>230</v>
      </c>
      <c r="D138" s="3">
        <v>76</v>
      </c>
      <c r="E138" s="3">
        <v>2</v>
      </c>
      <c r="F138" s="5" t="s">
        <v>231</v>
      </c>
      <c r="G138" s="1"/>
      <c r="H138" s="1"/>
      <c r="I138" s="1">
        <f t="shared" ref="I138:I143" si="19">D138*E138</f>
        <v>152</v>
      </c>
      <c r="J138" s="1">
        <f t="shared" ref="J138:J143" si="20">(I138-(I138*0.1))*1.11</f>
        <v>151.84800000000001</v>
      </c>
      <c r="K138" s="1"/>
      <c r="L138" s="1">
        <f t="shared" si="18"/>
        <v>5.0903280000000004</v>
      </c>
    </row>
    <row r="139" spans="1:12" ht="15.75" customHeight="1" outlineLevel="2" x14ac:dyDescent="0.2">
      <c r="A139" s="3" t="s">
        <v>35</v>
      </c>
      <c r="B139" s="4">
        <v>821098</v>
      </c>
      <c r="C139" s="3" t="s">
        <v>232</v>
      </c>
      <c r="D139" s="3">
        <v>150</v>
      </c>
      <c r="E139" s="3">
        <v>2</v>
      </c>
      <c r="F139" s="5" t="s">
        <v>233</v>
      </c>
      <c r="G139" s="1"/>
      <c r="H139" s="1"/>
      <c r="I139" s="1">
        <f t="shared" si="19"/>
        <v>300</v>
      </c>
      <c r="J139" s="1">
        <f t="shared" si="20"/>
        <v>299.70000000000005</v>
      </c>
      <c r="K139" s="1"/>
      <c r="L139" s="1">
        <f t="shared" si="18"/>
        <v>10.0467</v>
      </c>
    </row>
    <row r="140" spans="1:12" ht="15.75" customHeight="1" outlineLevel="2" x14ac:dyDescent="0.2">
      <c r="A140" s="3" t="s">
        <v>35</v>
      </c>
      <c r="B140" s="4">
        <v>24694</v>
      </c>
      <c r="C140" s="3" t="s">
        <v>234</v>
      </c>
      <c r="D140" s="3">
        <v>382</v>
      </c>
      <c r="E140" s="3">
        <v>1</v>
      </c>
      <c r="F140" s="5" t="s">
        <v>235</v>
      </c>
      <c r="G140" s="1"/>
      <c r="H140" s="1"/>
      <c r="I140" s="1">
        <f t="shared" si="19"/>
        <v>382</v>
      </c>
      <c r="J140" s="1">
        <f t="shared" si="20"/>
        <v>381.61800000000005</v>
      </c>
      <c r="K140" s="1"/>
      <c r="L140" s="1">
        <f t="shared" si="18"/>
        <v>12.792798000000001</v>
      </c>
    </row>
    <row r="141" spans="1:12" ht="15.75" customHeight="1" outlineLevel="2" x14ac:dyDescent="0.2">
      <c r="A141" s="3" t="s">
        <v>35</v>
      </c>
      <c r="B141" s="4">
        <v>14602</v>
      </c>
      <c r="C141" s="3" t="s">
        <v>236</v>
      </c>
      <c r="D141" s="3">
        <v>379</v>
      </c>
      <c r="E141" s="3">
        <v>2</v>
      </c>
      <c r="F141" s="5" t="s">
        <v>237</v>
      </c>
      <c r="G141" s="1"/>
      <c r="H141" s="1"/>
      <c r="I141" s="1">
        <f t="shared" si="19"/>
        <v>758</v>
      </c>
      <c r="J141" s="1">
        <f t="shared" si="20"/>
        <v>757.24200000000008</v>
      </c>
      <c r="K141" s="1"/>
      <c r="L141" s="1">
        <f t="shared" si="18"/>
        <v>25.384662000000002</v>
      </c>
    </row>
    <row r="142" spans="1:12" ht="15.75" customHeight="1" outlineLevel="2" x14ac:dyDescent="0.2">
      <c r="A142" s="3" t="s">
        <v>35</v>
      </c>
      <c r="B142" s="4">
        <v>708707</v>
      </c>
      <c r="C142" s="3" t="s">
        <v>315</v>
      </c>
      <c r="D142" s="3">
        <v>700</v>
      </c>
      <c r="E142" s="3">
        <v>1</v>
      </c>
      <c r="F142" s="5" t="s">
        <v>316</v>
      </c>
      <c r="G142" s="1"/>
      <c r="H142" s="1"/>
      <c r="I142" s="1">
        <f t="shared" si="19"/>
        <v>700</v>
      </c>
      <c r="J142" s="1">
        <f t="shared" si="20"/>
        <v>699.30000000000007</v>
      </c>
      <c r="K142" s="1"/>
      <c r="L142" s="1">
        <f t="shared" si="18"/>
        <v>23.442299999999999</v>
      </c>
    </row>
    <row r="143" spans="1:12" ht="15.75" customHeight="1" outlineLevel="2" x14ac:dyDescent="0.2">
      <c r="A143" s="3" t="s">
        <v>35</v>
      </c>
      <c r="B143" s="4">
        <v>44</v>
      </c>
      <c r="C143" s="3" t="s">
        <v>317</v>
      </c>
      <c r="D143" s="3">
        <v>261</v>
      </c>
      <c r="E143" s="3">
        <v>1</v>
      </c>
      <c r="F143" s="5" t="s">
        <v>318</v>
      </c>
      <c r="G143" s="1"/>
      <c r="H143" s="1"/>
      <c r="I143" s="1">
        <f t="shared" si="19"/>
        <v>261</v>
      </c>
      <c r="J143" s="1">
        <f t="shared" si="20"/>
        <v>260.73900000000003</v>
      </c>
      <c r="K143" s="1"/>
      <c r="L143" s="1">
        <f t="shared" si="18"/>
        <v>8.7406290000000002</v>
      </c>
    </row>
    <row r="144" spans="1:12" ht="15.75" customHeight="1" outlineLevel="1" x14ac:dyDescent="0.2">
      <c r="A144" s="14" t="s">
        <v>542</v>
      </c>
      <c r="B144" s="19"/>
      <c r="C144" s="14"/>
      <c r="D144" s="14"/>
      <c r="E144" s="14"/>
      <c r="F144" s="20"/>
      <c r="G144" s="17"/>
      <c r="H144" s="13"/>
      <c r="I144" s="17"/>
      <c r="J144" s="17">
        <f>SUBTOTAL(9,J138:J143)</f>
        <v>2550.4470000000006</v>
      </c>
      <c r="K144" s="13"/>
      <c r="L144" s="13">
        <f t="shared" si="18"/>
        <v>85.497417000000013</v>
      </c>
    </row>
    <row r="145" spans="1:12" ht="15.75" customHeight="1" outlineLevel="2" x14ac:dyDescent="0.2">
      <c r="A145" s="3" t="s">
        <v>87</v>
      </c>
      <c r="B145" s="4">
        <v>381018</v>
      </c>
      <c r="C145" s="3" t="s">
        <v>319</v>
      </c>
      <c r="D145" s="3">
        <v>501</v>
      </c>
      <c r="E145" s="3">
        <v>1</v>
      </c>
      <c r="F145" s="3">
        <v>381018</v>
      </c>
      <c r="G145" s="5" t="s">
        <v>53</v>
      </c>
      <c r="H145" s="1"/>
      <c r="I145" s="1">
        <f>D145*E145</f>
        <v>501</v>
      </c>
      <c r="J145" s="1">
        <f>(I145-(I145*0.1))*1.11</f>
        <v>500.49900000000002</v>
      </c>
      <c r="K145" s="1"/>
      <c r="L145" s="1">
        <f t="shared" si="18"/>
        <v>16.777988999999998</v>
      </c>
    </row>
    <row r="146" spans="1:12" ht="15.75" customHeight="1" outlineLevel="2" x14ac:dyDescent="0.2">
      <c r="A146" s="3" t="s">
        <v>87</v>
      </c>
      <c r="B146" s="4">
        <v>443382</v>
      </c>
      <c r="C146" s="3" t="s">
        <v>320</v>
      </c>
      <c r="D146" s="3">
        <v>90</v>
      </c>
      <c r="E146" s="3">
        <v>1</v>
      </c>
      <c r="F146" s="5" t="s">
        <v>321</v>
      </c>
      <c r="G146" s="1"/>
      <c r="H146" s="1"/>
      <c r="I146" s="1">
        <f>D146*E146</f>
        <v>90</v>
      </c>
      <c r="J146" s="1">
        <f>(I146-(I146*0.1))*1.11</f>
        <v>89.910000000000011</v>
      </c>
      <c r="K146" s="1"/>
      <c r="L146" s="1">
        <f t="shared" si="18"/>
        <v>3.0140099999999999</v>
      </c>
    </row>
    <row r="147" spans="1:12" ht="15.75" customHeight="1" outlineLevel="2" x14ac:dyDescent="0.2">
      <c r="A147" s="3" t="s">
        <v>87</v>
      </c>
      <c r="B147" s="4">
        <v>422815</v>
      </c>
      <c r="C147" s="3" t="s">
        <v>326</v>
      </c>
      <c r="D147" s="3">
        <v>99</v>
      </c>
      <c r="E147" s="3">
        <v>1</v>
      </c>
      <c r="F147" s="5" t="s">
        <v>327</v>
      </c>
      <c r="G147" s="1"/>
      <c r="H147" s="1"/>
      <c r="I147" s="1">
        <f>D147*E147</f>
        <v>99</v>
      </c>
      <c r="J147" s="1">
        <f>(I147-(I147*0.1))*1.11</f>
        <v>98.900999999999996</v>
      </c>
      <c r="K147" s="1"/>
      <c r="L147" s="1">
        <f t="shared" si="18"/>
        <v>3.3154109999999997</v>
      </c>
    </row>
    <row r="148" spans="1:12" ht="15.75" customHeight="1" outlineLevel="2" x14ac:dyDescent="0.2">
      <c r="A148" s="3" t="s">
        <v>87</v>
      </c>
      <c r="B148" s="4">
        <v>952558</v>
      </c>
      <c r="C148" s="3" t="s">
        <v>328</v>
      </c>
      <c r="D148" s="3">
        <v>241</v>
      </c>
      <c r="E148" s="3">
        <v>1</v>
      </c>
      <c r="F148" s="5" t="s">
        <v>329</v>
      </c>
      <c r="G148" s="1"/>
      <c r="H148" s="1"/>
      <c r="I148" s="1">
        <f>D148*E148</f>
        <v>241</v>
      </c>
      <c r="J148" s="1">
        <f>(I148-(I148*0.1))*1.11</f>
        <v>240.75900000000001</v>
      </c>
      <c r="K148" s="1"/>
      <c r="L148" s="1">
        <f t="shared" si="18"/>
        <v>8.0708490000000008</v>
      </c>
    </row>
    <row r="149" spans="1:12" ht="15.75" customHeight="1" outlineLevel="2" x14ac:dyDescent="0.2">
      <c r="A149" s="3" t="s">
        <v>87</v>
      </c>
      <c r="B149" s="4">
        <v>636647</v>
      </c>
      <c r="C149" s="3" t="s">
        <v>330</v>
      </c>
      <c r="D149" s="3">
        <v>362</v>
      </c>
      <c r="E149" s="3">
        <v>1</v>
      </c>
      <c r="F149" s="5" t="s">
        <v>331</v>
      </c>
      <c r="G149" s="1"/>
      <c r="H149" s="1"/>
      <c r="I149" s="1">
        <f>D149*E149</f>
        <v>362</v>
      </c>
      <c r="J149" s="1">
        <f>(I149-(I149*0.1))*1.11</f>
        <v>361.63800000000003</v>
      </c>
      <c r="K149" s="1"/>
      <c r="L149" s="1">
        <f t="shared" si="18"/>
        <v>12.123018</v>
      </c>
    </row>
    <row r="150" spans="1:12" ht="15.75" customHeight="1" outlineLevel="1" x14ac:dyDescent="0.2">
      <c r="A150" s="14" t="s">
        <v>543</v>
      </c>
      <c r="B150" s="19"/>
      <c r="C150" s="14"/>
      <c r="D150" s="14"/>
      <c r="E150" s="14"/>
      <c r="F150" s="20"/>
      <c r="G150" s="17"/>
      <c r="H150" s="13"/>
      <c r="I150" s="17"/>
      <c r="J150" s="17">
        <f>SUBTOTAL(9,J145:J149)</f>
        <v>1291.7069999999999</v>
      </c>
      <c r="K150" s="13"/>
      <c r="L150" s="13">
        <f t="shared" si="18"/>
        <v>43.301276999999992</v>
      </c>
    </row>
    <row r="151" spans="1:12" ht="15.75" customHeight="1" outlineLevel="2" x14ac:dyDescent="0.2">
      <c r="A151" s="3" t="s">
        <v>302</v>
      </c>
      <c r="B151" s="4">
        <v>48549</v>
      </c>
      <c r="C151" s="3" t="s">
        <v>242</v>
      </c>
      <c r="D151" s="3">
        <v>64</v>
      </c>
      <c r="E151" s="3">
        <v>5</v>
      </c>
      <c r="F151" s="5" t="s">
        <v>243</v>
      </c>
      <c r="G151" s="1"/>
      <c r="H151" s="1"/>
      <c r="I151" s="1">
        <f>D151*E151</f>
        <v>320</v>
      </c>
      <c r="J151" s="1">
        <f>(I151-(I151*0.1))*1.11</f>
        <v>319.68</v>
      </c>
      <c r="K151" s="1"/>
      <c r="L151" s="1">
        <f t="shared" si="18"/>
        <v>10.716480000000001</v>
      </c>
    </row>
    <row r="152" spans="1:12" ht="15.75" customHeight="1" outlineLevel="1" x14ac:dyDescent="0.2">
      <c r="A152" s="14" t="s">
        <v>544</v>
      </c>
      <c r="B152" s="19"/>
      <c r="C152" s="14"/>
      <c r="D152" s="14"/>
      <c r="E152" s="14"/>
      <c r="F152" s="20"/>
      <c r="G152" s="17"/>
      <c r="H152" s="13"/>
      <c r="I152" s="17"/>
      <c r="J152" s="17">
        <f>SUBTOTAL(9,J151:J151)</f>
        <v>319.68</v>
      </c>
      <c r="K152" s="13"/>
      <c r="L152" s="13">
        <f t="shared" si="18"/>
        <v>10.716480000000001</v>
      </c>
    </row>
    <row r="153" spans="1:12" ht="15.75" customHeight="1" outlineLevel="2" x14ac:dyDescent="0.2">
      <c r="A153" s="3" t="s">
        <v>454</v>
      </c>
      <c r="B153" s="4">
        <v>447964</v>
      </c>
      <c r="C153" s="3" t="s">
        <v>127</v>
      </c>
      <c r="D153" s="3">
        <v>0</v>
      </c>
      <c r="E153" s="3">
        <v>0</v>
      </c>
      <c r="F153" s="5" t="s">
        <v>128</v>
      </c>
      <c r="G153" s="3" t="s">
        <v>455</v>
      </c>
      <c r="H153" s="1"/>
      <c r="I153" s="1">
        <f>D153*E153</f>
        <v>0</v>
      </c>
      <c r="J153" s="1">
        <f>(I153-(I153*0.1))*1.11</f>
        <v>0</v>
      </c>
      <c r="K153" s="1"/>
      <c r="L153" s="1">
        <f t="shared" si="18"/>
        <v>0</v>
      </c>
    </row>
    <row r="154" spans="1:12" ht="15.75" customHeight="1" outlineLevel="2" x14ac:dyDescent="0.2">
      <c r="A154" s="3" t="s">
        <v>454</v>
      </c>
      <c r="B154" s="4">
        <v>25168</v>
      </c>
      <c r="C154" s="3" t="s">
        <v>456</v>
      </c>
      <c r="D154" s="3">
        <v>116</v>
      </c>
      <c r="E154" s="3">
        <v>1</v>
      </c>
      <c r="F154" s="5" t="s">
        <v>457</v>
      </c>
      <c r="G154" s="1"/>
      <c r="H154" s="1"/>
      <c r="I154" s="1">
        <f>D154*E154</f>
        <v>116</v>
      </c>
      <c r="J154" s="1">
        <f>(I154-(I154*0.1))*1.11</f>
        <v>115.88400000000001</v>
      </c>
      <c r="K154" s="1"/>
      <c r="L154" s="1">
        <f t="shared" si="18"/>
        <v>3.8847240000000003</v>
      </c>
    </row>
    <row r="155" spans="1:12" ht="15.75" customHeight="1" outlineLevel="2" x14ac:dyDescent="0.2">
      <c r="A155" s="3" t="s">
        <v>454</v>
      </c>
      <c r="B155" s="4">
        <v>36057</v>
      </c>
      <c r="C155" s="3" t="s">
        <v>458</v>
      </c>
      <c r="D155" s="3">
        <v>136</v>
      </c>
      <c r="E155" s="3">
        <v>1</v>
      </c>
      <c r="F155" s="5" t="s">
        <v>459</v>
      </c>
      <c r="G155" s="1"/>
      <c r="H155" s="1"/>
      <c r="I155" s="1">
        <f>D155*E155</f>
        <v>136</v>
      </c>
      <c r="J155" s="1">
        <f>(I155-(I155*0.1))*1.11</f>
        <v>135.864</v>
      </c>
      <c r="K155" s="1"/>
      <c r="L155" s="1">
        <f t="shared" si="18"/>
        <v>4.5545039999999997</v>
      </c>
    </row>
    <row r="156" spans="1:12" ht="15.75" customHeight="1" outlineLevel="2" x14ac:dyDescent="0.2">
      <c r="A156" s="3" t="s">
        <v>454</v>
      </c>
      <c r="B156" s="4">
        <v>50725</v>
      </c>
      <c r="C156" s="3" t="s">
        <v>25</v>
      </c>
      <c r="D156" s="3">
        <v>36</v>
      </c>
      <c r="E156" s="3">
        <v>1</v>
      </c>
      <c r="F156" s="5" t="s">
        <v>26</v>
      </c>
      <c r="G156" s="1"/>
      <c r="H156" s="1"/>
      <c r="I156" s="1">
        <f>D156*E156</f>
        <v>36</v>
      </c>
      <c r="J156" s="1">
        <f>(I156-(I156*0.1))*1.11</f>
        <v>35.963999999999999</v>
      </c>
      <c r="K156" s="1"/>
      <c r="L156" s="1">
        <f t="shared" si="18"/>
        <v>1.2056039999999999</v>
      </c>
    </row>
    <row r="157" spans="1:12" ht="15.75" customHeight="1" outlineLevel="2" x14ac:dyDescent="0.2">
      <c r="A157" s="3" t="s">
        <v>454</v>
      </c>
      <c r="B157" s="4">
        <v>50750</v>
      </c>
      <c r="C157" s="3" t="s">
        <v>460</v>
      </c>
      <c r="D157" s="3">
        <v>39</v>
      </c>
      <c r="E157" s="3">
        <v>2</v>
      </c>
      <c r="F157" s="5" t="s">
        <v>461</v>
      </c>
      <c r="G157" s="1"/>
      <c r="H157" s="1"/>
      <c r="I157" s="1">
        <f>D157*E157</f>
        <v>78</v>
      </c>
      <c r="J157" s="1">
        <f>(I157-(I157*0.1))*1.11</f>
        <v>77.922000000000011</v>
      </c>
      <c r="K157" s="1"/>
      <c r="L157" s="1">
        <f t="shared" si="18"/>
        <v>2.612142</v>
      </c>
    </row>
    <row r="158" spans="1:12" ht="15.75" customHeight="1" outlineLevel="1" x14ac:dyDescent="0.2">
      <c r="A158" s="14" t="s">
        <v>545</v>
      </c>
      <c r="B158" s="19"/>
      <c r="C158" s="14"/>
      <c r="D158" s="14"/>
      <c r="E158" s="14"/>
      <c r="F158" s="20"/>
      <c r="G158" s="17"/>
      <c r="H158" s="13"/>
      <c r="I158" s="17"/>
      <c r="J158" s="17">
        <f>SUBTOTAL(9,J153:J157)</f>
        <v>365.63400000000001</v>
      </c>
      <c r="K158" s="13"/>
      <c r="L158" s="13">
        <f t="shared" si="18"/>
        <v>12.256974</v>
      </c>
    </row>
    <row r="159" spans="1:12" ht="15.75" customHeight="1" outlineLevel="2" x14ac:dyDescent="0.2">
      <c r="A159" s="3" t="s">
        <v>69</v>
      </c>
      <c r="B159" s="4">
        <v>101181</v>
      </c>
      <c r="C159" s="3" t="s">
        <v>303</v>
      </c>
      <c r="D159" s="3">
        <v>150</v>
      </c>
      <c r="E159" s="3">
        <v>1</v>
      </c>
      <c r="F159" s="5" t="s">
        <v>304</v>
      </c>
      <c r="G159" s="1"/>
      <c r="H159" s="1"/>
      <c r="I159" s="1">
        <f>D159*E159</f>
        <v>150</v>
      </c>
      <c r="J159" s="1">
        <f>(I159-(I159*0.1))*1.11</f>
        <v>149.85000000000002</v>
      </c>
      <c r="K159" s="1"/>
      <c r="L159" s="1">
        <f t="shared" si="18"/>
        <v>5.0233499999999998</v>
      </c>
    </row>
    <row r="160" spans="1:12" ht="15.75" customHeight="1" outlineLevel="2" x14ac:dyDescent="0.2">
      <c r="A160" s="3" t="s">
        <v>69</v>
      </c>
      <c r="B160" s="4">
        <v>554086</v>
      </c>
      <c r="C160" s="3" t="s">
        <v>305</v>
      </c>
      <c r="D160" s="24">
        <v>402</v>
      </c>
      <c r="E160" s="24">
        <v>0</v>
      </c>
      <c r="F160" s="5" t="s">
        <v>306</v>
      </c>
      <c r="G160" s="1"/>
      <c r="H160" s="1"/>
      <c r="I160" s="1">
        <f>D160*E160</f>
        <v>0</v>
      </c>
      <c r="J160" s="1">
        <f>(I160-(I160*0.1))*1.11</f>
        <v>0</v>
      </c>
      <c r="K160" s="25">
        <v>-401.59800000000001</v>
      </c>
      <c r="L160" s="1">
        <f t="shared" si="18"/>
        <v>0</v>
      </c>
    </row>
    <row r="161" spans="1:12" ht="15.75" customHeight="1" outlineLevel="2" x14ac:dyDescent="0.2">
      <c r="A161" s="3" t="s">
        <v>69</v>
      </c>
      <c r="B161" s="4">
        <v>171610</v>
      </c>
      <c r="C161" s="3" t="s">
        <v>307</v>
      </c>
      <c r="D161" s="3">
        <v>160</v>
      </c>
      <c r="E161" s="3">
        <v>1</v>
      </c>
      <c r="F161" s="5" t="s">
        <v>308</v>
      </c>
      <c r="G161" s="1"/>
      <c r="H161" s="1"/>
      <c r="I161" s="1">
        <f>D161*E161</f>
        <v>160</v>
      </c>
      <c r="J161" s="1">
        <f>(I161-(I161*0.1))*1.11</f>
        <v>159.84</v>
      </c>
      <c r="K161" s="1"/>
      <c r="L161" s="1">
        <f t="shared" si="18"/>
        <v>5.3582400000000003</v>
      </c>
    </row>
    <row r="162" spans="1:12" ht="15.75" customHeight="1" outlineLevel="1" x14ac:dyDescent="0.2">
      <c r="A162" s="14" t="s">
        <v>546</v>
      </c>
      <c r="B162" s="19"/>
      <c r="C162" s="14"/>
      <c r="D162" s="14"/>
      <c r="E162" s="14"/>
      <c r="F162" s="20"/>
      <c r="G162" s="17"/>
      <c r="H162" s="13"/>
      <c r="I162" s="17"/>
      <c r="J162" s="17">
        <f>SUBTOTAL(9,J159:J161)</f>
        <v>309.69000000000005</v>
      </c>
      <c r="K162" s="17">
        <f>SUBTOTAL(9,K159:K161)</f>
        <v>-401.59800000000001</v>
      </c>
      <c r="L162" s="13">
        <f t="shared" si="18"/>
        <v>10.381589999999999</v>
      </c>
    </row>
    <row r="163" spans="1:12" ht="15.75" customHeight="1" outlineLevel="2" x14ac:dyDescent="0.2">
      <c r="A163" s="3" t="s">
        <v>449</v>
      </c>
      <c r="B163" s="4">
        <v>758918</v>
      </c>
      <c r="C163" s="3" t="s">
        <v>224</v>
      </c>
      <c r="D163" s="3">
        <v>653</v>
      </c>
      <c r="E163" s="3">
        <v>1</v>
      </c>
      <c r="F163" s="5" t="s">
        <v>225</v>
      </c>
      <c r="G163" s="1"/>
      <c r="H163" s="1"/>
      <c r="I163" s="1">
        <f>D163*E163</f>
        <v>653</v>
      </c>
      <c r="J163" s="1">
        <f>(I163-(I163*0.1))*1.11</f>
        <v>652.34700000000009</v>
      </c>
      <c r="K163" s="1"/>
      <c r="L163" s="1">
        <f t="shared" si="18"/>
        <v>21.868317000000001</v>
      </c>
    </row>
    <row r="164" spans="1:12" ht="15.75" customHeight="1" outlineLevel="2" x14ac:dyDescent="0.2">
      <c r="A164" s="3" t="s">
        <v>449</v>
      </c>
      <c r="B164" s="4">
        <v>244138</v>
      </c>
      <c r="C164" s="3" t="s">
        <v>450</v>
      </c>
      <c r="D164" s="3">
        <v>251</v>
      </c>
      <c r="E164" s="3">
        <v>1</v>
      </c>
      <c r="F164" s="5" t="s">
        <v>451</v>
      </c>
      <c r="G164" s="1"/>
      <c r="H164" s="1"/>
      <c r="I164" s="1">
        <f>D164*E164</f>
        <v>251</v>
      </c>
      <c r="J164" s="1">
        <f>(I164-(I164*0.1))*1.11</f>
        <v>250.74900000000002</v>
      </c>
      <c r="K164" s="1"/>
      <c r="L164" s="1">
        <f t="shared" si="18"/>
        <v>8.4057390000000005</v>
      </c>
    </row>
    <row r="165" spans="1:12" ht="15.75" customHeight="1" outlineLevel="2" x14ac:dyDescent="0.2">
      <c r="A165" s="3" t="s">
        <v>449</v>
      </c>
      <c r="B165" s="4">
        <v>290197</v>
      </c>
      <c r="C165" s="3" t="s">
        <v>72</v>
      </c>
      <c r="D165" s="3">
        <v>281</v>
      </c>
      <c r="E165" s="3">
        <v>1</v>
      </c>
      <c r="F165" s="5" t="s">
        <v>73</v>
      </c>
      <c r="G165" s="1"/>
      <c r="H165" s="1"/>
      <c r="I165" s="1">
        <f>D165*E165</f>
        <v>281</v>
      </c>
      <c r="J165" s="1">
        <f>(I165-(I165*0.1))*1.11</f>
        <v>280.71900000000005</v>
      </c>
      <c r="K165" s="1"/>
      <c r="L165" s="1">
        <f t="shared" si="18"/>
        <v>9.4104090000000014</v>
      </c>
    </row>
    <row r="166" spans="1:12" ht="15.75" customHeight="1" outlineLevel="2" x14ac:dyDescent="0.2">
      <c r="A166" s="3" t="s">
        <v>449</v>
      </c>
      <c r="B166" s="4">
        <v>372</v>
      </c>
      <c r="C166" s="3" t="s">
        <v>452</v>
      </c>
      <c r="D166" s="3">
        <v>372</v>
      </c>
      <c r="E166" s="3">
        <v>1</v>
      </c>
      <c r="F166" s="5" t="s">
        <v>453</v>
      </c>
      <c r="G166" s="1"/>
      <c r="H166" s="1"/>
      <c r="I166" s="1">
        <f>D166*E166</f>
        <v>372</v>
      </c>
      <c r="J166" s="1">
        <f>(I166-(I166*0.1))*1.11</f>
        <v>371.62800000000004</v>
      </c>
      <c r="K166" s="1"/>
      <c r="L166" s="1">
        <f t="shared" si="18"/>
        <v>12.457908</v>
      </c>
    </row>
    <row r="167" spans="1:12" ht="15.75" customHeight="1" outlineLevel="2" x14ac:dyDescent="0.2">
      <c r="A167" s="3" t="s">
        <v>449</v>
      </c>
      <c r="B167" s="4">
        <v>39517</v>
      </c>
      <c r="C167" s="3" t="s">
        <v>90</v>
      </c>
      <c r="D167" s="3">
        <v>583</v>
      </c>
      <c r="E167" s="3">
        <v>1</v>
      </c>
      <c r="F167" s="5" t="s">
        <v>91</v>
      </c>
      <c r="G167" s="1"/>
      <c r="H167" s="1"/>
      <c r="I167" s="1">
        <f>D167*E167</f>
        <v>583</v>
      </c>
      <c r="J167" s="1">
        <f>(I167-(I167*0.1))*1.11</f>
        <v>582.41700000000014</v>
      </c>
      <c r="K167" s="1"/>
      <c r="L167" s="1">
        <f t="shared" si="18"/>
        <v>19.524087000000002</v>
      </c>
    </row>
    <row r="168" spans="1:12" ht="15.75" customHeight="1" outlineLevel="1" x14ac:dyDescent="0.2">
      <c r="A168" s="14" t="s">
        <v>547</v>
      </c>
      <c r="B168" s="19"/>
      <c r="C168" s="14"/>
      <c r="D168" s="14"/>
      <c r="E168" s="14"/>
      <c r="F168" s="20"/>
      <c r="G168" s="17"/>
      <c r="H168" s="13"/>
      <c r="I168" s="17"/>
      <c r="J168" s="17">
        <f>SUBTOTAL(9,J163:J167)</f>
        <v>2137.8600000000006</v>
      </c>
      <c r="K168" s="13"/>
      <c r="L168" s="13">
        <f t="shared" si="18"/>
        <v>71.666460000000015</v>
      </c>
    </row>
    <row r="169" spans="1:12" ht="15.75" customHeight="1" outlineLevel="2" x14ac:dyDescent="0.2">
      <c r="A169" s="3" t="s">
        <v>59</v>
      </c>
      <c r="B169" s="4">
        <v>447967</v>
      </c>
      <c r="C169" s="3" t="s">
        <v>127</v>
      </c>
      <c r="D169" s="3">
        <v>3466</v>
      </c>
      <c r="E169" s="3">
        <v>1</v>
      </c>
      <c r="F169" s="5" t="s">
        <v>128</v>
      </c>
      <c r="G169" s="3" t="s">
        <v>129</v>
      </c>
      <c r="H169" s="1"/>
      <c r="I169" s="1">
        <f>D169*E169</f>
        <v>3466</v>
      </c>
      <c r="J169" s="1">
        <f>I169*1.11</f>
        <v>3847.26</v>
      </c>
      <c r="K169" s="1"/>
      <c r="L169" s="1">
        <f t="shared" si="18"/>
        <v>128.96986000000001</v>
      </c>
    </row>
    <row r="170" spans="1:12" ht="15.75" customHeight="1" outlineLevel="2" x14ac:dyDescent="0.2">
      <c r="A170" s="3" t="s">
        <v>59</v>
      </c>
      <c r="B170" s="4">
        <v>480747</v>
      </c>
      <c r="C170" s="3" t="s">
        <v>61</v>
      </c>
      <c r="D170" s="3">
        <v>4070</v>
      </c>
      <c r="E170" s="3">
        <v>1</v>
      </c>
      <c r="F170" s="5" t="s">
        <v>62</v>
      </c>
      <c r="G170" s="3" t="s">
        <v>130</v>
      </c>
      <c r="H170" s="1"/>
      <c r="I170" s="1">
        <f>D170*E170</f>
        <v>4070</v>
      </c>
      <c r="J170" s="1">
        <f>I170*1.11</f>
        <v>4517.7000000000007</v>
      </c>
      <c r="K170" s="1"/>
      <c r="L170" s="1">
        <f t="shared" si="18"/>
        <v>151.44470000000001</v>
      </c>
    </row>
    <row r="171" spans="1:12" ht="15.75" customHeight="1" outlineLevel="2" x14ac:dyDescent="0.2">
      <c r="A171" s="3" t="s">
        <v>59</v>
      </c>
      <c r="B171" s="4">
        <v>11011</v>
      </c>
      <c r="C171" s="12" t="s">
        <v>520</v>
      </c>
      <c r="D171" s="3">
        <v>891</v>
      </c>
      <c r="E171" s="3">
        <v>1</v>
      </c>
      <c r="F171" s="7" t="s">
        <v>131</v>
      </c>
      <c r="G171" s="1"/>
      <c r="H171" s="1"/>
      <c r="I171" s="1">
        <f>D171*E171</f>
        <v>891</v>
      </c>
      <c r="J171" s="1">
        <f>(I171-(I171*0.1))*1.11</f>
        <v>890.10900000000004</v>
      </c>
      <c r="K171" s="1"/>
      <c r="L171" s="1">
        <f t="shared" si="18"/>
        <v>29.838698999999998</v>
      </c>
    </row>
    <row r="172" spans="1:12" ht="15.75" customHeight="1" outlineLevel="2" x14ac:dyDescent="0.2">
      <c r="A172" s="3" t="s">
        <v>59</v>
      </c>
      <c r="B172" s="4">
        <v>29999</v>
      </c>
      <c r="C172" s="3" t="s">
        <v>300</v>
      </c>
      <c r="D172" s="3">
        <v>100</v>
      </c>
      <c r="E172" s="3">
        <v>1</v>
      </c>
      <c r="F172" s="5" t="s">
        <v>301</v>
      </c>
      <c r="G172" s="1"/>
      <c r="H172" s="1"/>
      <c r="I172" s="1">
        <f>D172*E172</f>
        <v>100</v>
      </c>
      <c r="J172" s="1">
        <f>(I172-(I172*0.1))*1.11</f>
        <v>99.9</v>
      </c>
      <c r="K172" s="1"/>
      <c r="L172" s="1">
        <f t="shared" si="18"/>
        <v>3.3489</v>
      </c>
    </row>
    <row r="173" spans="1:12" ht="15.75" customHeight="1" outlineLevel="1" x14ac:dyDescent="0.2">
      <c r="A173" s="14" t="s">
        <v>548</v>
      </c>
      <c r="B173" s="19"/>
      <c r="C173" s="14"/>
      <c r="D173" s="14"/>
      <c r="E173" s="14"/>
      <c r="F173" s="20"/>
      <c r="G173" s="17"/>
      <c r="H173" s="13"/>
      <c r="I173" s="17"/>
      <c r="J173" s="17">
        <f>SUBTOTAL(9,J169:J172)</f>
        <v>9354.969000000001</v>
      </c>
      <c r="K173" s="13"/>
      <c r="L173" s="13">
        <f t="shared" si="18"/>
        <v>313.60215899999997</v>
      </c>
    </row>
    <row r="174" spans="1:12" ht="15.75" customHeight="1" outlineLevel="2" x14ac:dyDescent="0.2">
      <c r="A174" s="3" t="s">
        <v>30</v>
      </c>
      <c r="B174" s="4">
        <v>110719</v>
      </c>
      <c r="C174" s="3" t="s">
        <v>206</v>
      </c>
      <c r="D174" s="3">
        <v>227</v>
      </c>
      <c r="E174" s="3">
        <v>1</v>
      </c>
      <c r="F174" s="5" t="s">
        <v>207</v>
      </c>
      <c r="G174" s="3" t="s">
        <v>208</v>
      </c>
      <c r="H174" s="1"/>
      <c r="I174" s="1">
        <f t="shared" ref="I174:I186" si="21">D174*E174</f>
        <v>227</v>
      </c>
      <c r="J174" s="1">
        <f t="shared" ref="J174:J186" si="22">(I174-(I174*0.1))*1.11</f>
        <v>226.77300000000002</v>
      </c>
      <c r="K174" s="1"/>
      <c r="L174" s="1">
        <f t="shared" si="18"/>
        <v>7.6020030000000007</v>
      </c>
    </row>
    <row r="175" spans="1:12" ht="15.75" customHeight="1" outlineLevel="2" x14ac:dyDescent="0.2">
      <c r="A175" s="3" t="s">
        <v>30</v>
      </c>
      <c r="B175" s="4">
        <v>112606</v>
      </c>
      <c r="C175" s="3" t="s">
        <v>70</v>
      </c>
      <c r="D175" s="3">
        <v>1309</v>
      </c>
      <c r="E175" s="3">
        <v>1</v>
      </c>
      <c r="F175" s="5" t="s">
        <v>211</v>
      </c>
      <c r="G175" s="1"/>
      <c r="H175" s="1"/>
      <c r="I175" s="1">
        <f t="shared" si="21"/>
        <v>1309</v>
      </c>
      <c r="J175" s="1">
        <f t="shared" si="22"/>
        <v>1307.691</v>
      </c>
      <c r="K175" s="1"/>
      <c r="L175" s="1">
        <f t="shared" si="18"/>
        <v>43.837100999999997</v>
      </c>
    </row>
    <row r="176" spans="1:12" ht="15.75" customHeight="1" outlineLevel="2" x14ac:dyDescent="0.2">
      <c r="A176" s="3" t="s">
        <v>30</v>
      </c>
      <c r="B176" s="4">
        <v>167507</v>
      </c>
      <c r="C176" s="3" t="s">
        <v>298</v>
      </c>
      <c r="D176" s="3">
        <v>200</v>
      </c>
      <c r="E176" s="3">
        <v>1</v>
      </c>
      <c r="F176" s="5" t="s">
        <v>299</v>
      </c>
      <c r="G176" s="1"/>
      <c r="H176" s="1"/>
      <c r="I176" s="1">
        <f t="shared" si="21"/>
        <v>200</v>
      </c>
      <c r="J176" s="1">
        <f t="shared" si="22"/>
        <v>199.8</v>
      </c>
      <c r="K176" s="1"/>
      <c r="L176" s="1">
        <f t="shared" si="18"/>
        <v>6.6978</v>
      </c>
    </row>
    <row r="177" spans="1:12" ht="15.75" customHeight="1" outlineLevel="2" x14ac:dyDescent="0.2">
      <c r="A177" s="3" t="s">
        <v>30</v>
      </c>
      <c r="B177" s="4">
        <v>82602</v>
      </c>
      <c r="C177" s="3" t="s">
        <v>31</v>
      </c>
      <c r="D177" s="3">
        <v>342</v>
      </c>
      <c r="E177" s="3">
        <v>1</v>
      </c>
      <c r="F177" s="5" t="s">
        <v>54</v>
      </c>
      <c r="G177" s="1"/>
      <c r="H177" s="1"/>
      <c r="I177" s="1">
        <f t="shared" si="21"/>
        <v>342</v>
      </c>
      <c r="J177" s="1">
        <f t="shared" si="22"/>
        <v>341.65800000000002</v>
      </c>
      <c r="K177" s="1"/>
      <c r="L177" s="1">
        <f t="shared" si="18"/>
        <v>11.453238000000001</v>
      </c>
    </row>
    <row r="178" spans="1:12" ht="15.75" customHeight="1" outlineLevel="2" x14ac:dyDescent="0.2">
      <c r="A178" s="3" t="s">
        <v>30</v>
      </c>
      <c r="B178" s="4">
        <v>211264</v>
      </c>
      <c r="C178" s="3" t="s">
        <v>67</v>
      </c>
      <c r="D178" s="24">
        <v>257</v>
      </c>
      <c r="E178" s="24">
        <v>1</v>
      </c>
      <c r="F178" s="5" t="s">
        <v>68</v>
      </c>
      <c r="G178" s="1"/>
      <c r="H178" s="1"/>
      <c r="I178" s="25">
        <f t="shared" si="21"/>
        <v>257</v>
      </c>
      <c r="J178" s="25">
        <f t="shared" si="22"/>
        <v>256.74300000000005</v>
      </c>
      <c r="K178" s="27">
        <v>256.74299999999999</v>
      </c>
      <c r="L178" s="1">
        <f t="shared" si="18"/>
        <v>8.6066730000000007</v>
      </c>
    </row>
    <row r="179" spans="1:12" ht="15.75" customHeight="1" outlineLevel="2" x14ac:dyDescent="0.2">
      <c r="A179" s="3" t="s">
        <v>30</v>
      </c>
      <c r="B179" s="4">
        <v>24687</v>
      </c>
      <c r="C179" s="3" t="s">
        <v>350</v>
      </c>
      <c r="D179" s="3">
        <v>382</v>
      </c>
      <c r="E179" s="3">
        <v>1</v>
      </c>
      <c r="F179" s="5" t="s">
        <v>351</v>
      </c>
      <c r="G179" s="1"/>
      <c r="H179" s="1"/>
      <c r="I179" s="1">
        <f t="shared" si="21"/>
        <v>382</v>
      </c>
      <c r="J179" s="1">
        <f t="shared" si="22"/>
        <v>381.61800000000005</v>
      </c>
      <c r="K179" s="1"/>
      <c r="L179" s="1">
        <f t="shared" si="18"/>
        <v>12.792798000000001</v>
      </c>
    </row>
    <row r="180" spans="1:12" ht="15.75" customHeight="1" outlineLevel="2" x14ac:dyDescent="0.2">
      <c r="A180" s="3" t="s">
        <v>30</v>
      </c>
      <c r="B180" s="4">
        <v>45119</v>
      </c>
      <c r="C180" s="3" t="s">
        <v>352</v>
      </c>
      <c r="D180" s="24">
        <v>191</v>
      </c>
      <c r="E180" s="24">
        <v>0</v>
      </c>
      <c r="F180" s="5" t="s">
        <v>353</v>
      </c>
      <c r="G180" s="1"/>
      <c r="H180" s="1"/>
      <c r="I180" s="1">
        <f t="shared" si="21"/>
        <v>0</v>
      </c>
      <c r="J180" s="1">
        <f t="shared" si="22"/>
        <v>0</v>
      </c>
      <c r="K180" s="25">
        <v>-190.809</v>
      </c>
      <c r="L180" s="1">
        <f t="shared" si="18"/>
        <v>0</v>
      </c>
    </row>
    <row r="181" spans="1:12" ht="15.75" customHeight="1" outlineLevel="2" x14ac:dyDescent="0.2">
      <c r="A181" s="3" t="s">
        <v>30</v>
      </c>
      <c r="B181" s="4">
        <v>112135</v>
      </c>
      <c r="C181" s="3" t="s">
        <v>354</v>
      </c>
      <c r="D181" s="3">
        <v>176</v>
      </c>
      <c r="E181" s="3">
        <v>1</v>
      </c>
      <c r="F181" s="5" t="s">
        <v>355</v>
      </c>
      <c r="G181" s="1"/>
      <c r="H181" s="1"/>
      <c r="I181" s="1">
        <f t="shared" si="21"/>
        <v>176</v>
      </c>
      <c r="J181" s="1">
        <f t="shared" si="22"/>
        <v>175.82400000000001</v>
      </c>
      <c r="K181" s="1"/>
      <c r="L181" s="1">
        <f t="shared" si="18"/>
        <v>5.8940640000000002</v>
      </c>
    </row>
    <row r="182" spans="1:12" ht="15.75" customHeight="1" outlineLevel="2" x14ac:dyDescent="0.2">
      <c r="A182" s="3" t="s">
        <v>30</v>
      </c>
      <c r="B182" s="4">
        <v>66894</v>
      </c>
      <c r="C182" s="3" t="s">
        <v>356</v>
      </c>
      <c r="D182" s="3">
        <v>116</v>
      </c>
      <c r="E182" s="3">
        <v>2</v>
      </c>
      <c r="F182" s="5" t="s">
        <v>357</v>
      </c>
      <c r="G182" s="1"/>
      <c r="H182" s="1"/>
      <c r="I182" s="1">
        <f t="shared" si="21"/>
        <v>232</v>
      </c>
      <c r="J182" s="1">
        <f t="shared" si="22"/>
        <v>231.76800000000003</v>
      </c>
      <c r="K182" s="1"/>
      <c r="L182" s="1">
        <f t="shared" si="18"/>
        <v>7.7694480000000006</v>
      </c>
    </row>
    <row r="183" spans="1:12" ht="15.75" customHeight="1" outlineLevel="2" x14ac:dyDescent="0.2">
      <c r="A183" s="3" t="s">
        <v>30</v>
      </c>
      <c r="B183" s="4">
        <v>612012</v>
      </c>
      <c r="C183" s="3" t="s">
        <v>358</v>
      </c>
      <c r="D183" s="3">
        <v>120</v>
      </c>
      <c r="E183" s="3">
        <v>1</v>
      </c>
      <c r="F183" s="5" t="s">
        <v>359</v>
      </c>
      <c r="G183" s="1"/>
      <c r="H183" s="1"/>
      <c r="I183" s="1">
        <f t="shared" si="21"/>
        <v>120</v>
      </c>
      <c r="J183" s="1">
        <f t="shared" si="22"/>
        <v>119.88000000000001</v>
      </c>
      <c r="K183" s="1"/>
      <c r="L183" s="1">
        <f t="shared" si="18"/>
        <v>4.0186799999999998</v>
      </c>
    </row>
    <row r="184" spans="1:12" ht="15.75" customHeight="1" outlineLevel="2" x14ac:dyDescent="0.2">
      <c r="A184" s="3" t="s">
        <v>30</v>
      </c>
      <c r="B184" s="4">
        <v>672</v>
      </c>
      <c r="C184" s="3" t="s">
        <v>360</v>
      </c>
      <c r="D184" s="3">
        <v>267</v>
      </c>
      <c r="E184" s="3">
        <v>1</v>
      </c>
      <c r="F184" s="5" t="s">
        <v>361</v>
      </c>
      <c r="G184" s="1"/>
      <c r="H184" s="1"/>
      <c r="I184" s="1">
        <f t="shared" si="21"/>
        <v>267</v>
      </c>
      <c r="J184" s="1">
        <f t="shared" si="22"/>
        <v>266.73300000000006</v>
      </c>
      <c r="K184" s="1"/>
      <c r="L184" s="1">
        <f t="shared" si="18"/>
        <v>8.9415630000000021</v>
      </c>
    </row>
    <row r="185" spans="1:12" ht="15.75" customHeight="1" outlineLevel="2" x14ac:dyDescent="0.2">
      <c r="A185" s="3" t="s">
        <v>412</v>
      </c>
      <c r="B185" s="4">
        <v>16153</v>
      </c>
      <c r="C185" s="3" t="s">
        <v>410</v>
      </c>
      <c r="D185" s="3">
        <v>196</v>
      </c>
      <c r="E185" s="3">
        <v>1</v>
      </c>
      <c r="F185" s="5" t="s">
        <v>411</v>
      </c>
      <c r="G185" s="1"/>
      <c r="H185" s="1"/>
      <c r="I185" s="1">
        <f t="shared" si="21"/>
        <v>196</v>
      </c>
      <c r="J185" s="1">
        <f t="shared" si="22"/>
        <v>195.80400000000003</v>
      </c>
      <c r="K185" s="1"/>
      <c r="L185" s="1">
        <f t="shared" si="18"/>
        <v>6.5638440000000005</v>
      </c>
    </row>
    <row r="186" spans="1:12" ht="15.75" customHeight="1" outlineLevel="2" x14ac:dyDescent="0.2">
      <c r="A186" s="3" t="s">
        <v>412</v>
      </c>
      <c r="B186" s="4">
        <v>851736</v>
      </c>
      <c r="C186" s="3" t="s">
        <v>408</v>
      </c>
      <c r="D186" s="3">
        <v>159</v>
      </c>
      <c r="E186" s="3">
        <v>1</v>
      </c>
      <c r="F186" s="5" t="s">
        <v>409</v>
      </c>
      <c r="G186" s="1"/>
      <c r="H186" s="1"/>
      <c r="I186" s="1">
        <f t="shared" si="21"/>
        <v>159</v>
      </c>
      <c r="J186" s="1">
        <f t="shared" si="22"/>
        <v>158.84100000000001</v>
      </c>
      <c r="K186" s="1"/>
      <c r="L186" s="1">
        <f t="shared" si="18"/>
        <v>5.324751</v>
      </c>
    </row>
    <row r="187" spans="1:12" ht="15.75" customHeight="1" outlineLevel="1" x14ac:dyDescent="0.2">
      <c r="A187" s="14" t="s">
        <v>549</v>
      </c>
      <c r="B187" s="19"/>
      <c r="C187" s="14"/>
      <c r="D187" s="14"/>
      <c r="E187" s="14"/>
      <c r="F187" s="20"/>
      <c r="G187" s="17"/>
      <c r="H187" s="13"/>
      <c r="I187" s="17"/>
      <c r="J187" s="17">
        <f>SUBTOTAL(9,J174:J186)</f>
        <v>3863.1330000000003</v>
      </c>
      <c r="K187" s="17">
        <f>SUBTOTAL(9,K174:K186)</f>
        <v>65.933999999999997</v>
      </c>
      <c r="L187" s="13">
        <f t="shared" si="18"/>
        <v>129.50196299999999</v>
      </c>
    </row>
    <row r="188" spans="1:12" ht="15.75" customHeight="1" outlineLevel="2" x14ac:dyDescent="0.2">
      <c r="A188" s="3" t="s">
        <v>434</v>
      </c>
      <c r="B188" s="4">
        <v>301262</v>
      </c>
      <c r="C188" s="3" t="s">
        <v>435</v>
      </c>
      <c r="D188" s="3">
        <v>101</v>
      </c>
      <c r="E188" s="3">
        <v>3</v>
      </c>
      <c r="F188" s="5" t="s">
        <v>8</v>
      </c>
      <c r="G188" s="1"/>
      <c r="H188" s="1"/>
      <c r="I188" s="1">
        <f>D188*E188</f>
        <v>303</v>
      </c>
      <c r="J188" s="1">
        <f>(I188-(I188*0.1))*1.11</f>
        <v>302.697</v>
      </c>
      <c r="K188" s="1"/>
      <c r="L188" s="1">
        <f t="shared" si="18"/>
        <v>10.147167</v>
      </c>
    </row>
    <row r="189" spans="1:12" ht="15.75" customHeight="1" outlineLevel="1" x14ac:dyDescent="0.2">
      <c r="A189" s="14" t="s">
        <v>550</v>
      </c>
      <c r="B189" s="19"/>
      <c r="C189" s="14"/>
      <c r="D189" s="14"/>
      <c r="E189" s="14"/>
      <c r="F189" s="20"/>
      <c r="G189" s="17"/>
      <c r="H189" s="13"/>
      <c r="I189" s="17"/>
      <c r="J189" s="17">
        <f>SUBTOTAL(9,J188:J188)</f>
        <v>302.697</v>
      </c>
      <c r="K189" s="13"/>
      <c r="L189" s="13">
        <f t="shared" si="18"/>
        <v>10.147167</v>
      </c>
    </row>
    <row r="190" spans="1:12" ht="15.75" customHeight="1" outlineLevel="2" x14ac:dyDescent="0.2">
      <c r="A190" s="3" t="s">
        <v>76</v>
      </c>
      <c r="B190" s="4">
        <v>1669</v>
      </c>
      <c r="C190" s="3" t="s">
        <v>374</v>
      </c>
      <c r="D190" s="3">
        <v>80</v>
      </c>
      <c r="E190" s="3">
        <v>1</v>
      </c>
      <c r="F190" s="5" t="s">
        <v>375</v>
      </c>
      <c r="G190" s="1"/>
      <c r="H190" s="1"/>
      <c r="I190" s="1">
        <f t="shared" ref="I190:I209" si="23">D190*E190</f>
        <v>80</v>
      </c>
      <c r="J190" s="1">
        <f t="shared" ref="J190:J209" si="24">(I190-(I190*0.1))*1.11</f>
        <v>79.92</v>
      </c>
      <c r="K190" s="1"/>
      <c r="L190" s="1">
        <f t="shared" si="18"/>
        <v>2.6791200000000002</v>
      </c>
    </row>
    <row r="191" spans="1:12" ht="15.75" customHeight="1" outlineLevel="2" x14ac:dyDescent="0.2">
      <c r="A191" s="3" t="s">
        <v>76</v>
      </c>
      <c r="B191" s="4">
        <v>22045</v>
      </c>
      <c r="C191" s="3" t="s">
        <v>376</v>
      </c>
      <c r="D191" s="3">
        <v>130</v>
      </c>
      <c r="E191" s="3">
        <v>1</v>
      </c>
      <c r="F191" s="5" t="s">
        <v>377</v>
      </c>
      <c r="G191" s="1"/>
      <c r="H191" s="1"/>
      <c r="I191" s="1">
        <f t="shared" si="23"/>
        <v>130</v>
      </c>
      <c r="J191" s="1">
        <f t="shared" si="24"/>
        <v>129.87</v>
      </c>
      <c r="K191" s="1"/>
      <c r="L191" s="1">
        <f t="shared" si="18"/>
        <v>4.3535700000000004</v>
      </c>
    </row>
    <row r="192" spans="1:12" ht="15.75" customHeight="1" outlineLevel="2" x14ac:dyDescent="0.2">
      <c r="A192" s="3" t="s">
        <v>76</v>
      </c>
      <c r="B192" s="4">
        <v>18529</v>
      </c>
      <c r="C192" s="3" t="s">
        <v>378</v>
      </c>
      <c r="D192" s="3">
        <v>140</v>
      </c>
      <c r="E192" s="3">
        <v>1</v>
      </c>
      <c r="F192" s="5" t="s">
        <v>379</v>
      </c>
      <c r="G192" s="1"/>
      <c r="H192" s="1"/>
      <c r="I192" s="1">
        <f t="shared" si="23"/>
        <v>140</v>
      </c>
      <c r="J192" s="1">
        <f t="shared" si="24"/>
        <v>139.86000000000001</v>
      </c>
      <c r="K192" s="1"/>
      <c r="L192" s="1">
        <f t="shared" si="18"/>
        <v>4.6884600000000001</v>
      </c>
    </row>
    <row r="193" spans="1:12" ht="15.75" customHeight="1" outlineLevel="2" x14ac:dyDescent="0.2">
      <c r="A193" s="3" t="s">
        <v>76</v>
      </c>
      <c r="B193" s="4">
        <v>13685</v>
      </c>
      <c r="C193" s="3" t="s">
        <v>380</v>
      </c>
      <c r="D193" s="3">
        <v>120</v>
      </c>
      <c r="E193" s="3">
        <v>1</v>
      </c>
      <c r="F193" s="5" t="s">
        <v>381</v>
      </c>
      <c r="G193" s="1"/>
      <c r="H193" s="1"/>
      <c r="I193" s="1">
        <f t="shared" si="23"/>
        <v>120</v>
      </c>
      <c r="J193" s="1">
        <f t="shared" si="24"/>
        <v>119.88000000000001</v>
      </c>
      <c r="K193" s="1"/>
      <c r="L193" s="1">
        <f t="shared" si="18"/>
        <v>4.0186799999999998</v>
      </c>
    </row>
    <row r="194" spans="1:12" ht="15.75" customHeight="1" outlineLevel="2" x14ac:dyDescent="0.2">
      <c r="A194" s="3" t="s">
        <v>76</v>
      </c>
      <c r="B194" s="4">
        <v>138392</v>
      </c>
      <c r="C194" s="3" t="s">
        <v>382</v>
      </c>
      <c r="D194" s="3">
        <v>20</v>
      </c>
      <c r="E194" s="3">
        <v>2</v>
      </c>
      <c r="F194" s="5" t="s">
        <v>383</v>
      </c>
      <c r="G194" s="1"/>
      <c r="H194" s="1"/>
      <c r="I194" s="1">
        <f t="shared" si="23"/>
        <v>40</v>
      </c>
      <c r="J194" s="1">
        <f t="shared" si="24"/>
        <v>39.96</v>
      </c>
      <c r="K194" s="1"/>
      <c r="L194" s="1">
        <f t="shared" si="18"/>
        <v>1.3395600000000001</v>
      </c>
    </row>
    <row r="195" spans="1:12" ht="15.75" customHeight="1" outlineLevel="2" x14ac:dyDescent="0.2">
      <c r="A195" s="3" t="s">
        <v>76</v>
      </c>
      <c r="B195" s="4">
        <v>949510</v>
      </c>
      <c r="C195" s="3" t="s">
        <v>57</v>
      </c>
      <c r="D195" s="3">
        <v>20</v>
      </c>
      <c r="E195" s="3">
        <v>2</v>
      </c>
      <c r="F195" s="5" t="s">
        <v>58</v>
      </c>
      <c r="G195" s="1"/>
      <c r="H195" s="1"/>
      <c r="I195" s="1">
        <f t="shared" si="23"/>
        <v>40</v>
      </c>
      <c r="J195" s="1">
        <f t="shared" si="24"/>
        <v>39.96</v>
      </c>
      <c r="K195" s="1"/>
      <c r="L195" s="1">
        <f t="shared" ref="L195:L258" si="25">J195/1.11*0.03721</f>
        <v>1.3395600000000001</v>
      </c>
    </row>
    <row r="196" spans="1:12" ht="15.75" customHeight="1" outlineLevel="2" x14ac:dyDescent="0.2">
      <c r="A196" s="3" t="s">
        <v>76</v>
      </c>
      <c r="B196" s="4">
        <v>157171</v>
      </c>
      <c r="C196" s="3" t="s">
        <v>384</v>
      </c>
      <c r="D196" s="3">
        <v>35</v>
      </c>
      <c r="E196" s="3">
        <v>2</v>
      </c>
      <c r="F196" s="5" t="s">
        <v>385</v>
      </c>
      <c r="G196" s="1"/>
      <c r="H196" s="1"/>
      <c r="I196" s="1">
        <f t="shared" si="23"/>
        <v>70</v>
      </c>
      <c r="J196" s="1">
        <f t="shared" si="24"/>
        <v>69.930000000000007</v>
      </c>
      <c r="K196" s="1"/>
      <c r="L196" s="1">
        <f t="shared" si="25"/>
        <v>2.34423</v>
      </c>
    </row>
    <row r="197" spans="1:12" ht="15.75" customHeight="1" outlineLevel="2" x14ac:dyDescent="0.2">
      <c r="A197" s="3" t="s">
        <v>76</v>
      </c>
      <c r="B197" s="4">
        <v>285685</v>
      </c>
      <c r="C197" s="3" t="s">
        <v>386</v>
      </c>
      <c r="D197" s="3">
        <v>35</v>
      </c>
      <c r="E197" s="3">
        <v>2</v>
      </c>
      <c r="F197" s="5" t="s">
        <v>387</v>
      </c>
      <c r="G197" s="1"/>
      <c r="H197" s="1"/>
      <c r="I197" s="1">
        <f t="shared" si="23"/>
        <v>70</v>
      </c>
      <c r="J197" s="1">
        <f t="shared" si="24"/>
        <v>69.930000000000007</v>
      </c>
      <c r="K197" s="1"/>
      <c r="L197" s="1">
        <f t="shared" si="25"/>
        <v>2.34423</v>
      </c>
    </row>
    <row r="198" spans="1:12" ht="15.75" customHeight="1" outlineLevel="2" x14ac:dyDescent="0.2">
      <c r="A198" s="3" t="s">
        <v>76</v>
      </c>
      <c r="B198" s="4">
        <v>234900</v>
      </c>
      <c r="C198" s="3" t="s">
        <v>388</v>
      </c>
      <c r="D198" s="3">
        <v>176</v>
      </c>
      <c r="E198" s="3">
        <v>1</v>
      </c>
      <c r="F198" s="5" t="s">
        <v>389</v>
      </c>
      <c r="G198" s="1"/>
      <c r="H198" s="1"/>
      <c r="I198" s="1">
        <f t="shared" si="23"/>
        <v>176</v>
      </c>
      <c r="J198" s="1">
        <f t="shared" si="24"/>
        <v>175.82400000000001</v>
      </c>
      <c r="K198" s="1"/>
      <c r="L198" s="1">
        <f t="shared" si="25"/>
        <v>5.8940640000000002</v>
      </c>
    </row>
    <row r="199" spans="1:12" ht="15.75" customHeight="1" outlineLevel="2" x14ac:dyDescent="0.2">
      <c r="A199" s="3" t="s">
        <v>76</v>
      </c>
      <c r="B199" s="4">
        <v>28321</v>
      </c>
      <c r="C199" s="3" t="s">
        <v>390</v>
      </c>
      <c r="D199" s="3">
        <v>251</v>
      </c>
      <c r="E199" s="3">
        <v>1</v>
      </c>
      <c r="F199" s="5" t="s">
        <v>391</v>
      </c>
      <c r="G199" s="1"/>
      <c r="H199" s="1"/>
      <c r="I199" s="1">
        <f t="shared" si="23"/>
        <v>251</v>
      </c>
      <c r="J199" s="1">
        <f t="shared" si="24"/>
        <v>250.74900000000002</v>
      </c>
      <c r="K199" s="1"/>
      <c r="L199" s="1">
        <f t="shared" si="25"/>
        <v>8.4057390000000005</v>
      </c>
    </row>
    <row r="200" spans="1:12" ht="15.75" customHeight="1" outlineLevel="2" x14ac:dyDescent="0.2">
      <c r="A200" s="3" t="s">
        <v>76</v>
      </c>
      <c r="B200" s="4">
        <v>811411</v>
      </c>
      <c r="C200" s="3" t="s">
        <v>392</v>
      </c>
      <c r="D200" s="24">
        <v>32</v>
      </c>
      <c r="E200" s="24">
        <v>0</v>
      </c>
      <c r="F200" s="5" t="s">
        <v>393</v>
      </c>
      <c r="G200" s="1"/>
      <c r="H200" s="1"/>
      <c r="I200" s="1">
        <f t="shared" si="23"/>
        <v>0</v>
      </c>
      <c r="J200" s="1">
        <f t="shared" si="24"/>
        <v>0</v>
      </c>
      <c r="K200" s="25">
        <v>-159.84</v>
      </c>
      <c r="L200" s="1">
        <f t="shared" si="25"/>
        <v>0</v>
      </c>
    </row>
    <row r="201" spans="1:12" ht="15.75" customHeight="1" outlineLevel="2" x14ac:dyDescent="0.2">
      <c r="A201" s="3" t="s">
        <v>76</v>
      </c>
      <c r="B201" s="4">
        <v>811473</v>
      </c>
      <c r="C201" s="3" t="s">
        <v>394</v>
      </c>
      <c r="D201" s="3">
        <v>32</v>
      </c>
      <c r="E201" s="3">
        <v>5</v>
      </c>
      <c r="F201" s="5" t="s">
        <v>395</v>
      </c>
      <c r="G201" s="1"/>
      <c r="H201" s="1"/>
      <c r="I201" s="1">
        <f t="shared" si="23"/>
        <v>160</v>
      </c>
      <c r="J201" s="1">
        <f t="shared" si="24"/>
        <v>159.84</v>
      </c>
      <c r="K201" s="1"/>
      <c r="L201" s="1">
        <f t="shared" si="25"/>
        <v>5.3582400000000003</v>
      </c>
    </row>
    <row r="202" spans="1:12" ht="15.75" customHeight="1" outlineLevel="2" x14ac:dyDescent="0.2">
      <c r="A202" s="3" t="s">
        <v>76</v>
      </c>
      <c r="B202" s="4">
        <v>441076</v>
      </c>
      <c r="C202" s="3" t="s">
        <v>396</v>
      </c>
      <c r="D202" s="3">
        <v>49</v>
      </c>
      <c r="E202" s="3">
        <v>5</v>
      </c>
      <c r="F202" s="5" t="s">
        <v>397</v>
      </c>
      <c r="G202" s="1"/>
      <c r="H202" s="1"/>
      <c r="I202" s="1">
        <f t="shared" si="23"/>
        <v>245</v>
      </c>
      <c r="J202" s="1">
        <f t="shared" si="24"/>
        <v>244.75500000000002</v>
      </c>
      <c r="K202" s="1"/>
      <c r="L202" s="1">
        <f t="shared" si="25"/>
        <v>8.2048050000000003</v>
      </c>
    </row>
    <row r="203" spans="1:12" ht="15.75" customHeight="1" outlineLevel="2" x14ac:dyDescent="0.2">
      <c r="A203" s="3" t="s">
        <v>76</v>
      </c>
      <c r="B203" s="4">
        <v>340362</v>
      </c>
      <c r="C203" s="3" t="s">
        <v>398</v>
      </c>
      <c r="D203" s="3">
        <v>49</v>
      </c>
      <c r="E203" s="3">
        <v>5</v>
      </c>
      <c r="F203" s="5" t="s">
        <v>399</v>
      </c>
      <c r="G203" s="1"/>
      <c r="H203" s="1"/>
      <c r="I203" s="1">
        <f t="shared" si="23"/>
        <v>245</v>
      </c>
      <c r="J203" s="1">
        <f t="shared" si="24"/>
        <v>244.75500000000002</v>
      </c>
      <c r="K203" s="1"/>
      <c r="L203" s="1">
        <f t="shared" si="25"/>
        <v>8.2048050000000003</v>
      </c>
    </row>
    <row r="204" spans="1:12" ht="15.75" customHeight="1" outlineLevel="2" x14ac:dyDescent="0.2">
      <c r="A204" s="3" t="s">
        <v>76</v>
      </c>
      <c r="B204" s="4">
        <v>111142</v>
      </c>
      <c r="C204" s="3" t="s">
        <v>400</v>
      </c>
      <c r="D204" s="3">
        <v>106</v>
      </c>
      <c r="E204" s="3">
        <v>1</v>
      </c>
      <c r="F204" s="5" t="s">
        <v>401</v>
      </c>
      <c r="G204" s="1"/>
      <c r="H204" s="1"/>
      <c r="I204" s="1">
        <f t="shared" si="23"/>
        <v>106</v>
      </c>
      <c r="J204" s="1">
        <f t="shared" si="24"/>
        <v>105.89400000000002</v>
      </c>
      <c r="K204" s="1"/>
      <c r="L204" s="1">
        <f t="shared" si="25"/>
        <v>3.5498340000000002</v>
      </c>
    </row>
    <row r="205" spans="1:12" ht="15.75" customHeight="1" outlineLevel="2" x14ac:dyDescent="0.2">
      <c r="A205" s="3" t="s">
        <v>76</v>
      </c>
      <c r="B205" s="4">
        <v>101068</v>
      </c>
      <c r="C205" s="3" t="s">
        <v>402</v>
      </c>
      <c r="D205" s="24">
        <v>186</v>
      </c>
      <c r="E205" s="24">
        <v>0</v>
      </c>
      <c r="F205" s="5" t="s">
        <v>403</v>
      </c>
      <c r="G205" s="1"/>
      <c r="H205" s="1"/>
      <c r="I205" s="1">
        <f t="shared" si="23"/>
        <v>0</v>
      </c>
      <c r="J205" s="1">
        <f t="shared" si="24"/>
        <v>0</v>
      </c>
      <c r="K205" s="25">
        <v>-185.81399999999999</v>
      </c>
      <c r="L205" s="1">
        <f t="shared" si="25"/>
        <v>0</v>
      </c>
    </row>
    <row r="206" spans="1:12" ht="15.75" customHeight="1" outlineLevel="2" x14ac:dyDescent="0.2">
      <c r="A206" s="3" t="s">
        <v>76</v>
      </c>
      <c r="B206" s="4">
        <v>60220</v>
      </c>
      <c r="C206" s="3" t="s">
        <v>6</v>
      </c>
      <c r="D206" s="3">
        <v>110</v>
      </c>
      <c r="E206" s="3">
        <v>1</v>
      </c>
      <c r="F206" s="5" t="s">
        <v>7</v>
      </c>
      <c r="G206" s="1"/>
      <c r="H206" s="1"/>
      <c r="I206" s="1">
        <f t="shared" si="23"/>
        <v>110</v>
      </c>
      <c r="J206" s="1">
        <f t="shared" si="24"/>
        <v>109.89000000000001</v>
      </c>
      <c r="K206" s="1"/>
      <c r="L206" s="1">
        <f t="shared" si="25"/>
        <v>3.6837900000000001</v>
      </c>
    </row>
    <row r="207" spans="1:12" ht="15.75" customHeight="1" outlineLevel="2" x14ac:dyDescent="0.2">
      <c r="A207" s="3" t="s">
        <v>76</v>
      </c>
      <c r="B207" s="4">
        <v>762135</v>
      </c>
      <c r="C207" s="3" t="s">
        <v>404</v>
      </c>
      <c r="D207" s="24">
        <v>156</v>
      </c>
      <c r="E207" s="24">
        <v>0</v>
      </c>
      <c r="F207" s="5" t="s">
        <v>405</v>
      </c>
      <c r="G207" s="1"/>
      <c r="H207" s="1"/>
      <c r="I207" s="1">
        <f t="shared" si="23"/>
        <v>0</v>
      </c>
      <c r="J207" s="1">
        <f t="shared" si="24"/>
        <v>0</v>
      </c>
      <c r="K207" s="25">
        <v>-155.84399999999999</v>
      </c>
      <c r="L207" s="1">
        <f t="shared" si="25"/>
        <v>0</v>
      </c>
    </row>
    <row r="208" spans="1:12" ht="15.75" customHeight="1" outlineLevel="2" x14ac:dyDescent="0.2">
      <c r="A208" s="3" t="s">
        <v>76</v>
      </c>
      <c r="B208" s="4">
        <v>98343</v>
      </c>
      <c r="C208" s="3" t="s">
        <v>406</v>
      </c>
      <c r="D208" s="3">
        <v>1168</v>
      </c>
      <c r="E208" s="3">
        <v>1</v>
      </c>
      <c r="F208" s="5" t="s">
        <v>407</v>
      </c>
      <c r="G208" s="1"/>
      <c r="H208" s="1"/>
      <c r="I208" s="1">
        <f t="shared" si="23"/>
        <v>1168</v>
      </c>
      <c r="J208" s="1">
        <f t="shared" si="24"/>
        <v>1166.8320000000001</v>
      </c>
      <c r="K208" s="1"/>
      <c r="L208" s="1">
        <f t="shared" si="25"/>
        <v>39.115152000000002</v>
      </c>
    </row>
    <row r="209" spans="1:12" ht="15.75" customHeight="1" outlineLevel="2" x14ac:dyDescent="0.2">
      <c r="A209" s="3" t="s">
        <v>76</v>
      </c>
      <c r="B209" s="4">
        <v>16504</v>
      </c>
      <c r="C209" s="3" t="s">
        <v>487</v>
      </c>
      <c r="D209" s="3">
        <v>261</v>
      </c>
      <c r="E209" s="3">
        <v>2</v>
      </c>
      <c r="F209" s="5" t="s">
        <v>77</v>
      </c>
      <c r="G209" s="1"/>
      <c r="H209" s="1"/>
      <c r="I209" s="1">
        <f t="shared" si="23"/>
        <v>522</v>
      </c>
      <c r="J209" s="1">
        <f t="shared" si="24"/>
        <v>521.47800000000007</v>
      </c>
      <c r="K209" s="1"/>
      <c r="L209" s="1">
        <f t="shared" si="25"/>
        <v>17.481258</v>
      </c>
    </row>
    <row r="210" spans="1:12" ht="15.75" customHeight="1" outlineLevel="1" x14ac:dyDescent="0.2">
      <c r="A210" s="14" t="s">
        <v>551</v>
      </c>
      <c r="B210" s="19"/>
      <c r="C210" s="14"/>
      <c r="D210" s="14"/>
      <c r="E210" s="14"/>
      <c r="F210" s="20"/>
      <c r="G210" s="17"/>
      <c r="H210" s="13"/>
      <c r="I210" s="17"/>
      <c r="J210" s="17">
        <f>SUBTOTAL(9,J190:J209)</f>
        <v>3669.3270000000007</v>
      </c>
      <c r="K210" s="17">
        <f>SUBTOTAL(9,K190:K209)</f>
        <v>-501.49799999999999</v>
      </c>
      <c r="L210" s="13">
        <f t="shared" si="25"/>
        <v>123.00509700000001</v>
      </c>
    </row>
    <row r="211" spans="1:12" ht="15.75" customHeight="1" outlineLevel="2" x14ac:dyDescent="0.2">
      <c r="A211" s="3" t="s">
        <v>474</v>
      </c>
      <c r="B211" s="4">
        <v>10320</v>
      </c>
      <c r="C211" s="3" t="s">
        <v>475</v>
      </c>
      <c r="D211" s="3">
        <v>232</v>
      </c>
      <c r="E211" s="3">
        <v>1</v>
      </c>
      <c r="F211" s="5" t="s">
        <v>476</v>
      </c>
      <c r="G211" s="1"/>
      <c r="H211" s="1"/>
      <c r="I211" s="1">
        <f>D211*E211</f>
        <v>232</v>
      </c>
      <c r="J211" s="1">
        <f>(I211-(I211*0.1))*1.11</f>
        <v>231.76800000000003</v>
      </c>
      <c r="K211" s="1"/>
      <c r="L211" s="1">
        <f t="shared" si="25"/>
        <v>7.7694480000000006</v>
      </c>
    </row>
    <row r="212" spans="1:12" ht="15.75" customHeight="1" outlineLevel="2" x14ac:dyDescent="0.2">
      <c r="A212" s="3" t="s">
        <v>474</v>
      </c>
      <c r="B212" s="4">
        <v>216549</v>
      </c>
      <c r="C212" s="3" t="s">
        <v>103</v>
      </c>
      <c r="D212" s="3">
        <v>291</v>
      </c>
      <c r="E212" s="3">
        <v>1</v>
      </c>
      <c r="F212" s="5" t="s">
        <v>104</v>
      </c>
      <c r="G212" s="1"/>
      <c r="H212" s="1"/>
      <c r="I212" s="1">
        <f>D212*E212</f>
        <v>291</v>
      </c>
      <c r="J212" s="1">
        <f>(I212-(I212*0.1))*1.11</f>
        <v>290.709</v>
      </c>
      <c r="K212" s="1"/>
      <c r="L212" s="1">
        <f t="shared" si="25"/>
        <v>9.7452989999999993</v>
      </c>
    </row>
    <row r="213" spans="1:12" ht="15.75" customHeight="1" outlineLevel="2" x14ac:dyDescent="0.2">
      <c r="A213" s="3" t="s">
        <v>474</v>
      </c>
      <c r="B213" s="4">
        <v>112149</v>
      </c>
      <c r="C213" s="3" t="s">
        <v>477</v>
      </c>
      <c r="D213" s="3">
        <v>892</v>
      </c>
      <c r="E213" s="3">
        <v>1</v>
      </c>
      <c r="F213" s="5" t="s">
        <v>478</v>
      </c>
      <c r="G213" s="1"/>
      <c r="H213" s="1"/>
      <c r="I213" s="1">
        <f>D213*E213</f>
        <v>892</v>
      </c>
      <c r="J213" s="1">
        <f>(I213-(I213*0.1))*1.11</f>
        <v>891.10800000000006</v>
      </c>
      <c r="K213" s="1"/>
      <c r="L213" s="1">
        <f t="shared" si="25"/>
        <v>29.872187999999998</v>
      </c>
    </row>
    <row r="214" spans="1:12" ht="15.75" customHeight="1" outlineLevel="2" x14ac:dyDescent="0.2">
      <c r="A214" s="3" t="s">
        <v>474</v>
      </c>
      <c r="B214" s="4">
        <v>63411</v>
      </c>
      <c r="C214" s="3" t="s">
        <v>121</v>
      </c>
      <c r="D214" s="3">
        <v>131</v>
      </c>
      <c r="E214" s="3">
        <v>1</v>
      </c>
      <c r="F214" s="5" t="s">
        <v>122</v>
      </c>
      <c r="G214" s="1"/>
      <c r="H214" s="1"/>
      <c r="I214" s="1">
        <f>D214*E214</f>
        <v>131</v>
      </c>
      <c r="J214" s="1">
        <f>(I214-(I214*0.1))*1.11</f>
        <v>130.86900000000003</v>
      </c>
      <c r="K214" s="1"/>
      <c r="L214" s="1">
        <f t="shared" si="25"/>
        <v>4.3870590000000007</v>
      </c>
    </row>
    <row r="215" spans="1:12" ht="15.75" customHeight="1" outlineLevel="1" x14ac:dyDescent="0.2">
      <c r="A215" s="14" t="s">
        <v>552</v>
      </c>
      <c r="B215" s="19"/>
      <c r="C215" s="14"/>
      <c r="D215" s="14"/>
      <c r="E215" s="14"/>
      <c r="F215" s="20"/>
      <c r="G215" s="17"/>
      <c r="H215" s="13"/>
      <c r="I215" s="17"/>
      <c r="J215" s="17">
        <f>SUBTOTAL(9,J211:J214)</f>
        <v>1544.4540000000002</v>
      </c>
      <c r="K215" s="13"/>
      <c r="L215" s="13">
        <f t="shared" si="25"/>
        <v>51.773994000000002</v>
      </c>
    </row>
    <row r="216" spans="1:12" ht="15.75" customHeight="1" outlineLevel="2" x14ac:dyDescent="0.2">
      <c r="A216" s="3" t="s">
        <v>78</v>
      </c>
      <c r="B216" s="4">
        <v>641764</v>
      </c>
      <c r="C216" s="3" t="s">
        <v>132</v>
      </c>
      <c r="D216" s="3">
        <v>200</v>
      </c>
      <c r="E216" s="3">
        <v>1</v>
      </c>
      <c r="F216" s="5" t="s">
        <v>133</v>
      </c>
      <c r="G216" s="1"/>
      <c r="H216" s="1"/>
      <c r="I216" s="1">
        <f t="shared" ref="I216:I243" si="26">D216*E216</f>
        <v>200</v>
      </c>
      <c r="J216" s="1">
        <f t="shared" ref="J216:J243" si="27">(I216-(I216*0.1))*1.11</f>
        <v>199.8</v>
      </c>
      <c r="K216" s="1"/>
      <c r="L216" s="1">
        <f t="shared" si="25"/>
        <v>6.6978</v>
      </c>
    </row>
    <row r="217" spans="1:12" ht="15.75" customHeight="1" outlineLevel="2" x14ac:dyDescent="0.2">
      <c r="A217" s="3" t="s">
        <v>78</v>
      </c>
      <c r="B217" s="4">
        <v>15210</v>
      </c>
      <c r="C217" s="3" t="s">
        <v>134</v>
      </c>
      <c r="D217" s="3">
        <v>237</v>
      </c>
      <c r="E217" s="3">
        <v>1</v>
      </c>
      <c r="F217" s="5" t="s">
        <v>33</v>
      </c>
      <c r="G217" s="1"/>
      <c r="H217" s="1"/>
      <c r="I217" s="1">
        <f t="shared" si="26"/>
        <v>237</v>
      </c>
      <c r="J217" s="1">
        <f t="shared" si="27"/>
        <v>236.76300000000003</v>
      </c>
      <c r="K217" s="1"/>
      <c r="L217" s="1">
        <f t="shared" si="25"/>
        <v>7.9368930000000004</v>
      </c>
    </row>
    <row r="218" spans="1:12" ht="15.75" customHeight="1" outlineLevel="2" x14ac:dyDescent="0.2">
      <c r="A218" s="3" t="s">
        <v>78</v>
      </c>
      <c r="B218" s="4" t="s">
        <v>488</v>
      </c>
      <c r="C218" s="3" t="s">
        <v>135</v>
      </c>
      <c r="D218" s="3">
        <v>251</v>
      </c>
      <c r="E218" s="3">
        <v>1</v>
      </c>
      <c r="F218" s="5" t="s">
        <v>136</v>
      </c>
      <c r="G218" s="1"/>
      <c r="H218" s="1"/>
      <c r="I218" s="1">
        <f t="shared" si="26"/>
        <v>251</v>
      </c>
      <c r="J218" s="1">
        <f t="shared" si="27"/>
        <v>250.74900000000002</v>
      </c>
      <c r="K218" s="1"/>
      <c r="L218" s="1">
        <f t="shared" si="25"/>
        <v>8.4057390000000005</v>
      </c>
    </row>
    <row r="219" spans="1:12" ht="15.75" customHeight="1" outlineLevel="2" x14ac:dyDescent="0.2">
      <c r="A219" s="3" t="s">
        <v>78</v>
      </c>
      <c r="B219" s="4" t="s">
        <v>489</v>
      </c>
      <c r="C219" s="3" t="s">
        <v>137</v>
      </c>
      <c r="D219" s="3">
        <v>186</v>
      </c>
      <c r="E219" s="3">
        <v>3</v>
      </c>
      <c r="F219" s="5" t="s">
        <v>80</v>
      </c>
      <c r="G219" s="3" t="s">
        <v>138</v>
      </c>
      <c r="H219" s="1"/>
      <c r="I219" s="1">
        <f t="shared" si="26"/>
        <v>558</v>
      </c>
      <c r="J219" s="1">
        <f t="shared" si="27"/>
        <v>557.44200000000001</v>
      </c>
      <c r="K219" s="1"/>
      <c r="L219" s="1">
        <f t="shared" si="25"/>
        <v>18.686861999999998</v>
      </c>
    </row>
    <row r="220" spans="1:12" ht="15.75" customHeight="1" outlineLevel="2" x14ac:dyDescent="0.2">
      <c r="A220" s="3" t="s">
        <v>78</v>
      </c>
      <c r="B220" s="4" t="s">
        <v>490</v>
      </c>
      <c r="C220" s="3" t="s">
        <v>63</v>
      </c>
      <c r="D220" s="3">
        <v>186</v>
      </c>
      <c r="E220" s="3">
        <v>2</v>
      </c>
      <c r="F220" s="5" t="s">
        <v>64</v>
      </c>
      <c r="G220" s="3" t="s">
        <v>491</v>
      </c>
      <c r="H220" s="1"/>
      <c r="I220" s="1">
        <f t="shared" si="26"/>
        <v>372</v>
      </c>
      <c r="J220" s="1">
        <f t="shared" si="27"/>
        <v>371.62800000000004</v>
      </c>
      <c r="K220" s="1"/>
      <c r="L220" s="1">
        <f t="shared" si="25"/>
        <v>12.457908</v>
      </c>
    </row>
    <row r="221" spans="1:12" ht="15.75" customHeight="1" outlineLevel="2" x14ac:dyDescent="0.2">
      <c r="A221" s="3" t="s">
        <v>78</v>
      </c>
      <c r="B221" s="4" t="s">
        <v>492</v>
      </c>
      <c r="C221" s="3" t="s">
        <v>43</v>
      </c>
      <c r="D221" s="3">
        <v>186</v>
      </c>
      <c r="E221" s="3">
        <v>2</v>
      </c>
      <c r="F221" s="5" t="s">
        <v>44</v>
      </c>
      <c r="G221" s="3" t="s">
        <v>493</v>
      </c>
      <c r="H221" s="1"/>
      <c r="I221" s="1">
        <f t="shared" si="26"/>
        <v>372</v>
      </c>
      <c r="J221" s="1">
        <f t="shared" si="27"/>
        <v>371.62800000000004</v>
      </c>
      <c r="K221" s="1"/>
      <c r="L221" s="1">
        <f t="shared" si="25"/>
        <v>12.457908</v>
      </c>
    </row>
    <row r="222" spans="1:12" ht="15.75" customHeight="1" outlineLevel="2" x14ac:dyDescent="0.2">
      <c r="A222" s="3" t="s">
        <v>78</v>
      </c>
      <c r="B222" s="4" t="s">
        <v>494</v>
      </c>
      <c r="C222" s="3" t="s">
        <v>88</v>
      </c>
      <c r="D222" s="3">
        <v>40</v>
      </c>
      <c r="E222" s="3">
        <v>3</v>
      </c>
      <c r="F222" s="5" t="s">
        <v>89</v>
      </c>
      <c r="G222" s="1"/>
      <c r="H222" s="1"/>
      <c r="I222" s="1">
        <f t="shared" si="26"/>
        <v>120</v>
      </c>
      <c r="J222" s="1">
        <f t="shared" si="27"/>
        <v>119.88000000000001</v>
      </c>
      <c r="K222" s="1"/>
      <c r="L222" s="1">
        <f t="shared" si="25"/>
        <v>4.0186799999999998</v>
      </c>
    </row>
    <row r="223" spans="1:12" ht="15.75" customHeight="1" outlineLevel="2" x14ac:dyDescent="0.2">
      <c r="A223" s="3" t="s">
        <v>78</v>
      </c>
      <c r="B223" s="4" t="s">
        <v>495</v>
      </c>
      <c r="C223" s="3" t="s">
        <v>139</v>
      </c>
      <c r="D223" s="3">
        <v>70</v>
      </c>
      <c r="E223" s="3">
        <v>1</v>
      </c>
      <c r="F223" s="5" t="s">
        <v>140</v>
      </c>
      <c r="G223" s="1"/>
      <c r="H223" s="1"/>
      <c r="I223" s="1">
        <f t="shared" si="26"/>
        <v>70</v>
      </c>
      <c r="J223" s="1">
        <f t="shared" si="27"/>
        <v>69.930000000000007</v>
      </c>
      <c r="K223" s="1"/>
      <c r="L223" s="1">
        <f t="shared" si="25"/>
        <v>2.34423</v>
      </c>
    </row>
    <row r="224" spans="1:12" ht="15.75" customHeight="1" outlineLevel="2" x14ac:dyDescent="0.2">
      <c r="A224" s="3" t="s">
        <v>78</v>
      </c>
      <c r="B224" s="4" t="s">
        <v>496</v>
      </c>
      <c r="C224" s="3" t="s">
        <v>141</v>
      </c>
      <c r="D224" s="3">
        <v>60</v>
      </c>
      <c r="E224" s="3">
        <v>6</v>
      </c>
      <c r="F224" s="5" t="s">
        <v>142</v>
      </c>
      <c r="G224" s="1"/>
      <c r="H224" s="1"/>
      <c r="I224" s="1">
        <f t="shared" si="26"/>
        <v>360</v>
      </c>
      <c r="J224" s="1">
        <f t="shared" si="27"/>
        <v>359.64000000000004</v>
      </c>
      <c r="K224" s="1"/>
      <c r="L224" s="1">
        <f t="shared" si="25"/>
        <v>12.056039999999999</v>
      </c>
    </row>
    <row r="225" spans="1:12" ht="15.75" customHeight="1" outlineLevel="2" x14ac:dyDescent="0.2">
      <c r="A225" s="3" t="s">
        <v>78</v>
      </c>
      <c r="B225" s="4" t="s">
        <v>497</v>
      </c>
      <c r="C225" s="3" t="s">
        <v>143</v>
      </c>
      <c r="D225" s="3">
        <v>60</v>
      </c>
      <c r="E225" s="3">
        <v>6</v>
      </c>
      <c r="F225" s="5" t="s">
        <v>144</v>
      </c>
      <c r="G225" s="1"/>
      <c r="H225" s="1"/>
      <c r="I225" s="1">
        <f t="shared" si="26"/>
        <v>360</v>
      </c>
      <c r="J225" s="1">
        <f t="shared" si="27"/>
        <v>359.64000000000004</v>
      </c>
      <c r="K225" s="1"/>
      <c r="L225" s="1">
        <f t="shared" si="25"/>
        <v>12.056039999999999</v>
      </c>
    </row>
    <row r="226" spans="1:12" ht="15.75" customHeight="1" outlineLevel="2" x14ac:dyDescent="0.2">
      <c r="A226" s="3" t="s">
        <v>78</v>
      </c>
      <c r="B226" s="4" t="s">
        <v>498</v>
      </c>
      <c r="C226" s="3" t="s">
        <v>145</v>
      </c>
      <c r="D226" s="3">
        <v>71</v>
      </c>
      <c r="E226" s="3">
        <v>5</v>
      </c>
      <c r="F226" s="5" t="s">
        <v>146</v>
      </c>
      <c r="G226" s="1"/>
      <c r="H226" s="1"/>
      <c r="I226" s="1">
        <f t="shared" si="26"/>
        <v>355</v>
      </c>
      <c r="J226" s="1">
        <f t="shared" si="27"/>
        <v>354.64500000000004</v>
      </c>
      <c r="K226" s="1"/>
      <c r="L226" s="1">
        <f t="shared" si="25"/>
        <v>11.888595</v>
      </c>
    </row>
    <row r="227" spans="1:12" ht="15.75" customHeight="1" outlineLevel="2" x14ac:dyDescent="0.2">
      <c r="A227" s="3" t="s">
        <v>78</v>
      </c>
      <c r="B227" s="4" t="s">
        <v>499</v>
      </c>
      <c r="C227" s="3" t="s">
        <v>147</v>
      </c>
      <c r="D227" s="3">
        <v>71</v>
      </c>
      <c r="E227" s="3">
        <v>4</v>
      </c>
      <c r="F227" s="5" t="s">
        <v>148</v>
      </c>
      <c r="G227" s="1"/>
      <c r="H227" s="1"/>
      <c r="I227" s="1">
        <f t="shared" si="26"/>
        <v>284</v>
      </c>
      <c r="J227" s="1">
        <f t="shared" si="27"/>
        <v>283.71600000000001</v>
      </c>
      <c r="K227" s="1"/>
      <c r="L227" s="1">
        <f t="shared" si="25"/>
        <v>9.5108759999999997</v>
      </c>
    </row>
    <row r="228" spans="1:12" ht="15.75" customHeight="1" outlineLevel="2" x14ac:dyDescent="0.2">
      <c r="A228" s="3" t="s">
        <v>78</v>
      </c>
      <c r="B228" s="4" t="s">
        <v>500</v>
      </c>
      <c r="C228" s="3" t="s">
        <v>149</v>
      </c>
      <c r="D228" s="3">
        <v>261</v>
      </c>
      <c r="E228" s="3">
        <v>1</v>
      </c>
      <c r="F228" s="5" t="s">
        <v>150</v>
      </c>
      <c r="G228" s="1"/>
      <c r="H228" s="1"/>
      <c r="I228" s="1">
        <f t="shared" si="26"/>
        <v>261</v>
      </c>
      <c r="J228" s="1">
        <f t="shared" si="27"/>
        <v>260.73900000000003</v>
      </c>
      <c r="K228" s="1"/>
      <c r="L228" s="1">
        <f t="shared" si="25"/>
        <v>8.7406290000000002</v>
      </c>
    </row>
    <row r="229" spans="1:12" ht="15.75" customHeight="1" outlineLevel="2" x14ac:dyDescent="0.2">
      <c r="A229" s="3" t="s">
        <v>78</v>
      </c>
      <c r="B229" s="4" t="s">
        <v>501</v>
      </c>
      <c r="C229" s="3" t="s">
        <v>151</v>
      </c>
      <c r="D229" s="3">
        <v>39</v>
      </c>
      <c r="E229" s="3">
        <v>2</v>
      </c>
      <c r="F229" s="5" t="s">
        <v>152</v>
      </c>
      <c r="G229" s="1"/>
      <c r="H229" s="1"/>
      <c r="I229" s="1">
        <f t="shared" si="26"/>
        <v>78</v>
      </c>
      <c r="J229" s="1">
        <f t="shared" si="27"/>
        <v>77.922000000000011</v>
      </c>
      <c r="K229" s="1"/>
      <c r="L229" s="1">
        <f t="shared" si="25"/>
        <v>2.612142</v>
      </c>
    </row>
    <row r="230" spans="1:12" ht="15.75" customHeight="1" outlineLevel="2" x14ac:dyDescent="0.2">
      <c r="A230" s="3" t="s">
        <v>78</v>
      </c>
      <c r="B230" s="4" t="s">
        <v>502</v>
      </c>
      <c r="C230" s="3" t="s">
        <v>153</v>
      </c>
      <c r="D230" s="3">
        <v>39</v>
      </c>
      <c r="E230" s="3">
        <v>2</v>
      </c>
      <c r="F230" s="5" t="s">
        <v>154</v>
      </c>
      <c r="G230" s="1"/>
      <c r="H230" s="1"/>
      <c r="I230" s="1">
        <f t="shared" si="26"/>
        <v>78</v>
      </c>
      <c r="J230" s="1">
        <f t="shared" si="27"/>
        <v>77.922000000000011</v>
      </c>
      <c r="K230" s="1"/>
      <c r="L230" s="1">
        <f t="shared" si="25"/>
        <v>2.612142</v>
      </c>
    </row>
    <row r="231" spans="1:12" ht="15.75" customHeight="1" outlineLevel="2" x14ac:dyDescent="0.2">
      <c r="A231" s="3" t="s">
        <v>78</v>
      </c>
      <c r="B231" s="4" t="s">
        <v>503</v>
      </c>
      <c r="C231" s="3" t="s">
        <v>155</v>
      </c>
      <c r="D231" s="3">
        <v>39</v>
      </c>
      <c r="E231" s="3">
        <v>2</v>
      </c>
      <c r="F231" s="5" t="s">
        <v>156</v>
      </c>
      <c r="G231" s="1"/>
      <c r="H231" s="1"/>
      <c r="I231" s="1">
        <f t="shared" si="26"/>
        <v>78</v>
      </c>
      <c r="J231" s="1">
        <f t="shared" si="27"/>
        <v>77.922000000000011</v>
      </c>
      <c r="K231" s="1"/>
      <c r="L231" s="1">
        <f t="shared" si="25"/>
        <v>2.612142</v>
      </c>
    </row>
    <row r="232" spans="1:12" ht="15.75" customHeight="1" outlineLevel="2" x14ac:dyDescent="0.2">
      <c r="A232" s="3" t="s">
        <v>78</v>
      </c>
      <c r="B232" s="4" t="s">
        <v>504</v>
      </c>
      <c r="C232" s="3" t="s">
        <v>157</v>
      </c>
      <c r="D232" s="3">
        <v>272</v>
      </c>
      <c r="E232" s="3">
        <v>1</v>
      </c>
      <c r="F232" s="5" t="s">
        <v>158</v>
      </c>
      <c r="G232" s="1"/>
      <c r="H232" s="1"/>
      <c r="I232" s="1">
        <f t="shared" si="26"/>
        <v>272</v>
      </c>
      <c r="J232" s="1">
        <f t="shared" si="27"/>
        <v>271.72800000000001</v>
      </c>
      <c r="K232" s="1"/>
      <c r="L232" s="1">
        <f t="shared" si="25"/>
        <v>9.1090079999999993</v>
      </c>
    </row>
    <row r="233" spans="1:12" ht="15.75" customHeight="1" outlineLevel="2" x14ac:dyDescent="0.2">
      <c r="A233" s="3" t="s">
        <v>78</v>
      </c>
      <c r="B233" s="4" t="s">
        <v>505</v>
      </c>
      <c r="C233" s="3" t="s">
        <v>159</v>
      </c>
      <c r="D233" s="3">
        <v>196</v>
      </c>
      <c r="E233" s="3">
        <v>1</v>
      </c>
      <c r="F233" s="5" t="s">
        <v>160</v>
      </c>
      <c r="G233" s="1"/>
      <c r="H233" s="1"/>
      <c r="I233" s="1">
        <f t="shared" si="26"/>
        <v>196</v>
      </c>
      <c r="J233" s="1">
        <f t="shared" si="27"/>
        <v>195.80400000000003</v>
      </c>
      <c r="K233" s="1"/>
      <c r="L233" s="1">
        <f t="shared" si="25"/>
        <v>6.5638440000000005</v>
      </c>
    </row>
    <row r="234" spans="1:12" ht="15.75" customHeight="1" outlineLevel="2" x14ac:dyDescent="0.2">
      <c r="A234" s="3" t="s">
        <v>78</v>
      </c>
      <c r="B234" s="4" t="s">
        <v>506</v>
      </c>
      <c r="C234" s="3" t="s">
        <v>161</v>
      </c>
      <c r="D234" s="3">
        <v>130</v>
      </c>
      <c r="E234" s="3">
        <v>2</v>
      </c>
      <c r="F234" s="5" t="s">
        <v>162</v>
      </c>
      <c r="G234" s="1"/>
      <c r="H234" s="1"/>
      <c r="I234" s="1">
        <f t="shared" si="26"/>
        <v>260</v>
      </c>
      <c r="J234" s="1">
        <f t="shared" si="27"/>
        <v>259.74</v>
      </c>
      <c r="K234" s="1"/>
      <c r="L234" s="1">
        <f t="shared" si="25"/>
        <v>8.7071400000000008</v>
      </c>
    </row>
    <row r="235" spans="1:12" ht="15.75" customHeight="1" outlineLevel="2" x14ac:dyDescent="0.2">
      <c r="A235" s="3" t="s">
        <v>78</v>
      </c>
      <c r="B235" s="4" t="s">
        <v>507</v>
      </c>
      <c r="C235" s="3" t="s">
        <v>163</v>
      </c>
      <c r="D235" s="3">
        <v>180</v>
      </c>
      <c r="E235" s="3">
        <v>1</v>
      </c>
      <c r="F235" s="5" t="s">
        <v>164</v>
      </c>
      <c r="G235" s="1"/>
      <c r="H235" s="1"/>
      <c r="I235" s="1">
        <f t="shared" si="26"/>
        <v>180</v>
      </c>
      <c r="J235" s="1">
        <f t="shared" si="27"/>
        <v>179.82000000000002</v>
      </c>
      <c r="K235" s="1"/>
      <c r="L235" s="1">
        <f t="shared" si="25"/>
        <v>6.0280199999999997</v>
      </c>
    </row>
    <row r="236" spans="1:12" ht="15.75" customHeight="1" outlineLevel="2" x14ac:dyDescent="0.2">
      <c r="A236" s="3" t="s">
        <v>78</v>
      </c>
      <c r="B236" s="4">
        <v>340614</v>
      </c>
      <c r="C236" s="3" t="s">
        <v>165</v>
      </c>
      <c r="D236" s="3">
        <v>80</v>
      </c>
      <c r="E236" s="3">
        <v>1</v>
      </c>
      <c r="F236" s="5" t="s">
        <v>93</v>
      </c>
      <c r="G236" s="1"/>
      <c r="H236" s="1"/>
      <c r="I236" s="1">
        <f t="shared" si="26"/>
        <v>80</v>
      </c>
      <c r="J236" s="1">
        <f t="shared" si="27"/>
        <v>79.92</v>
      </c>
      <c r="K236" s="1"/>
      <c r="L236" s="1">
        <f t="shared" si="25"/>
        <v>2.6791200000000002</v>
      </c>
    </row>
    <row r="237" spans="1:12" ht="15.75" customHeight="1" outlineLevel="2" x14ac:dyDescent="0.2">
      <c r="A237" s="3" t="s">
        <v>78</v>
      </c>
      <c r="B237" s="4" t="s">
        <v>508</v>
      </c>
      <c r="C237" s="3" t="s">
        <v>166</v>
      </c>
      <c r="D237" s="3">
        <v>39</v>
      </c>
      <c r="E237" s="3">
        <v>1</v>
      </c>
      <c r="F237" s="5" t="s">
        <v>167</v>
      </c>
      <c r="G237" s="1"/>
      <c r="H237" s="1"/>
      <c r="I237" s="1">
        <f t="shared" si="26"/>
        <v>39</v>
      </c>
      <c r="J237" s="1">
        <f t="shared" si="27"/>
        <v>38.961000000000006</v>
      </c>
      <c r="K237" s="1"/>
      <c r="L237" s="1">
        <f t="shared" si="25"/>
        <v>1.306071</v>
      </c>
    </row>
    <row r="238" spans="1:12" ht="15.75" customHeight="1" outlineLevel="2" x14ac:dyDescent="0.2">
      <c r="A238" s="3" t="s">
        <v>78</v>
      </c>
      <c r="B238" s="4" t="s">
        <v>509</v>
      </c>
      <c r="C238" s="3" t="s">
        <v>168</v>
      </c>
      <c r="D238" s="3">
        <v>86</v>
      </c>
      <c r="E238" s="3">
        <v>1</v>
      </c>
      <c r="F238" s="5" t="s">
        <v>169</v>
      </c>
      <c r="G238" s="1"/>
      <c r="H238" s="1"/>
      <c r="I238" s="1">
        <f t="shared" si="26"/>
        <v>86</v>
      </c>
      <c r="J238" s="1">
        <f t="shared" si="27"/>
        <v>85.914000000000016</v>
      </c>
      <c r="K238" s="1"/>
      <c r="L238" s="1">
        <f t="shared" si="25"/>
        <v>2.8800540000000003</v>
      </c>
    </row>
    <row r="239" spans="1:12" ht="15.75" customHeight="1" outlineLevel="2" x14ac:dyDescent="0.2">
      <c r="A239" s="3" t="s">
        <v>78</v>
      </c>
      <c r="B239" s="4" t="s">
        <v>510</v>
      </c>
      <c r="C239" s="3" t="s">
        <v>170</v>
      </c>
      <c r="D239" s="3">
        <v>100</v>
      </c>
      <c r="E239" s="3">
        <v>1</v>
      </c>
      <c r="F239" s="5" t="s">
        <v>171</v>
      </c>
      <c r="G239" s="1"/>
      <c r="H239" s="1"/>
      <c r="I239" s="1">
        <f t="shared" si="26"/>
        <v>100</v>
      </c>
      <c r="J239" s="1">
        <f t="shared" si="27"/>
        <v>99.9</v>
      </c>
      <c r="K239" s="1"/>
      <c r="L239" s="1">
        <f t="shared" si="25"/>
        <v>3.3489</v>
      </c>
    </row>
    <row r="240" spans="1:12" ht="15.75" customHeight="1" outlineLevel="2" x14ac:dyDescent="0.2">
      <c r="A240" s="3" t="s">
        <v>78</v>
      </c>
      <c r="B240" s="4" t="s">
        <v>511</v>
      </c>
      <c r="C240" s="3" t="s">
        <v>172</v>
      </c>
      <c r="D240" s="3">
        <v>59</v>
      </c>
      <c r="E240" s="3">
        <v>1</v>
      </c>
      <c r="F240" s="5" t="s">
        <v>173</v>
      </c>
      <c r="G240" s="1"/>
      <c r="H240" s="1"/>
      <c r="I240" s="1">
        <f t="shared" si="26"/>
        <v>59</v>
      </c>
      <c r="J240" s="1">
        <f t="shared" si="27"/>
        <v>58.94100000000001</v>
      </c>
      <c r="K240" s="1"/>
      <c r="L240" s="1">
        <f t="shared" si="25"/>
        <v>1.975851</v>
      </c>
    </row>
    <row r="241" spans="1:12" ht="15.75" customHeight="1" outlineLevel="2" x14ac:dyDescent="0.2">
      <c r="A241" s="3" t="s">
        <v>78</v>
      </c>
      <c r="B241" s="4">
        <v>193796</v>
      </c>
      <c r="C241" s="3" t="s">
        <v>117</v>
      </c>
      <c r="D241" s="3">
        <v>287</v>
      </c>
      <c r="E241" s="3">
        <v>1</v>
      </c>
      <c r="F241" s="5" t="s">
        <v>118</v>
      </c>
      <c r="G241" s="3" t="s">
        <v>512</v>
      </c>
      <c r="H241" s="1"/>
      <c r="I241" s="1">
        <f t="shared" si="26"/>
        <v>287</v>
      </c>
      <c r="J241" s="1">
        <f t="shared" si="27"/>
        <v>286.71300000000002</v>
      </c>
      <c r="K241" s="1"/>
      <c r="L241" s="1">
        <f t="shared" si="25"/>
        <v>9.6113429999999997</v>
      </c>
    </row>
    <row r="242" spans="1:12" ht="15.75" customHeight="1" outlineLevel="2" x14ac:dyDescent="0.2">
      <c r="A242" s="3" t="s">
        <v>78</v>
      </c>
      <c r="B242" s="4" t="s">
        <v>513</v>
      </c>
      <c r="C242" s="3" t="s">
        <v>349</v>
      </c>
      <c r="D242" s="3">
        <v>80</v>
      </c>
      <c r="E242" s="3">
        <v>1</v>
      </c>
      <c r="F242" s="5" t="s">
        <v>314</v>
      </c>
      <c r="G242" s="1"/>
      <c r="H242" s="1"/>
      <c r="I242" s="1">
        <f t="shared" si="26"/>
        <v>80</v>
      </c>
      <c r="J242" s="1">
        <f t="shared" si="27"/>
        <v>79.92</v>
      </c>
      <c r="K242" s="1"/>
      <c r="L242" s="1">
        <f t="shared" si="25"/>
        <v>2.6791200000000002</v>
      </c>
    </row>
    <row r="243" spans="1:12" ht="15.75" customHeight="1" outlineLevel="2" x14ac:dyDescent="0.2">
      <c r="A243" s="3" t="s">
        <v>78</v>
      </c>
      <c r="B243" s="4" t="s">
        <v>514</v>
      </c>
      <c r="C243" s="3" t="s">
        <v>515</v>
      </c>
      <c r="D243" s="3">
        <v>583</v>
      </c>
      <c r="E243" s="3">
        <v>2</v>
      </c>
      <c r="F243" s="5" t="s">
        <v>79</v>
      </c>
      <c r="G243" s="1"/>
      <c r="H243" s="1"/>
      <c r="I243" s="1">
        <f t="shared" si="26"/>
        <v>1166</v>
      </c>
      <c r="J243" s="1">
        <f t="shared" si="27"/>
        <v>1164.8340000000003</v>
      </c>
      <c r="K243" s="1"/>
      <c r="L243" s="1">
        <f t="shared" si="25"/>
        <v>39.048174000000003</v>
      </c>
    </row>
    <row r="244" spans="1:12" ht="15.75" customHeight="1" outlineLevel="1" x14ac:dyDescent="0.2">
      <c r="A244" s="14" t="s">
        <v>553</v>
      </c>
      <c r="B244" s="19"/>
      <c r="C244" s="14"/>
      <c r="D244" s="14"/>
      <c r="E244" s="14"/>
      <c r="F244" s="20"/>
      <c r="G244" s="17"/>
      <c r="H244" s="13"/>
      <c r="I244" s="17"/>
      <c r="J244" s="17">
        <f>SUBTOTAL(9,J216:J243)</f>
        <v>6832.1609999999982</v>
      </c>
      <c r="K244" s="13"/>
      <c r="L244" s="13">
        <f t="shared" si="25"/>
        <v>229.03127099999992</v>
      </c>
    </row>
    <row r="245" spans="1:12" ht="15.75" customHeight="1" outlineLevel="2" x14ac:dyDescent="0.2">
      <c r="A245" s="8" t="s">
        <v>516</v>
      </c>
      <c r="B245" s="16">
        <v>105091</v>
      </c>
      <c r="C245" s="8" t="s">
        <v>517</v>
      </c>
      <c r="D245" s="9">
        <v>504</v>
      </c>
      <c r="E245" s="9">
        <v>1</v>
      </c>
      <c r="F245" s="7" t="s">
        <v>518</v>
      </c>
      <c r="G245" s="1"/>
      <c r="H245" s="1"/>
      <c r="I245" s="1">
        <f>D245*E245</f>
        <v>504</v>
      </c>
      <c r="J245" s="1">
        <f>(I245-(I245*0.1))*1.11</f>
        <v>503.49600000000009</v>
      </c>
      <c r="K245" s="1"/>
      <c r="L245" s="1">
        <f t="shared" si="25"/>
        <v>16.878456</v>
      </c>
    </row>
    <row r="246" spans="1:12" ht="15.75" customHeight="1" outlineLevel="1" x14ac:dyDescent="0.2">
      <c r="A246" s="15" t="s">
        <v>554</v>
      </c>
      <c r="B246" s="21"/>
      <c r="C246" s="15"/>
      <c r="D246" s="22"/>
      <c r="E246" s="22"/>
      <c r="F246" s="23"/>
      <c r="G246" s="17"/>
      <c r="H246" s="13"/>
      <c r="I246" s="17"/>
      <c r="J246" s="17">
        <f>SUBTOTAL(9,J245:J245)</f>
        <v>503.49600000000009</v>
      </c>
      <c r="K246" s="13"/>
      <c r="L246" s="13">
        <f t="shared" si="25"/>
        <v>16.878456</v>
      </c>
    </row>
    <row r="247" spans="1:12" ht="15.75" customHeight="1" outlineLevel="2" x14ac:dyDescent="0.2">
      <c r="A247" s="3" t="s">
        <v>174</v>
      </c>
      <c r="B247" s="4">
        <v>4552</v>
      </c>
      <c r="C247" s="3" t="s">
        <v>175</v>
      </c>
      <c r="D247" s="3">
        <v>675</v>
      </c>
      <c r="E247" s="3">
        <v>1</v>
      </c>
      <c r="F247" s="5" t="s">
        <v>176</v>
      </c>
      <c r="G247" s="1"/>
      <c r="H247" s="1"/>
      <c r="I247" s="1">
        <f>D247*E247</f>
        <v>675</v>
      </c>
      <c r="J247" s="1">
        <f>(I247-(I247*0.1))*1.11</f>
        <v>674.32500000000005</v>
      </c>
      <c r="K247" s="1"/>
      <c r="L247" s="1">
        <f t="shared" si="25"/>
        <v>22.605074999999999</v>
      </c>
    </row>
    <row r="248" spans="1:12" ht="15.75" customHeight="1" outlineLevel="1" x14ac:dyDescent="0.2">
      <c r="A248" s="14" t="s">
        <v>555</v>
      </c>
      <c r="B248" s="19"/>
      <c r="C248" s="14"/>
      <c r="D248" s="14"/>
      <c r="E248" s="14"/>
      <c r="F248" s="20"/>
      <c r="G248" s="17"/>
      <c r="H248" s="13"/>
      <c r="I248" s="17"/>
      <c r="J248" s="17">
        <f>SUBTOTAL(9,J247:J247)</f>
        <v>674.32500000000005</v>
      </c>
      <c r="K248" s="13"/>
      <c r="L248" s="13">
        <f t="shared" si="25"/>
        <v>22.605074999999999</v>
      </c>
    </row>
    <row r="249" spans="1:12" ht="15.75" customHeight="1" outlineLevel="2" x14ac:dyDescent="0.2">
      <c r="A249" s="3" t="s">
        <v>212</v>
      </c>
      <c r="B249" s="4">
        <v>1756</v>
      </c>
      <c r="C249" s="3" t="s">
        <v>213</v>
      </c>
      <c r="D249" s="3">
        <v>599</v>
      </c>
      <c r="E249" s="3">
        <v>1</v>
      </c>
      <c r="F249" s="5" t="s">
        <v>214</v>
      </c>
      <c r="G249" s="1"/>
      <c r="H249" s="1"/>
      <c r="I249" s="1">
        <f t="shared" ref="I249:I254" si="28">D249*E249</f>
        <v>599</v>
      </c>
      <c r="J249" s="1">
        <f t="shared" ref="J249:J254" si="29">(I249-(I249*0.1))*1.11</f>
        <v>598.40100000000007</v>
      </c>
      <c r="K249" s="1"/>
      <c r="L249" s="1">
        <f t="shared" si="25"/>
        <v>20.059911</v>
      </c>
    </row>
    <row r="250" spans="1:12" ht="15.75" customHeight="1" outlineLevel="2" x14ac:dyDescent="0.2">
      <c r="A250" s="3" t="s">
        <v>212</v>
      </c>
      <c r="B250" s="4">
        <v>576014</v>
      </c>
      <c r="C250" s="3" t="s">
        <v>215</v>
      </c>
      <c r="D250" s="3">
        <v>634</v>
      </c>
      <c r="E250" s="3">
        <v>2</v>
      </c>
      <c r="F250" s="5" t="s">
        <v>216</v>
      </c>
      <c r="G250" s="1"/>
      <c r="H250" s="1"/>
      <c r="I250" s="1">
        <f t="shared" si="28"/>
        <v>1268</v>
      </c>
      <c r="J250" s="1">
        <f t="shared" si="29"/>
        <v>1266.7320000000002</v>
      </c>
      <c r="K250" s="1"/>
      <c r="L250" s="1">
        <f t="shared" si="25"/>
        <v>42.464052000000002</v>
      </c>
    </row>
    <row r="251" spans="1:12" ht="15.75" customHeight="1" outlineLevel="2" x14ac:dyDescent="0.2">
      <c r="A251" s="3" t="s">
        <v>212</v>
      </c>
      <c r="B251" s="4">
        <v>665454</v>
      </c>
      <c r="C251" s="3" t="s">
        <v>86</v>
      </c>
      <c r="D251" s="3">
        <v>873</v>
      </c>
      <c r="E251" s="3">
        <v>1</v>
      </c>
      <c r="F251" s="5" t="s">
        <v>217</v>
      </c>
      <c r="G251" s="1"/>
      <c r="H251" s="1"/>
      <c r="I251" s="1">
        <f t="shared" si="28"/>
        <v>873</v>
      </c>
      <c r="J251" s="1">
        <f t="shared" si="29"/>
        <v>872.12700000000018</v>
      </c>
      <c r="K251" s="1"/>
      <c r="L251" s="1">
        <f t="shared" si="25"/>
        <v>29.235897000000001</v>
      </c>
    </row>
    <row r="252" spans="1:12" ht="15.75" customHeight="1" outlineLevel="2" x14ac:dyDescent="0.2">
      <c r="A252" s="3" t="s">
        <v>212</v>
      </c>
      <c r="B252" s="4">
        <v>811299</v>
      </c>
      <c r="C252" s="3" t="s">
        <v>257</v>
      </c>
      <c r="D252" s="3">
        <v>119</v>
      </c>
      <c r="E252" s="3">
        <v>1</v>
      </c>
      <c r="F252" s="5" t="s">
        <v>258</v>
      </c>
      <c r="G252" s="3" t="s">
        <v>259</v>
      </c>
      <c r="H252" s="1"/>
      <c r="I252" s="1">
        <f t="shared" si="28"/>
        <v>119</v>
      </c>
      <c r="J252" s="1">
        <f t="shared" si="29"/>
        <v>118.881</v>
      </c>
      <c r="K252" s="1"/>
      <c r="L252" s="1">
        <f t="shared" si="25"/>
        <v>3.9851909999999999</v>
      </c>
    </row>
    <row r="253" spans="1:12" ht="15.75" customHeight="1" outlineLevel="2" x14ac:dyDescent="0.2">
      <c r="A253" s="3" t="s">
        <v>212</v>
      </c>
      <c r="B253" s="4">
        <v>538157</v>
      </c>
      <c r="C253" s="3" t="s">
        <v>276</v>
      </c>
      <c r="D253" s="3">
        <v>579</v>
      </c>
      <c r="E253" s="3">
        <v>1</v>
      </c>
      <c r="F253" s="5" t="s">
        <v>277</v>
      </c>
      <c r="G253" s="1"/>
      <c r="H253" s="1"/>
      <c r="I253" s="1">
        <f t="shared" si="28"/>
        <v>579</v>
      </c>
      <c r="J253" s="1">
        <f t="shared" si="29"/>
        <v>578.42100000000005</v>
      </c>
      <c r="K253" s="1"/>
      <c r="L253" s="1">
        <f t="shared" si="25"/>
        <v>19.390131</v>
      </c>
    </row>
    <row r="254" spans="1:12" ht="15.75" customHeight="1" outlineLevel="2" x14ac:dyDescent="0.2">
      <c r="A254" s="3" t="s">
        <v>212</v>
      </c>
      <c r="B254" s="4">
        <v>402847</v>
      </c>
      <c r="C254" s="3" t="s">
        <v>347</v>
      </c>
      <c r="D254" s="3">
        <v>393</v>
      </c>
      <c r="E254" s="3">
        <v>1</v>
      </c>
      <c r="F254" s="5" t="s">
        <v>348</v>
      </c>
      <c r="G254" s="1"/>
      <c r="H254" s="1"/>
      <c r="I254" s="1">
        <f t="shared" si="28"/>
        <v>393</v>
      </c>
      <c r="J254" s="1">
        <f t="shared" si="29"/>
        <v>392.60700000000003</v>
      </c>
      <c r="K254" s="1"/>
      <c r="L254" s="1">
        <f t="shared" si="25"/>
        <v>13.161177</v>
      </c>
    </row>
    <row r="255" spans="1:12" ht="15.75" customHeight="1" outlineLevel="1" x14ac:dyDescent="0.2">
      <c r="A255" s="14" t="s">
        <v>556</v>
      </c>
      <c r="B255" s="19"/>
      <c r="C255" s="14"/>
      <c r="D255" s="14"/>
      <c r="E255" s="14"/>
      <c r="F255" s="20"/>
      <c r="G255" s="17"/>
      <c r="H255" s="13"/>
      <c r="I255" s="17"/>
      <c r="J255" s="17">
        <f>SUBTOTAL(9,J249:J254)</f>
        <v>3827.1689999999999</v>
      </c>
      <c r="K255" s="13"/>
      <c r="L255" s="13">
        <f t="shared" si="25"/>
        <v>128.296359</v>
      </c>
    </row>
    <row r="256" spans="1:12" ht="15.75" customHeight="1" outlineLevel="2" x14ac:dyDescent="0.2">
      <c r="A256" s="3" t="s">
        <v>100</v>
      </c>
      <c r="B256" s="4">
        <v>181052</v>
      </c>
      <c r="C256" s="3" t="s">
        <v>101</v>
      </c>
      <c r="D256" s="3">
        <v>452</v>
      </c>
      <c r="E256" s="3">
        <v>1</v>
      </c>
      <c r="F256" s="5" t="s">
        <v>102</v>
      </c>
      <c r="G256" s="1"/>
      <c r="H256" s="1"/>
      <c r="I256" s="1">
        <f t="shared" ref="I256:I274" si="30">D256*E256</f>
        <v>452</v>
      </c>
      <c r="J256" s="1">
        <f t="shared" ref="J256:J274" si="31">(I256-(I256*0.1))*1.11</f>
        <v>451.54800000000006</v>
      </c>
      <c r="K256" s="1"/>
      <c r="L256" s="1">
        <f t="shared" si="25"/>
        <v>15.137028000000001</v>
      </c>
    </row>
    <row r="257" spans="1:12" ht="15.75" customHeight="1" outlineLevel="2" x14ac:dyDescent="0.2">
      <c r="A257" s="3" t="s">
        <v>100</v>
      </c>
      <c r="B257" s="4">
        <v>216549</v>
      </c>
      <c r="C257" s="3" t="s">
        <v>103</v>
      </c>
      <c r="D257" s="3">
        <v>291</v>
      </c>
      <c r="E257" s="3">
        <v>6</v>
      </c>
      <c r="F257" s="5" t="s">
        <v>104</v>
      </c>
      <c r="G257" s="1"/>
      <c r="H257" s="1"/>
      <c r="I257" s="1">
        <f t="shared" si="30"/>
        <v>1746</v>
      </c>
      <c r="J257" s="1">
        <f t="shared" si="31"/>
        <v>1744.2540000000004</v>
      </c>
      <c r="K257" s="1"/>
      <c r="L257" s="1">
        <f t="shared" si="25"/>
        <v>58.471794000000003</v>
      </c>
    </row>
    <row r="258" spans="1:12" ht="15.75" customHeight="1" outlineLevel="2" x14ac:dyDescent="0.2">
      <c r="A258" s="3" t="s">
        <v>100</v>
      </c>
      <c r="B258" s="4">
        <v>216549</v>
      </c>
      <c r="C258" s="3" t="s">
        <v>103</v>
      </c>
      <c r="D258" s="3">
        <v>291</v>
      </c>
      <c r="E258" s="3">
        <v>1</v>
      </c>
      <c r="F258" s="5" t="s">
        <v>104</v>
      </c>
      <c r="G258" s="1"/>
      <c r="H258" s="1"/>
      <c r="I258" s="1">
        <f t="shared" si="30"/>
        <v>291</v>
      </c>
      <c r="J258" s="1">
        <f t="shared" si="31"/>
        <v>290.709</v>
      </c>
      <c r="K258" s="1"/>
      <c r="L258" s="1">
        <f t="shared" si="25"/>
        <v>9.7452989999999993</v>
      </c>
    </row>
    <row r="259" spans="1:12" ht="15.75" customHeight="1" outlineLevel="2" x14ac:dyDescent="0.2">
      <c r="A259" s="3" t="s">
        <v>100</v>
      </c>
      <c r="B259" s="4">
        <v>709652</v>
      </c>
      <c r="C259" s="3" t="s">
        <v>105</v>
      </c>
      <c r="D259" s="3">
        <v>160</v>
      </c>
      <c r="E259" s="3">
        <v>4</v>
      </c>
      <c r="F259" s="5" t="s">
        <v>106</v>
      </c>
      <c r="G259" s="1"/>
      <c r="H259" s="1"/>
      <c r="I259" s="1">
        <f t="shared" si="30"/>
        <v>640</v>
      </c>
      <c r="J259" s="1">
        <f t="shared" si="31"/>
        <v>639.36</v>
      </c>
      <c r="K259" s="1"/>
      <c r="L259" s="1">
        <f t="shared" ref="K259:L291" si="32">J259/1.11*0.03721</f>
        <v>21.432960000000001</v>
      </c>
    </row>
    <row r="260" spans="1:12" ht="15.75" customHeight="1" outlineLevel="2" x14ac:dyDescent="0.2">
      <c r="A260" s="3" t="s">
        <v>100</v>
      </c>
      <c r="B260" s="4">
        <v>216549</v>
      </c>
      <c r="C260" s="3" t="s">
        <v>103</v>
      </c>
      <c r="D260" s="3">
        <v>291</v>
      </c>
      <c r="E260" s="3">
        <v>3</v>
      </c>
      <c r="F260" s="5" t="s">
        <v>104</v>
      </c>
      <c r="G260" s="1"/>
      <c r="H260" s="1"/>
      <c r="I260" s="1">
        <f t="shared" si="30"/>
        <v>873</v>
      </c>
      <c r="J260" s="1">
        <f t="shared" si="31"/>
        <v>872.12700000000018</v>
      </c>
      <c r="K260" s="1"/>
      <c r="L260" s="1">
        <f t="shared" si="32"/>
        <v>29.235897000000001</v>
      </c>
    </row>
    <row r="261" spans="1:12" ht="15.75" customHeight="1" outlineLevel="2" x14ac:dyDescent="0.2">
      <c r="A261" s="3" t="s">
        <v>100</v>
      </c>
      <c r="B261" s="4">
        <v>5103</v>
      </c>
      <c r="C261" s="3" t="s">
        <v>113</v>
      </c>
      <c r="D261" s="3">
        <v>251</v>
      </c>
      <c r="E261" s="3">
        <v>1</v>
      </c>
      <c r="F261" s="5" t="s">
        <v>114</v>
      </c>
      <c r="G261" s="1"/>
      <c r="H261" s="1"/>
      <c r="I261" s="1">
        <f t="shared" si="30"/>
        <v>251</v>
      </c>
      <c r="J261" s="1">
        <f t="shared" si="31"/>
        <v>250.74900000000002</v>
      </c>
      <c r="K261" s="1"/>
      <c r="L261" s="1">
        <f t="shared" si="32"/>
        <v>8.4057390000000005</v>
      </c>
    </row>
    <row r="262" spans="1:12" ht="15.75" customHeight="1" outlineLevel="2" x14ac:dyDescent="0.2">
      <c r="A262" s="3" t="s">
        <v>100</v>
      </c>
      <c r="B262" s="4">
        <v>71911</v>
      </c>
      <c r="C262" s="3" t="s">
        <v>115</v>
      </c>
      <c r="D262" s="3">
        <v>130</v>
      </c>
      <c r="E262" s="3">
        <v>2</v>
      </c>
      <c r="F262" s="5" t="s">
        <v>116</v>
      </c>
      <c r="G262" s="1"/>
      <c r="H262" s="1"/>
      <c r="I262" s="1">
        <f t="shared" si="30"/>
        <v>260</v>
      </c>
      <c r="J262" s="1">
        <f t="shared" si="31"/>
        <v>259.74</v>
      </c>
      <c r="K262" s="1"/>
      <c r="L262" s="1">
        <f t="shared" si="32"/>
        <v>8.7071400000000008</v>
      </c>
    </row>
    <row r="263" spans="1:12" ht="15.75" customHeight="1" outlineLevel="2" x14ac:dyDescent="0.2">
      <c r="A263" s="3" t="s">
        <v>100</v>
      </c>
      <c r="B263" s="4">
        <v>173796</v>
      </c>
      <c r="C263" s="3" t="s">
        <v>117</v>
      </c>
      <c r="D263" s="3">
        <v>287</v>
      </c>
      <c r="E263" s="3">
        <v>1</v>
      </c>
      <c r="F263" s="5" t="s">
        <v>118</v>
      </c>
      <c r="G263" s="1"/>
      <c r="H263" s="1"/>
      <c r="I263" s="1">
        <f t="shared" si="30"/>
        <v>287</v>
      </c>
      <c r="J263" s="1">
        <f t="shared" si="31"/>
        <v>286.71300000000002</v>
      </c>
      <c r="K263" s="1"/>
      <c r="L263" s="1">
        <f t="shared" si="32"/>
        <v>9.6113429999999997</v>
      </c>
    </row>
    <row r="264" spans="1:12" ht="15.75" customHeight="1" outlineLevel="2" x14ac:dyDescent="0.2">
      <c r="A264" s="3" t="s">
        <v>100</v>
      </c>
      <c r="B264" s="4">
        <v>375031</v>
      </c>
      <c r="C264" s="3" t="s">
        <v>119</v>
      </c>
      <c r="D264" s="3">
        <v>151</v>
      </c>
      <c r="E264" s="3">
        <v>1</v>
      </c>
      <c r="F264" s="5" t="s">
        <v>120</v>
      </c>
      <c r="G264" s="1"/>
      <c r="H264" s="1"/>
      <c r="I264" s="1">
        <f t="shared" si="30"/>
        <v>151</v>
      </c>
      <c r="J264" s="1">
        <f t="shared" si="31"/>
        <v>150.84900000000002</v>
      </c>
      <c r="K264" s="1"/>
      <c r="L264" s="1">
        <f t="shared" si="32"/>
        <v>5.0568390000000001</v>
      </c>
    </row>
    <row r="265" spans="1:12" ht="15.75" customHeight="1" outlineLevel="2" x14ac:dyDescent="0.2">
      <c r="A265" s="3" t="s">
        <v>100</v>
      </c>
      <c r="B265" s="4">
        <v>63411</v>
      </c>
      <c r="C265" s="3" t="s">
        <v>121</v>
      </c>
      <c r="D265" s="3">
        <v>131</v>
      </c>
      <c r="E265" s="3">
        <v>1</v>
      </c>
      <c r="F265" s="5" t="s">
        <v>122</v>
      </c>
      <c r="G265" s="1"/>
      <c r="H265" s="1"/>
      <c r="I265" s="1">
        <f t="shared" si="30"/>
        <v>131</v>
      </c>
      <c r="J265" s="1">
        <f t="shared" si="31"/>
        <v>130.86900000000003</v>
      </c>
      <c r="K265" s="1"/>
      <c r="L265" s="1">
        <f t="shared" si="32"/>
        <v>4.3870590000000007</v>
      </c>
    </row>
    <row r="266" spans="1:12" ht="15.75" customHeight="1" outlineLevel="2" x14ac:dyDescent="0.2">
      <c r="A266" s="3" t="s">
        <v>100</v>
      </c>
      <c r="B266" s="4">
        <v>338856</v>
      </c>
      <c r="C266" s="3" t="s">
        <v>123</v>
      </c>
      <c r="D266" s="3">
        <v>0</v>
      </c>
      <c r="E266" s="3">
        <v>1</v>
      </c>
      <c r="F266" s="5" t="s">
        <v>124</v>
      </c>
      <c r="G266" s="1"/>
      <c r="H266" s="1"/>
      <c r="I266" s="1">
        <f t="shared" si="30"/>
        <v>0</v>
      </c>
      <c r="J266" s="1">
        <f t="shared" si="31"/>
        <v>0</v>
      </c>
      <c r="K266" s="1"/>
      <c r="L266" s="1">
        <f t="shared" si="32"/>
        <v>0</v>
      </c>
    </row>
    <row r="267" spans="1:12" ht="15.75" customHeight="1" outlineLevel="2" x14ac:dyDescent="0.2">
      <c r="A267" s="3" t="s">
        <v>100</v>
      </c>
      <c r="B267" s="4">
        <v>216549</v>
      </c>
      <c r="C267" s="3" t="s">
        <v>103</v>
      </c>
      <c r="D267" s="3">
        <v>291</v>
      </c>
      <c r="E267" s="3">
        <v>1</v>
      </c>
      <c r="F267" s="5" t="s">
        <v>104</v>
      </c>
      <c r="G267" s="1"/>
      <c r="H267" s="1"/>
      <c r="I267" s="1">
        <f t="shared" si="30"/>
        <v>291</v>
      </c>
      <c r="J267" s="1">
        <f t="shared" si="31"/>
        <v>290.709</v>
      </c>
      <c r="K267" s="1"/>
      <c r="L267" s="1">
        <f t="shared" si="32"/>
        <v>9.7452989999999993</v>
      </c>
    </row>
    <row r="268" spans="1:12" ht="15.75" customHeight="1" outlineLevel="2" x14ac:dyDescent="0.2">
      <c r="A268" s="3" t="s">
        <v>100</v>
      </c>
      <c r="B268" s="4">
        <v>850411</v>
      </c>
      <c r="C268" s="3" t="s">
        <v>125</v>
      </c>
      <c r="D268" s="3">
        <v>367</v>
      </c>
      <c r="E268" s="3">
        <v>2</v>
      </c>
      <c r="F268" s="5" t="s">
        <v>126</v>
      </c>
      <c r="G268" s="1"/>
      <c r="H268" s="1"/>
      <c r="I268" s="1">
        <f t="shared" si="30"/>
        <v>734</v>
      </c>
      <c r="J268" s="1">
        <f t="shared" si="31"/>
        <v>733.26600000000008</v>
      </c>
      <c r="K268" s="1"/>
      <c r="L268" s="1">
        <f t="shared" si="32"/>
        <v>24.580926000000002</v>
      </c>
    </row>
    <row r="269" spans="1:12" ht="15.75" customHeight="1" outlineLevel="2" x14ac:dyDescent="0.2">
      <c r="A269" s="3" t="s">
        <v>100</v>
      </c>
      <c r="B269" s="4">
        <v>709652</v>
      </c>
      <c r="C269" s="3" t="s">
        <v>105</v>
      </c>
      <c r="D269" s="3">
        <v>160</v>
      </c>
      <c r="E269" s="3">
        <v>1</v>
      </c>
      <c r="F269" s="5" t="s">
        <v>106</v>
      </c>
      <c r="G269" s="1"/>
      <c r="H269" s="1"/>
      <c r="I269" s="1">
        <f t="shared" si="30"/>
        <v>160</v>
      </c>
      <c r="J269" s="1">
        <f t="shared" si="31"/>
        <v>159.84</v>
      </c>
      <c r="K269" s="1"/>
      <c r="L269" s="1">
        <f t="shared" si="32"/>
        <v>5.3582400000000003</v>
      </c>
    </row>
    <row r="270" spans="1:12" ht="15.75" customHeight="1" outlineLevel="2" x14ac:dyDescent="0.2">
      <c r="A270" s="3" t="s">
        <v>100</v>
      </c>
      <c r="B270" s="4">
        <v>216549</v>
      </c>
      <c r="C270" s="3" t="s">
        <v>103</v>
      </c>
      <c r="D270" s="3">
        <v>291</v>
      </c>
      <c r="E270" s="3">
        <v>1</v>
      </c>
      <c r="F270" s="5" t="s">
        <v>104</v>
      </c>
      <c r="G270" s="1"/>
      <c r="H270" s="1"/>
      <c r="I270" s="1">
        <f t="shared" si="30"/>
        <v>291</v>
      </c>
      <c r="J270" s="1">
        <f t="shared" si="31"/>
        <v>290.709</v>
      </c>
      <c r="K270" s="1"/>
      <c r="L270" s="1">
        <f t="shared" si="32"/>
        <v>9.7452989999999993</v>
      </c>
    </row>
    <row r="271" spans="1:12" ht="15.75" customHeight="1" outlineLevel="2" x14ac:dyDescent="0.2">
      <c r="A271" s="3" t="s">
        <v>100</v>
      </c>
      <c r="B271" s="4">
        <v>959515</v>
      </c>
      <c r="C271" s="3" t="s">
        <v>262</v>
      </c>
      <c r="D271" s="3">
        <v>66</v>
      </c>
      <c r="E271" s="3">
        <v>1</v>
      </c>
      <c r="F271" s="5" t="s">
        <v>263</v>
      </c>
      <c r="G271" s="1"/>
      <c r="H271" s="1"/>
      <c r="I271" s="1">
        <f t="shared" si="30"/>
        <v>66</v>
      </c>
      <c r="J271" s="1">
        <f t="shared" si="31"/>
        <v>65.933999999999997</v>
      </c>
      <c r="K271" s="1"/>
      <c r="L271" s="1">
        <f t="shared" si="32"/>
        <v>2.2102739999999996</v>
      </c>
    </row>
    <row r="272" spans="1:12" ht="15.75" customHeight="1" outlineLevel="2" x14ac:dyDescent="0.2">
      <c r="A272" s="3" t="s">
        <v>100</v>
      </c>
      <c r="B272" s="4">
        <v>207150</v>
      </c>
      <c r="C272" s="3" t="s">
        <v>264</v>
      </c>
      <c r="D272" s="3">
        <v>171</v>
      </c>
      <c r="E272" s="3">
        <v>1</v>
      </c>
      <c r="F272" s="5" t="s">
        <v>265</v>
      </c>
      <c r="G272" s="1"/>
      <c r="H272" s="1"/>
      <c r="I272" s="1">
        <f t="shared" si="30"/>
        <v>171</v>
      </c>
      <c r="J272" s="1">
        <f t="shared" si="31"/>
        <v>170.82900000000001</v>
      </c>
      <c r="K272" s="1"/>
      <c r="L272" s="1">
        <f t="shared" si="32"/>
        <v>5.7266190000000003</v>
      </c>
    </row>
    <row r="273" spans="1:12" ht="15.75" customHeight="1" outlineLevel="2" x14ac:dyDescent="0.2">
      <c r="A273" s="3" t="s">
        <v>100</v>
      </c>
      <c r="B273" s="4">
        <v>756766</v>
      </c>
      <c r="C273" s="3" t="s">
        <v>413</v>
      </c>
      <c r="D273" s="3">
        <v>130</v>
      </c>
      <c r="E273" s="3">
        <v>1</v>
      </c>
      <c r="F273" s="5" t="s">
        <v>414</v>
      </c>
      <c r="G273" s="1"/>
      <c r="H273" s="1"/>
      <c r="I273" s="1">
        <f t="shared" si="30"/>
        <v>130</v>
      </c>
      <c r="J273" s="1">
        <f t="shared" si="31"/>
        <v>129.87</v>
      </c>
      <c r="K273" s="1"/>
      <c r="L273" s="1">
        <f t="shared" si="32"/>
        <v>4.3535700000000004</v>
      </c>
    </row>
    <row r="274" spans="1:12" ht="15.75" customHeight="1" outlineLevel="2" x14ac:dyDescent="0.2">
      <c r="A274" s="3" t="s">
        <v>100</v>
      </c>
      <c r="B274" s="4">
        <v>75</v>
      </c>
      <c r="C274" s="3" t="s">
        <v>415</v>
      </c>
      <c r="D274" s="3">
        <v>100</v>
      </c>
      <c r="E274" s="3">
        <v>1</v>
      </c>
      <c r="F274" s="5" t="s">
        <v>416</v>
      </c>
      <c r="G274" s="1"/>
      <c r="H274" s="1"/>
      <c r="I274" s="1">
        <f t="shared" si="30"/>
        <v>100</v>
      </c>
      <c r="J274" s="1">
        <f t="shared" si="31"/>
        <v>99.9</v>
      </c>
      <c r="K274" s="1"/>
      <c r="L274" s="1">
        <f t="shared" si="32"/>
        <v>3.3489</v>
      </c>
    </row>
    <row r="275" spans="1:12" ht="15.75" customHeight="1" outlineLevel="1" x14ac:dyDescent="0.2">
      <c r="A275" s="14" t="s">
        <v>557</v>
      </c>
      <c r="B275" s="19"/>
      <c r="C275" s="14"/>
      <c r="D275" s="14"/>
      <c r="E275" s="14"/>
      <c r="F275" s="20"/>
      <c r="G275" s="17"/>
      <c r="H275" s="13"/>
      <c r="I275" s="17"/>
      <c r="J275" s="17">
        <f>SUBTOTAL(9,J256:J274)</f>
        <v>7017.9749999999995</v>
      </c>
      <c r="K275" s="13"/>
      <c r="L275" s="13">
        <f t="shared" si="32"/>
        <v>235.26022499999996</v>
      </c>
    </row>
    <row r="276" spans="1:12" ht="15.75" customHeight="1" outlineLevel="2" x14ac:dyDescent="0.2">
      <c r="A276" s="3" t="s">
        <v>484</v>
      </c>
      <c r="B276" s="4">
        <v>139241</v>
      </c>
      <c r="C276" s="3" t="s">
        <v>485</v>
      </c>
      <c r="D276" s="3">
        <v>3851</v>
      </c>
      <c r="E276" s="3">
        <v>1</v>
      </c>
      <c r="F276" s="7" t="s">
        <v>60</v>
      </c>
      <c r="G276" s="3" t="s">
        <v>486</v>
      </c>
      <c r="H276" s="1"/>
      <c r="I276" s="1">
        <f>D276*E276</f>
        <v>3851</v>
      </c>
      <c r="J276" s="1">
        <f>I276*1.11</f>
        <v>4274.6100000000006</v>
      </c>
      <c r="K276" s="1"/>
      <c r="L276" s="1">
        <f t="shared" si="32"/>
        <v>143.29571000000001</v>
      </c>
    </row>
    <row r="277" spans="1:12" ht="15.75" customHeight="1" outlineLevel="1" x14ac:dyDescent="0.2">
      <c r="A277" s="14" t="s">
        <v>558</v>
      </c>
      <c r="B277" s="19"/>
      <c r="C277" s="14"/>
      <c r="D277" s="14"/>
      <c r="E277" s="14"/>
      <c r="F277" s="23"/>
      <c r="G277" s="14"/>
      <c r="H277" s="13"/>
      <c r="I277" s="17"/>
      <c r="J277" s="17">
        <f>SUBTOTAL(9,J276:J276)</f>
        <v>4274.6100000000006</v>
      </c>
      <c r="K277" s="13"/>
      <c r="L277" s="13">
        <f t="shared" si="32"/>
        <v>143.29571000000001</v>
      </c>
    </row>
    <row r="278" spans="1:12" ht="15.75" customHeight="1" outlineLevel="2" x14ac:dyDescent="0.2">
      <c r="A278" s="3" t="s">
        <v>442</v>
      </c>
      <c r="B278" s="4">
        <v>4552</v>
      </c>
      <c r="C278" s="3" t="s">
        <v>175</v>
      </c>
      <c r="D278" s="3">
        <v>675</v>
      </c>
      <c r="E278" s="3">
        <v>1</v>
      </c>
      <c r="F278" s="5" t="s">
        <v>176</v>
      </c>
      <c r="G278" s="1"/>
      <c r="H278" s="1"/>
      <c r="I278" s="1">
        <f>D278*E278</f>
        <v>675</v>
      </c>
      <c r="J278" s="1">
        <f>(I278-(I278*0.1))*1.11</f>
        <v>674.32500000000005</v>
      </c>
      <c r="K278" s="1"/>
      <c r="L278" s="1">
        <f t="shared" si="32"/>
        <v>22.605074999999999</v>
      </c>
    </row>
    <row r="279" spans="1:12" ht="15.75" customHeight="1" outlineLevel="2" x14ac:dyDescent="0.2">
      <c r="A279" s="3" t="s">
        <v>442</v>
      </c>
      <c r="B279" s="4">
        <v>7058</v>
      </c>
      <c r="C279" s="3" t="s">
        <v>443</v>
      </c>
      <c r="D279" s="3">
        <v>873</v>
      </c>
      <c r="E279" s="3">
        <v>1</v>
      </c>
      <c r="F279" s="5" t="s">
        <v>444</v>
      </c>
      <c r="G279" s="1"/>
      <c r="H279" s="1"/>
      <c r="I279" s="1">
        <f>D279*E279</f>
        <v>873</v>
      </c>
      <c r="J279" s="1">
        <f>(I279-(I279*0.1))*1.11</f>
        <v>872.12700000000018</v>
      </c>
      <c r="K279" s="1"/>
      <c r="L279" s="1">
        <f t="shared" si="32"/>
        <v>29.235897000000001</v>
      </c>
    </row>
    <row r="280" spans="1:12" ht="15.75" customHeight="1" outlineLevel="2" x14ac:dyDescent="0.2">
      <c r="A280" s="3" t="s">
        <v>442</v>
      </c>
      <c r="B280" s="4">
        <v>340690</v>
      </c>
      <c r="C280" s="3" t="s">
        <v>28</v>
      </c>
      <c r="D280" s="3">
        <v>59</v>
      </c>
      <c r="E280" s="3">
        <v>2</v>
      </c>
      <c r="F280" s="5" t="s">
        <v>29</v>
      </c>
      <c r="G280" s="1"/>
      <c r="H280" s="1"/>
      <c r="I280" s="1">
        <f>D280*E280</f>
        <v>118</v>
      </c>
      <c r="J280" s="1">
        <f>(I280-(I280*0.1))*1.11</f>
        <v>117.88200000000002</v>
      </c>
      <c r="K280" s="1"/>
      <c r="L280" s="1">
        <f t="shared" si="32"/>
        <v>3.951702</v>
      </c>
    </row>
    <row r="281" spans="1:12" ht="15.75" customHeight="1" outlineLevel="2" x14ac:dyDescent="0.2">
      <c r="A281" s="3" t="s">
        <v>442</v>
      </c>
      <c r="B281" s="4">
        <v>141576</v>
      </c>
      <c r="C281" s="3" t="s">
        <v>445</v>
      </c>
      <c r="D281" s="3">
        <v>65</v>
      </c>
      <c r="E281" s="3">
        <v>1</v>
      </c>
      <c r="F281" s="5" t="s">
        <v>446</v>
      </c>
      <c r="G281" s="1"/>
      <c r="H281" s="1"/>
      <c r="I281" s="1">
        <f>D281*E281</f>
        <v>65</v>
      </c>
      <c r="J281" s="1">
        <f>(I281-(I281*0.1))*1.11</f>
        <v>64.935000000000002</v>
      </c>
      <c r="K281" s="1"/>
      <c r="L281" s="1">
        <f t="shared" si="32"/>
        <v>2.1767850000000002</v>
      </c>
    </row>
    <row r="282" spans="1:12" ht="15.75" customHeight="1" outlineLevel="2" x14ac:dyDescent="0.2">
      <c r="A282" s="3" t="s">
        <v>442</v>
      </c>
      <c r="B282" s="4">
        <v>403027</v>
      </c>
      <c r="C282" s="3" t="s">
        <v>447</v>
      </c>
      <c r="D282" s="3">
        <v>140</v>
      </c>
      <c r="E282" s="3">
        <v>1</v>
      </c>
      <c r="F282" s="5" t="s">
        <v>448</v>
      </c>
      <c r="G282" s="1"/>
      <c r="H282" s="1"/>
      <c r="I282" s="1">
        <f>D282*E282</f>
        <v>140</v>
      </c>
      <c r="J282" s="1">
        <f>(I282-(I282*0.1))*1.11</f>
        <v>139.86000000000001</v>
      </c>
      <c r="K282" s="1"/>
      <c r="L282" s="1">
        <f t="shared" si="32"/>
        <v>4.6884600000000001</v>
      </c>
    </row>
    <row r="283" spans="1:12" ht="15.75" customHeight="1" outlineLevel="1" x14ac:dyDescent="0.2">
      <c r="A283" s="14" t="s">
        <v>559</v>
      </c>
      <c r="B283" s="19"/>
      <c r="C283" s="14"/>
      <c r="D283" s="14"/>
      <c r="E283" s="14"/>
      <c r="F283" s="20"/>
      <c r="G283" s="17"/>
      <c r="H283" s="13"/>
      <c r="I283" s="17"/>
      <c r="J283" s="17">
        <f>SUBTOTAL(9,J278:J282)</f>
        <v>1869.1290000000004</v>
      </c>
      <c r="K283" s="13"/>
      <c r="L283" s="13">
        <f t="shared" si="32"/>
        <v>62.657919000000007</v>
      </c>
    </row>
    <row r="284" spans="1:12" ht="15.75" customHeight="1" outlineLevel="2" x14ac:dyDescent="0.2">
      <c r="A284" s="3" t="s">
        <v>97</v>
      </c>
      <c r="B284" s="4">
        <v>16153</v>
      </c>
      <c r="C284" s="3" t="s">
        <v>410</v>
      </c>
      <c r="D284" s="3">
        <v>196</v>
      </c>
      <c r="E284" s="3">
        <v>1</v>
      </c>
      <c r="F284" s="5" t="s">
        <v>411</v>
      </c>
      <c r="G284" s="1"/>
      <c r="H284" s="1"/>
      <c r="I284" s="1">
        <f t="shared" ref="I284:I289" si="33">D284*E284</f>
        <v>196</v>
      </c>
      <c r="J284" s="1">
        <f t="shared" ref="J284:J289" si="34">(I284-(I284*0.1))*1.11</f>
        <v>195.80400000000003</v>
      </c>
      <c r="K284" s="1"/>
      <c r="L284" s="1">
        <f t="shared" si="32"/>
        <v>6.5638440000000005</v>
      </c>
    </row>
    <row r="285" spans="1:12" ht="15.75" customHeight="1" outlineLevel="2" x14ac:dyDescent="0.2">
      <c r="A285" s="3" t="s">
        <v>97</v>
      </c>
      <c r="B285" s="4">
        <v>3016</v>
      </c>
      <c r="C285" s="3" t="s">
        <v>49</v>
      </c>
      <c r="D285" s="3">
        <v>278</v>
      </c>
      <c r="E285" s="3">
        <v>1</v>
      </c>
      <c r="F285" s="5" t="s">
        <v>50</v>
      </c>
      <c r="G285" s="1"/>
      <c r="H285" s="1"/>
      <c r="I285" s="1">
        <f t="shared" si="33"/>
        <v>278</v>
      </c>
      <c r="J285" s="1">
        <f t="shared" si="34"/>
        <v>277.72200000000004</v>
      </c>
      <c r="K285" s="1"/>
      <c r="L285" s="1">
        <f t="shared" si="32"/>
        <v>9.3099420000000013</v>
      </c>
    </row>
    <row r="286" spans="1:12" ht="15.75" customHeight="1" outlineLevel="2" x14ac:dyDescent="0.2">
      <c r="A286" s="3" t="s">
        <v>97</v>
      </c>
      <c r="B286" s="4">
        <v>726585</v>
      </c>
      <c r="C286" s="3" t="s">
        <v>11</v>
      </c>
      <c r="D286" s="3">
        <v>602</v>
      </c>
      <c r="E286" s="3">
        <v>1</v>
      </c>
      <c r="F286" s="5" t="s">
        <v>12</v>
      </c>
      <c r="G286" s="1"/>
      <c r="H286" s="1"/>
      <c r="I286" s="1">
        <f t="shared" si="33"/>
        <v>602</v>
      </c>
      <c r="J286" s="1">
        <f t="shared" si="34"/>
        <v>601.39800000000002</v>
      </c>
      <c r="K286" s="1"/>
      <c r="L286" s="1">
        <f t="shared" si="32"/>
        <v>20.160377999999998</v>
      </c>
    </row>
    <row r="287" spans="1:12" ht="15.75" customHeight="1" outlineLevel="2" x14ac:dyDescent="0.2">
      <c r="A287" s="3" t="s">
        <v>97</v>
      </c>
      <c r="B287" s="4">
        <v>31463</v>
      </c>
      <c r="C287" s="3" t="s">
        <v>463</v>
      </c>
      <c r="D287" s="3">
        <v>492</v>
      </c>
      <c r="E287" s="3">
        <v>1</v>
      </c>
      <c r="F287" s="5" t="s">
        <v>464</v>
      </c>
      <c r="G287" s="3" t="s">
        <v>465</v>
      </c>
      <c r="H287" s="1"/>
      <c r="I287" s="1">
        <f t="shared" si="33"/>
        <v>492</v>
      </c>
      <c r="J287" s="1">
        <f t="shared" si="34"/>
        <v>491.50800000000004</v>
      </c>
      <c r="K287" s="1"/>
      <c r="L287" s="1">
        <f t="shared" si="32"/>
        <v>16.476588</v>
      </c>
    </row>
    <row r="288" spans="1:12" ht="15.75" customHeight="1" outlineLevel="2" x14ac:dyDescent="0.2">
      <c r="A288" s="3" t="s">
        <v>97</v>
      </c>
      <c r="B288" s="4">
        <v>2344</v>
      </c>
      <c r="C288" s="3" t="s">
        <v>466</v>
      </c>
      <c r="D288" s="3">
        <v>563</v>
      </c>
      <c r="E288" s="3">
        <v>1</v>
      </c>
      <c r="F288" s="5" t="s">
        <v>467</v>
      </c>
      <c r="G288" s="3" t="s">
        <v>468</v>
      </c>
      <c r="H288" s="1"/>
      <c r="I288" s="1">
        <f t="shared" si="33"/>
        <v>563</v>
      </c>
      <c r="J288" s="1">
        <f t="shared" si="34"/>
        <v>562.43700000000001</v>
      </c>
      <c r="K288" s="1"/>
      <c r="L288" s="1">
        <f t="shared" si="32"/>
        <v>18.854306999999999</v>
      </c>
    </row>
    <row r="289" spans="1:12" s="10" customFormat="1" ht="15.75" customHeight="1" outlineLevel="2" x14ac:dyDescent="0.2">
      <c r="A289" s="3" t="s">
        <v>97</v>
      </c>
      <c r="B289" s="4">
        <v>67816</v>
      </c>
      <c r="C289" s="3" t="s">
        <v>41</v>
      </c>
      <c r="D289" s="3">
        <v>84</v>
      </c>
      <c r="E289" s="3">
        <v>4</v>
      </c>
      <c r="F289" s="5" t="s">
        <v>42</v>
      </c>
      <c r="G289" s="1"/>
      <c r="H289" s="1"/>
      <c r="I289" s="1">
        <f t="shared" si="33"/>
        <v>336</v>
      </c>
      <c r="J289" s="1">
        <f t="shared" si="34"/>
        <v>335.66399999999999</v>
      </c>
      <c r="K289" s="1"/>
      <c r="L289" s="1">
        <f t="shared" si="32"/>
        <v>11.252303999999999</v>
      </c>
    </row>
    <row r="290" spans="1:12" s="10" customFormat="1" ht="15.75" customHeight="1" outlineLevel="1" x14ac:dyDescent="0.2">
      <c r="A290" s="14" t="s">
        <v>560</v>
      </c>
      <c r="B290" s="19"/>
      <c r="C290" s="14"/>
      <c r="D290" s="14"/>
      <c r="E290" s="14"/>
      <c r="F290" s="20"/>
      <c r="G290" s="17"/>
      <c r="H290" s="13"/>
      <c r="I290" s="17"/>
      <c r="J290" s="17">
        <f>SUBTOTAL(9,J284:J289)</f>
        <v>2464.5330000000004</v>
      </c>
      <c r="K290" s="13"/>
      <c r="L290" s="13">
        <f t="shared" si="32"/>
        <v>82.617363000000012</v>
      </c>
    </row>
    <row r="291" spans="1:12" s="10" customFormat="1" ht="15.75" customHeight="1" x14ac:dyDescent="0.2">
      <c r="A291" s="14" t="s">
        <v>561</v>
      </c>
      <c r="B291" s="19"/>
      <c r="C291" s="14"/>
      <c r="D291" s="14"/>
      <c r="E291" s="14"/>
      <c r="F291" s="20"/>
      <c r="G291" s="17"/>
      <c r="H291" s="13"/>
      <c r="I291" s="17"/>
      <c r="J291" s="17">
        <f>SUBTOTAL(9,J2:J289)</f>
        <v>93428.700000000012</v>
      </c>
      <c r="K291" s="13">
        <f>SUM(K2:K290)</f>
        <v>-9150.1739999999972</v>
      </c>
      <c r="L291" s="13">
        <f t="shared" si="32"/>
        <v>3131.9657000000002</v>
      </c>
    </row>
    <row r="292" spans="1:12" s="10" customFormat="1" ht="15.75" customHeight="1" x14ac:dyDescent="0.2">
      <c r="B292" s="11"/>
    </row>
    <row r="293" spans="1:12" s="10" customFormat="1" ht="15.75" customHeight="1" x14ac:dyDescent="0.2">
      <c r="B293" s="11"/>
      <c r="J293" s="10">
        <f>J291/1.11</f>
        <v>84170</v>
      </c>
    </row>
    <row r="294" spans="1:12" s="10" customFormat="1" ht="15.75" customHeight="1" x14ac:dyDescent="0.2">
      <c r="B294" s="11"/>
      <c r="J294" s="10">
        <f>J291-J293</f>
        <v>9258.7000000000116</v>
      </c>
    </row>
    <row r="295" spans="1:12" s="10" customFormat="1" ht="15.75" customHeight="1" x14ac:dyDescent="0.2">
      <c r="B295" s="11"/>
      <c r="J295" s="10">
        <f>9258.7/4</f>
        <v>2314.6750000000002</v>
      </c>
    </row>
    <row r="296" spans="1:12" s="10" customFormat="1" ht="15.75" customHeight="1" x14ac:dyDescent="0.2">
      <c r="B296" s="11"/>
      <c r="J296" s="10">
        <f>3446.86+2000</f>
        <v>5446.8600000000006</v>
      </c>
    </row>
    <row r="297" spans="1:12" s="10" customFormat="1" ht="15.75" customHeight="1" x14ac:dyDescent="0.2">
      <c r="B297" s="11"/>
      <c r="J297" s="10">
        <f>J295-J296</f>
        <v>-3132.1850000000004</v>
      </c>
    </row>
    <row r="298" spans="1:12" s="10" customFormat="1" ht="15.75" customHeight="1" x14ac:dyDescent="0.2">
      <c r="B298" s="11"/>
      <c r="J298" s="10">
        <f>3132.185/J293</f>
        <v>3.721260544136866E-2</v>
      </c>
    </row>
    <row r="299" spans="1:12" s="10" customFormat="1" ht="15.75" customHeight="1" x14ac:dyDescent="0.2">
      <c r="B299" s="11"/>
    </row>
    <row r="300" spans="1:12" s="10" customFormat="1" ht="15.75" customHeight="1" x14ac:dyDescent="0.2">
      <c r="B300" s="11"/>
    </row>
    <row r="301" spans="1:12" s="10" customFormat="1" ht="15.75" customHeight="1" x14ac:dyDescent="0.2">
      <c r="B301" s="11"/>
    </row>
    <row r="302" spans="1:12" s="10" customFormat="1" ht="15.75" customHeight="1" x14ac:dyDescent="0.2">
      <c r="B302" s="11"/>
    </row>
    <row r="303" spans="1:12" s="10" customFormat="1" ht="15.75" customHeight="1" x14ac:dyDescent="0.2">
      <c r="B303" s="11"/>
    </row>
    <row r="304" spans="1:12" s="10" customFormat="1" ht="15.75" customHeight="1" x14ac:dyDescent="0.2">
      <c r="B304" s="11"/>
    </row>
    <row r="305" spans="2:2" s="10" customFormat="1" ht="15.75" customHeight="1" x14ac:dyDescent="0.2">
      <c r="B305" s="11"/>
    </row>
    <row r="306" spans="2:2" s="10" customFormat="1" ht="15.75" customHeight="1" x14ac:dyDescent="0.2">
      <c r="B306" s="11"/>
    </row>
    <row r="307" spans="2:2" s="10" customFormat="1" ht="15.75" customHeight="1" x14ac:dyDescent="0.2">
      <c r="B307" s="11"/>
    </row>
    <row r="308" spans="2:2" s="10" customFormat="1" ht="15.75" customHeight="1" x14ac:dyDescent="0.2">
      <c r="B308" s="11"/>
    </row>
    <row r="309" spans="2:2" s="10" customFormat="1" ht="15.75" customHeight="1" x14ac:dyDescent="0.2">
      <c r="B309" s="11"/>
    </row>
    <row r="310" spans="2:2" s="10" customFormat="1" ht="15.75" customHeight="1" x14ac:dyDescent="0.2">
      <c r="B310" s="11"/>
    </row>
    <row r="311" spans="2:2" s="10" customFormat="1" ht="15.75" customHeight="1" x14ac:dyDescent="0.2">
      <c r="B311" s="11"/>
    </row>
    <row r="312" spans="2:2" s="10" customFormat="1" ht="15.75" customHeight="1" x14ac:dyDescent="0.2">
      <c r="B312" s="11"/>
    </row>
    <row r="313" spans="2:2" s="10" customFormat="1" ht="15.75" customHeight="1" x14ac:dyDescent="0.2">
      <c r="B313" s="11"/>
    </row>
    <row r="314" spans="2:2" s="10" customFormat="1" ht="15.75" customHeight="1" x14ac:dyDescent="0.2">
      <c r="B314" s="11"/>
    </row>
    <row r="315" spans="2:2" s="10" customFormat="1" ht="15.75" customHeight="1" x14ac:dyDescent="0.2">
      <c r="B315" s="11"/>
    </row>
    <row r="316" spans="2:2" s="10" customFormat="1" ht="15.75" customHeight="1" x14ac:dyDescent="0.2">
      <c r="B316" s="11"/>
    </row>
    <row r="317" spans="2:2" s="10" customFormat="1" ht="15.75" customHeight="1" x14ac:dyDescent="0.2">
      <c r="B317" s="11"/>
    </row>
    <row r="318" spans="2:2" s="10" customFormat="1" ht="15.75" customHeight="1" x14ac:dyDescent="0.2">
      <c r="B318" s="11"/>
    </row>
    <row r="319" spans="2:2" s="10" customFormat="1" ht="15.75" customHeight="1" x14ac:dyDescent="0.2">
      <c r="B319" s="11"/>
    </row>
    <row r="320" spans="2:2" s="10" customFormat="1" ht="15.75" customHeight="1" x14ac:dyDescent="0.2">
      <c r="B320" s="11"/>
    </row>
    <row r="321" spans="2:2" s="10" customFormat="1" ht="15.75" customHeight="1" x14ac:dyDescent="0.2">
      <c r="B321" s="11"/>
    </row>
    <row r="322" spans="2:2" s="10" customFormat="1" ht="15.75" customHeight="1" x14ac:dyDescent="0.2">
      <c r="B322" s="11"/>
    </row>
    <row r="323" spans="2:2" s="10" customFormat="1" ht="15.75" customHeight="1" x14ac:dyDescent="0.2">
      <c r="B323" s="11"/>
    </row>
    <row r="324" spans="2:2" s="10" customFormat="1" ht="15.75" customHeight="1" x14ac:dyDescent="0.2">
      <c r="B324" s="11"/>
    </row>
    <row r="325" spans="2:2" s="10" customFormat="1" ht="15.75" customHeight="1" x14ac:dyDescent="0.2">
      <c r="B325" s="11"/>
    </row>
    <row r="326" spans="2:2" s="10" customFormat="1" ht="15.75" customHeight="1" x14ac:dyDescent="0.2">
      <c r="B326" s="11"/>
    </row>
    <row r="327" spans="2:2" s="10" customFormat="1" ht="15.75" customHeight="1" x14ac:dyDescent="0.2">
      <c r="B327" s="11"/>
    </row>
    <row r="328" spans="2:2" s="10" customFormat="1" ht="15.75" customHeight="1" x14ac:dyDescent="0.2">
      <c r="B328" s="11"/>
    </row>
    <row r="329" spans="2:2" s="10" customFormat="1" ht="15.75" customHeight="1" x14ac:dyDescent="0.2">
      <c r="B329" s="11"/>
    </row>
    <row r="330" spans="2:2" s="10" customFormat="1" ht="15.75" customHeight="1" x14ac:dyDescent="0.2">
      <c r="B330" s="11"/>
    </row>
    <row r="331" spans="2:2" s="10" customFormat="1" ht="15.75" customHeight="1" x14ac:dyDescent="0.2">
      <c r="B331" s="11"/>
    </row>
    <row r="332" spans="2:2" s="10" customFormat="1" ht="15.75" customHeight="1" x14ac:dyDescent="0.2">
      <c r="B332" s="11"/>
    </row>
    <row r="333" spans="2:2" s="10" customFormat="1" ht="15.75" customHeight="1" x14ac:dyDescent="0.2">
      <c r="B333" s="11"/>
    </row>
    <row r="334" spans="2:2" s="10" customFormat="1" ht="15.75" customHeight="1" x14ac:dyDescent="0.2">
      <c r="B334" s="11"/>
    </row>
    <row r="335" spans="2:2" s="10" customFormat="1" ht="15.75" customHeight="1" x14ac:dyDescent="0.2">
      <c r="B335" s="11"/>
    </row>
    <row r="336" spans="2:2" s="10" customFormat="1" ht="15.75" customHeight="1" x14ac:dyDescent="0.2">
      <c r="B336" s="11"/>
    </row>
    <row r="337" spans="2:2" s="10" customFormat="1" ht="15.75" customHeight="1" x14ac:dyDescent="0.2">
      <c r="B337" s="11"/>
    </row>
    <row r="338" spans="2:2" s="10" customFormat="1" ht="15.75" customHeight="1" x14ac:dyDescent="0.2">
      <c r="B338" s="11"/>
    </row>
    <row r="339" spans="2:2" s="10" customFormat="1" ht="15.75" customHeight="1" x14ac:dyDescent="0.2">
      <c r="B339" s="11"/>
    </row>
    <row r="340" spans="2:2" s="10" customFormat="1" ht="15.75" customHeight="1" x14ac:dyDescent="0.2">
      <c r="B340" s="11"/>
    </row>
  </sheetData>
  <autoFilter ref="A1:L340"/>
  <sortState ref="A1:J253">
    <sortCondition ref="A1:A253"/>
  </sortState>
  <hyperlinks>
    <hyperlink ref="F256" r:id="rId1"/>
    <hyperlink ref="F257" r:id="rId2"/>
    <hyperlink ref="F258" r:id="rId3"/>
    <hyperlink ref="F259" r:id="rId4"/>
    <hyperlink ref="F260" r:id="rId5"/>
    <hyperlink ref="F6" r:id="rId6"/>
    <hyperlink ref="F7" r:id="rId7"/>
    <hyperlink ref="F8" r:id="rId8"/>
    <hyperlink ref="F261" r:id="rId9"/>
    <hyperlink ref="F262" r:id="rId10"/>
    <hyperlink ref="F263" r:id="rId11"/>
    <hyperlink ref="F264" r:id="rId12"/>
    <hyperlink ref="F265" r:id="rId13"/>
    <hyperlink ref="F266" r:id="rId14"/>
    <hyperlink ref="F267" r:id="rId15"/>
    <hyperlink ref="F268" r:id="rId16"/>
    <hyperlink ref="F169" r:id="rId17"/>
    <hyperlink ref="F170" r:id="rId18"/>
    <hyperlink ref="F171" r:id="rId19"/>
    <hyperlink ref="F216" r:id="rId20"/>
    <hyperlink ref="F217" r:id="rId21"/>
    <hyperlink ref="F218" r:id="rId22"/>
    <hyperlink ref="F219" r:id="rId23"/>
    <hyperlink ref="F220" r:id="rId24"/>
    <hyperlink ref="F221" r:id="rId25"/>
    <hyperlink ref="F222" r:id="rId26"/>
    <hyperlink ref="F223" r:id="rId27"/>
    <hyperlink ref="F224" r:id="rId28"/>
    <hyperlink ref="F225" r:id="rId29"/>
    <hyperlink ref="F226" r:id="rId30"/>
    <hyperlink ref="F227" r:id="rId31"/>
    <hyperlink ref="F228" r:id="rId32"/>
    <hyperlink ref="F229" r:id="rId33"/>
    <hyperlink ref="F230" r:id="rId34"/>
    <hyperlink ref="F231" r:id="rId35"/>
    <hyperlink ref="F232" r:id="rId36"/>
    <hyperlink ref="F233" r:id="rId37"/>
    <hyperlink ref="F234" r:id="rId38"/>
    <hyperlink ref="F235" r:id="rId39"/>
    <hyperlink ref="F236" r:id="rId40"/>
    <hyperlink ref="F237" r:id="rId41"/>
    <hyperlink ref="F238" r:id="rId42"/>
    <hyperlink ref="F239" r:id="rId43"/>
    <hyperlink ref="F240" r:id="rId44"/>
    <hyperlink ref="F241" r:id="rId45"/>
    <hyperlink ref="F247" r:id="rId46"/>
    <hyperlink ref="F100" r:id="rId47"/>
    <hyperlink ref="F101" r:id="rId48"/>
    <hyperlink ref="B102" r:id="rId49"/>
    <hyperlink ref="F102" r:id="rId50"/>
    <hyperlink ref="F103" r:id="rId51"/>
    <hyperlink ref="F114" r:id="rId52"/>
    <hyperlink ref="F115" r:id="rId53"/>
    <hyperlink ref="F116" r:id="rId54"/>
    <hyperlink ref="F2" r:id="rId55"/>
    <hyperlink ref="F3" r:id="rId56"/>
    <hyperlink ref="F4" r:id="rId57"/>
    <hyperlink ref="F16" r:id="rId58"/>
    <hyperlink ref="F17" r:id="rId59"/>
    <hyperlink ref="F18" r:id="rId60"/>
    <hyperlink ref="F19" r:id="rId61"/>
    <hyperlink ref="F20" r:id="rId62"/>
    <hyperlink ref="F21" r:id="rId63"/>
    <hyperlink ref="F22" r:id="rId64"/>
    <hyperlink ref="F174" r:id="rId65"/>
    <hyperlink ref="F77" r:id="rId66"/>
    <hyperlink ref="F78" r:id="rId67"/>
    <hyperlink ref="F175" r:id="rId68"/>
    <hyperlink ref="F249" r:id="rId69"/>
    <hyperlink ref="F250" r:id="rId70"/>
    <hyperlink ref="F251" r:id="rId71"/>
    <hyperlink ref="F269" r:id="rId72"/>
    <hyperlink ref="F270" r:id="rId73"/>
    <hyperlink ref="F26" r:id="rId74"/>
    <hyperlink ref="F27" r:id="rId75"/>
    <hyperlink ref="F28" r:id="rId76"/>
    <hyperlink ref="F29" r:id="rId77"/>
    <hyperlink ref="F30" r:id="rId78"/>
    <hyperlink ref="F31" r:id="rId79"/>
    <hyperlink ref="F32" r:id="rId80"/>
    <hyperlink ref="F33" r:id="rId81"/>
    <hyperlink ref="F138" r:id="rId82"/>
    <hyperlink ref="F139" r:id="rId83"/>
    <hyperlink ref="F140" r:id="rId84"/>
    <hyperlink ref="F141" r:id="rId85"/>
    <hyperlink ref="F23" r:id="rId86"/>
    <hyperlink ref="F24" r:id="rId87"/>
    <hyperlink ref="F129" r:id="rId88"/>
    <hyperlink ref="F130" r:id="rId89"/>
    <hyperlink ref="F131" r:id="rId90"/>
    <hyperlink ref="F132" r:id="rId91"/>
    <hyperlink ref="F133" r:id="rId92"/>
    <hyperlink ref="F134" r:id="rId93"/>
    <hyperlink ref="F10" r:id="rId94"/>
    <hyperlink ref="F11" r:id="rId95"/>
    <hyperlink ref="F12" r:id="rId96"/>
    <hyperlink ref="F13" r:id="rId97"/>
    <hyperlink ref="F122" r:id="rId98"/>
    <hyperlink ref="F123" r:id="rId99"/>
    <hyperlink ref="F124" r:id="rId100"/>
    <hyperlink ref="F125" r:id="rId101"/>
    <hyperlink ref="F126" r:id="rId102"/>
    <hyperlink ref="F127" r:id="rId103"/>
    <hyperlink ref="F252" r:id="rId104"/>
    <hyperlink ref="F52" r:id="rId105"/>
    <hyperlink ref="F271" r:id="rId106"/>
    <hyperlink ref="F272" r:id="rId107"/>
    <hyperlink ref="F57" r:id="rId108"/>
    <hyperlink ref="F58" r:id="rId109"/>
    <hyperlink ref="F59" r:id="rId110"/>
    <hyperlink ref="F60" r:id="rId111"/>
    <hyperlink ref="F61" r:id="rId112"/>
    <hyperlink ref="F62" r:id="rId113"/>
    <hyperlink ref="F63" r:id="rId114"/>
    <hyperlink ref="F54" r:id="rId115"/>
    <hyperlink ref="F55" r:id="rId116"/>
    <hyperlink ref="F253" r:id="rId117"/>
    <hyperlink ref="F118" r:id="rId118"/>
    <hyperlink ref="F34" r:id="rId119"/>
    <hyperlink ref="F35" r:id="rId120"/>
    <hyperlink ref="F36" r:id="rId121"/>
    <hyperlink ref="F37" r:id="rId122"/>
    <hyperlink ref="F38" r:id="rId123"/>
    <hyperlink ref="F39" r:id="rId124"/>
    <hyperlink ref="F40" r:id="rId125"/>
    <hyperlink ref="F41" r:id="rId126"/>
    <hyperlink ref="F42" r:id="rId127"/>
    <hyperlink ref="F43" r:id="rId128"/>
    <hyperlink ref="F176" r:id="rId129"/>
    <hyperlink ref="F177" r:id="rId130"/>
    <hyperlink ref="F172" r:id="rId131"/>
    <hyperlink ref="F151" r:id="rId132"/>
    <hyperlink ref="F159" r:id="rId133"/>
    <hyperlink ref="F160" r:id="rId134"/>
    <hyperlink ref="F161" r:id="rId135"/>
    <hyperlink ref="F64" r:id="rId136"/>
    <hyperlink ref="F65" r:id="rId137"/>
    <hyperlink ref="F66" r:id="rId138"/>
    <hyperlink ref="F142" r:id="rId139"/>
    <hyperlink ref="F143" r:id="rId140"/>
    <hyperlink ref="G145" r:id="rId141"/>
    <hyperlink ref="F146" r:id="rId142"/>
    <hyperlink ref="F135" r:id="rId143"/>
    <hyperlink ref="F136" r:id="rId144"/>
    <hyperlink ref="F147" r:id="rId145"/>
    <hyperlink ref="F148" r:id="rId146"/>
    <hyperlink ref="F149" r:id="rId147"/>
    <hyperlink ref="F105" r:id="rId148"/>
    <hyperlink ref="F106" r:id="rId149"/>
    <hyperlink ref="F107" r:id="rId150"/>
    <hyperlink ref="F108" r:id="rId151"/>
    <hyperlink ref="F109" r:id="rId152"/>
    <hyperlink ref="F110" r:id="rId153"/>
    <hyperlink ref="F111" r:id="rId154"/>
    <hyperlink ref="F112" r:id="rId155"/>
    <hyperlink ref="F254" r:id="rId156"/>
    <hyperlink ref="F242" r:id="rId157"/>
    <hyperlink ref="F178" r:id="rId158"/>
    <hyperlink ref="F179" r:id="rId159"/>
    <hyperlink ref="F180" r:id="rId160"/>
    <hyperlink ref="F181" r:id="rId161"/>
    <hyperlink ref="F182" r:id="rId162"/>
    <hyperlink ref="F183" r:id="rId163"/>
    <hyperlink ref="F184" r:id="rId164"/>
    <hyperlink ref="F80" r:id="rId165"/>
    <hyperlink ref="F81" r:id="rId166"/>
    <hyperlink ref="F82" r:id="rId167"/>
    <hyperlink ref="F83" r:id="rId168"/>
    <hyperlink ref="F84" r:id="rId169"/>
    <hyperlink ref="F85" r:id="rId170"/>
    <hyperlink ref="F86" r:id="rId171"/>
    <hyperlink ref="F190" r:id="rId172"/>
    <hyperlink ref="F191" r:id="rId173"/>
    <hyperlink ref="F192" r:id="rId174"/>
    <hyperlink ref="F193" r:id="rId175"/>
    <hyperlink ref="F194" r:id="rId176"/>
    <hyperlink ref="F195" r:id="rId177"/>
    <hyperlink ref="F196" r:id="rId178"/>
    <hyperlink ref="F197" r:id="rId179"/>
    <hyperlink ref="F198" r:id="rId180"/>
    <hyperlink ref="F199" r:id="rId181"/>
    <hyperlink ref="F200" r:id="rId182"/>
    <hyperlink ref="F201" r:id="rId183"/>
    <hyperlink ref="F202" r:id="rId184"/>
    <hyperlink ref="F203" r:id="rId185"/>
    <hyperlink ref="F204" r:id="rId186"/>
    <hyperlink ref="F205" r:id="rId187"/>
    <hyperlink ref="F206" r:id="rId188"/>
    <hyperlink ref="F207" r:id="rId189"/>
    <hyperlink ref="F208" r:id="rId190"/>
    <hyperlink ref="F14" r:id="rId191"/>
    <hyperlink ref="F185" r:id="rId192"/>
    <hyperlink ref="F186" r:id="rId193"/>
    <hyperlink ref="F273" r:id="rId194"/>
    <hyperlink ref="F274" r:id="rId195"/>
    <hyperlink ref="F45" r:id="rId196"/>
    <hyperlink ref="F46" r:id="rId197"/>
    <hyperlink ref="F47" r:id="rId198"/>
    <hyperlink ref="F48" r:id="rId199"/>
    <hyperlink ref="F50" r:id="rId200"/>
    <hyperlink ref="F49" r:id="rId201"/>
    <hyperlink ref="F243" r:id="rId202"/>
    <hyperlink ref="F72" r:id="rId203"/>
    <hyperlink ref="F73" r:id="rId204"/>
    <hyperlink ref="F74" r:id="rId205"/>
    <hyperlink ref="F75" r:id="rId206"/>
    <hyperlink ref="F188" r:id="rId207"/>
    <hyperlink ref="F87" r:id="rId208"/>
    <hyperlink ref="F88" r:id="rId209"/>
    <hyperlink ref="F89" r:id="rId210"/>
    <hyperlink ref="F67" r:id="rId211"/>
    <hyperlink ref="F68" r:id="rId212"/>
    <hyperlink ref="F69" r:id="rId213"/>
    <hyperlink ref="F70" r:id="rId214"/>
    <hyperlink ref="F278" r:id="rId215"/>
    <hyperlink ref="F279" r:id="rId216"/>
    <hyperlink ref="F280" r:id="rId217"/>
    <hyperlink ref="F281" r:id="rId218"/>
    <hyperlink ref="F282" r:id="rId219"/>
    <hyperlink ref="F163" r:id="rId220"/>
    <hyperlink ref="F164" r:id="rId221"/>
    <hyperlink ref="F165" r:id="rId222"/>
    <hyperlink ref="F166" r:id="rId223"/>
    <hyperlink ref="F167" r:id="rId224"/>
    <hyperlink ref="F153" r:id="rId225"/>
    <hyperlink ref="F154" r:id="rId226"/>
    <hyperlink ref="F155" r:id="rId227"/>
    <hyperlink ref="F156" r:id="rId228"/>
    <hyperlink ref="F157" r:id="rId229"/>
    <hyperlink ref="F120" r:id="rId230"/>
    <hyperlink ref="F284" r:id="rId231"/>
    <hyperlink ref="F285" r:id="rId232"/>
    <hyperlink ref="F286" r:id="rId233"/>
    <hyperlink ref="F287" r:id="rId234"/>
    <hyperlink ref="F288" r:id="rId235"/>
    <hyperlink ref="F289" r:id="rId236"/>
    <hyperlink ref="F91" r:id="rId237"/>
    <hyperlink ref="F92" r:id="rId238"/>
    <hyperlink ref="F211" r:id="rId239"/>
    <hyperlink ref="F212" r:id="rId240"/>
    <hyperlink ref="F213" r:id="rId241"/>
    <hyperlink ref="F214" r:id="rId242"/>
    <hyperlink ref="F94" r:id="rId243"/>
    <hyperlink ref="F95" r:id="rId244"/>
    <hyperlink ref="F96" r:id="rId245"/>
    <hyperlink ref="F97" r:id="rId246"/>
    <hyperlink ref="F98" r:id="rId247"/>
    <hyperlink ref="F276" r:id="rId248"/>
    <hyperlink ref="F209" r:id="rId249"/>
    <hyperlink ref="F245" r:id="rId250"/>
  </hyperlinks>
  <pageMargins left="0.23622047244094491" right="0.23622047244094491" top="0.74803149606299213" bottom="0.74803149606299213" header="0.31496062992125984" footer="0.31496062992125984"/>
  <pageSetup paperSize="9" scale="250" orientation="portrait" r:id="rId2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Екатерина Сергеевна</dc:creator>
  <cp:lastModifiedBy>Монахова Екатерина Сергеевна</cp:lastModifiedBy>
  <cp:lastPrinted>2017-11-16T12:20:50Z</cp:lastPrinted>
  <dcterms:created xsi:type="dcterms:W3CDTF">2017-11-20T12:06:16Z</dcterms:created>
  <dcterms:modified xsi:type="dcterms:W3CDTF">2017-11-22T13:03:48Z</dcterms:modified>
</cp:coreProperties>
</file>