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8395" windowHeight="11760" firstSheet="2" activeTab="3"/>
  </bookViews>
  <sheets>
    <sheet name="Фасады и декоры" sheetId="1" state="hidden" r:id="rId1"/>
    <sheet name="Витражи для Валенсии 20" sheetId="2" state="hidden" r:id="rId2"/>
    <sheet name="%" sheetId="3" r:id="rId3"/>
    <sheet name="Фасады и декоры с %" sheetId="4" r:id="rId4"/>
    <sheet name="Витражи для Валенсии 20 с %" sheetId="5" r:id="rId5"/>
  </sheets>
  <externalReferences>
    <externalReference r:id="rId8"/>
  </externalReferences>
  <definedNames>
    <definedName name="Excel_BuiltIn_Print_Area_1_1">#REF!</definedName>
    <definedName name="Excel_BuiltIn_Print_Area_2">#REF!</definedName>
    <definedName name="Excel_BuiltIn_Print_Area_2_1">#REF!</definedName>
    <definedName name="Excel_BuiltIn_Print_Area_2_1_1">#REF!</definedName>
    <definedName name="_xlnm.Print_Titles" localSheetId="0">'Фасады и декоры'!$38:$38</definedName>
  </definedNames>
  <calcPr fullCalcOnLoad="1"/>
</workbook>
</file>

<file path=xl/sharedStrings.xml><?xml version="1.0" encoding="utf-8"?>
<sst xmlns="http://schemas.openxmlformats.org/spreadsheetml/2006/main" count="640" uniqueCount="163">
  <si>
    <t>Модельный ряд "Классика"</t>
  </si>
  <si>
    <t>кв.м</t>
  </si>
  <si>
    <t>Под стекло</t>
  </si>
  <si>
    <t>шт</t>
  </si>
  <si>
    <t>Модельный ряд "Премиум"</t>
  </si>
  <si>
    <t>Декоративные элементы</t>
  </si>
  <si>
    <t>Резьбовые элементы</t>
  </si>
  <si>
    <t>Резьбовой элемент «Герб» (350х300х29)</t>
  </si>
  <si>
    <t>Резьбовой элемент «Ирис» (83х50х8)</t>
  </si>
  <si>
    <t>Розетка «Барокко»  (100х100х20)</t>
  </si>
  <si>
    <t>Розетка «Лилия» (140х140х20)</t>
  </si>
  <si>
    <t>Виньетка «Орфей»   (161х750х19)</t>
  </si>
  <si>
    <t>Виньетка «Феникс»   (150х150х12)</t>
  </si>
  <si>
    <t>Консоль «Галатея» (180х78х80)</t>
  </si>
  <si>
    <t>Капитель «Фрея»  (277х277х70)</t>
  </si>
  <si>
    <t>Капитель «Фрея»  (320х320х90)</t>
  </si>
  <si>
    <t>Бутылочница(две решетки + рамка)</t>
  </si>
  <si>
    <t>Цоколь</t>
  </si>
  <si>
    <t>Балюстрады</t>
  </si>
  <si>
    <t>Шпонированные панели</t>
  </si>
  <si>
    <t>Панель 6 мм</t>
  </si>
  <si>
    <t>Панель 10 мм</t>
  </si>
  <si>
    <t>Панель 16 мм</t>
  </si>
  <si>
    <t>Фасады</t>
  </si>
  <si>
    <t>Доплата за решетку (к цене глухого фасада)</t>
  </si>
  <si>
    <t>Глухой</t>
  </si>
  <si>
    <t>Фигурный №1 под стекло (кроме фрезеровки "Модерн 20")</t>
  </si>
  <si>
    <t>Фигурный №2 под стекло (кроме фрезеровки "Модерн 20")</t>
  </si>
  <si>
    <t>Фигурный №3 под стекло (кроме фрезеровки "Модерн20")</t>
  </si>
  <si>
    <t>Фигурный №4 под стекло (кроме фрезеровки "Модерн 20")</t>
  </si>
  <si>
    <t>Комбинированный под стекло (кроме фрезеровки "Модерн 20")</t>
  </si>
  <si>
    <t>Комбинированный с решеткой (кроме фрезеровки "Модерн 20")</t>
  </si>
  <si>
    <t>Бук</t>
  </si>
  <si>
    <t>Бук с патиной</t>
  </si>
  <si>
    <t>Ясень</t>
  </si>
  <si>
    <t>Ясень с патиной</t>
  </si>
  <si>
    <r>
      <t xml:space="preserve">Ясень с патиной
</t>
    </r>
    <r>
      <rPr>
        <b/>
        <sz val="8"/>
        <rFont val="Arial"/>
        <family val="2"/>
      </rPr>
      <t>(кроме фрезеровок "Лаура")</t>
    </r>
  </si>
  <si>
    <t>Фигурный №1 глухой (кроме фрезеровки "Модерн 20")</t>
  </si>
  <si>
    <t>Резьбовой элемент "Магнолия" (колонны)</t>
  </si>
  <si>
    <t>Резьбовой элемент "Барокко" (колонны)</t>
  </si>
  <si>
    <t>Резьбовой элемент "Папоротник" (колонны)</t>
  </si>
  <si>
    <t>Резьбовой элемент "Магнолия" (опоры)</t>
  </si>
  <si>
    <t>Резьбовой элемент "Барокко" (опоры)</t>
  </si>
  <si>
    <t>Резьбовой элемент "Папоротник" (опоры)</t>
  </si>
  <si>
    <t>Накладка декоративная «Магнолия» (200х150, 250х150)</t>
  </si>
  <si>
    <t>Виньетка «Веер» (181х174х19), «Феона» (258х128х12)</t>
  </si>
  <si>
    <t>Багет верхний</t>
  </si>
  <si>
    <t>"Фигурный" радиусный</t>
  </si>
  <si>
    <t>"Фигурный" радиусный обратный</t>
  </si>
  <si>
    <t>"Модерн" радиусный</t>
  </si>
  <si>
    <t>"Модерн" радиусный обратный</t>
  </si>
  <si>
    <t>Накладки для верхнего багета</t>
  </si>
  <si>
    <t>Накладка прямая для багета верхнего "Фигурный"</t>
  </si>
  <si>
    <t>Багет нижний</t>
  </si>
  <si>
    <t>"Фигурный", "Модерн" радиусный</t>
  </si>
  <si>
    <t>"Фигурный", "Модерн" радиусный обратный</t>
  </si>
  <si>
    <t>Накладки для нижнего багета</t>
  </si>
  <si>
    <t>Прямая для багета нижнего "Фигурный"</t>
  </si>
  <si>
    <t>Вставка для балюстрады прямой</t>
  </si>
  <si>
    <t>Вставка для цоколя "Простого"</t>
  </si>
  <si>
    <t>радиусный Н=100мм</t>
  </si>
  <si>
    <t>радиусный обратный Н=100мм</t>
  </si>
  <si>
    <t>прямой Н=120мм</t>
  </si>
  <si>
    <t>радиусный Н=120мм</t>
  </si>
  <si>
    <t>радиусный обратный Н=120мм</t>
  </si>
  <si>
    <t>радиусный, радиусный обратный Н=100мм</t>
  </si>
  <si>
    <t>радиусный, радиусный обратный Н=120мм</t>
  </si>
  <si>
    <t>Прямая Н=100мм</t>
  </si>
  <si>
    <t>Прямая Н=120мм</t>
  </si>
  <si>
    <t>Фигурный №2 глухой (кроме фрезеровки "Модерн 20")</t>
  </si>
  <si>
    <t>Фигурный №3 глухой (кроме фрезеровки "Модерн 20")</t>
  </si>
  <si>
    <t>Фигурный №4 глухой (кроме фрезеровки "Модерн 20")</t>
  </si>
  <si>
    <t>Комбинированный глухой  (кроме фрезеровки "Модерн 20")</t>
  </si>
  <si>
    <t xml:space="preserve">Накладка прямая для багета верхнего  "Афродита", "Классика", "Ирида", "Наяда", "Ника" </t>
  </si>
  <si>
    <t>Цоколь "Простой"</t>
  </si>
  <si>
    <t>Цоколь "Классика", "Ирида", "Наяда", "Ника"</t>
  </si>
  <si>
    <t>Цоколь "Афродита"</t>
  </si>
  <si>
    <t>Прочие элементы декора</t>
  </si>
  <si>
    <t>Доплаты за фасады и декоративные элементы коллекции "Валенсия 20"</t>
  </si>
  <si>
    <t>Вид фасада</t>
  </si>
  <si>
    <r>
      <t xml:space="preserve">Бук
</t>
    </r>
    <r>
      <rPr>
        <b/>
        <sz val="8"/>
        <rFont val="Arial"/>
        <family val="2"/>
      </rPr>
      <t>(кроме фрезеровок "Виктория", "Флора", "Грация", "Лаура")</t>
    </r>
  </si>
  <si>
    <r>
      <t xml:space="preserve">Ясень
</t>
    </r>
    <r>
      <rPr>
        <b/>
        <sz val="8"/>
        <rFont val="Arial"/>
        <family val="2"/>
      </rPr>
      <t>(кроме фрезеровок "Виктория", "Флора", "Грация", "Лаура")</t>
    </r>
  </si>
  <si>
    <t>Наименование</t>
  </si>
  <si>
    <t>Ед.изм.</t>
  </si>
  <si>
    <t>Планка декоративная №1</t>
  </si>
  <si>
    <t>Планка декоративная №3</t>
  </si>
  <si>
    <t>Багет</t>
  </si>
  <si>
    <t>Радиусный глухой (до высоты 956мм*)</t>
  </si>
  <si>
    <t>Радиусный под стекло (до высоты 956мм*)</t>
  </si>
  <si>
    <t>Радиусный глухой обратный (до высоты 956мм*)</t>
  </si>
  <si>
    <t>* Для радиусных фасадов свыше 956мм - за каждые 100мм цена увеличивается на 10%</t>
  </si>
  <si>
    <t>Накладки для цоколя Премиум ("Классика", "Афродита", "Ирида", "Наяда", "Ника")</t>
  </si>
  <si>
    <t>"Классика", "Ирида", "Наяда", "Ника" радиусный, радиусный обратный</t>
  </si>
  <si>
    <t>"Афродита" радиусный, радиусный обратный</t>
  </si>
  <si>
    <r>
      <t>Наружный и внутренний угол 90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</rPr>
      <t xml:space="preserve"> для багета верхнего "Фигурный"</t>
    </r>
  </si>
  <si>
    <r>
      <t>Наружный и внутренний угол 90</t>
    </r>
    <r>
      <rPr>
        <sz val="11"/>
        <color indexed="8"/>
        <rFont val="Calibri"/>
        <family val="2"/>
      </rPr>
      <t xml:space="preserve">°, наружный и внутренний угол 135° </t>
    </r>
    <r>
      <rPr>
        <sz val="11"/>
        <color theme="1"/>
        <rFont val="Calibri"/>
        <family val="2"/>
      </rPr>
      <t>для багета нижнего "Фигурный"</t>
    </r>
  </si>
  <si>
    <t>Наружный и внутренний угол 90°, наружный и внутренний угол 135° Н=100мм</t>
  </si>
  <si>
    <t>Наружный и внутренний угол 90°, наружный и внутренний угол 135° Н=120мм</t>
  </si>
  <si>
    <t>Балюстрада радиусная, радиусная обратная</t>
  </si>
  <si>
    <t xml:space="preserve">Наружный и внутренний угол 90° и 135° для багета верхнего "Афродита", "Классика", "Ирида", "Наяда", "Ника" </t>
  </si>
  <si>
    <t>кв.м.</t>
  </si>
  <si>
    <t>Эдем 2</t>
  </si>
  <si>
    <t>Эдем</t>
  </si>
  <si>
    <t>Фонтан</t>
  </si>
  <si>
    <t>Овал</t>
  </si>
  <si>
    <t>Мария</t>
  </si>
  <si>
    <t>Магнолия</t>
  </si>
  <si>
    <t>Корона Б</t>
  </si>
  <si>
    <t>Корона</t>
  </si>
  <si>
    <t>Квартет 2</t>
  </si>
  <si>
    <t>Квартет</t>
  </si>
  <si>
    <t>Звезда</t>
  </si>
  <si>
    <t>Веточка</t>
  </si>
  <si>
    <t>Весна</t>
  </si>
  <si>
    <t>Радиусное</t>
  </si>
  <si>
    <t>Прямое</t>
  </si>
  <si>
    <t>Тонированное</t>
  </si>
  <si>
    <t>Простое</t>
  </si>
  <si>
    <t>Высота  радиусного,мм</t>
  </si>
  <si>
    <t>Для автоматического расчета прямого витража введите площадь фасада. При расчете радиусного витража введите высоту фасада. Стоимость указать за 1 шт изделия</t>
  </si>
  <si>
    <t>Расчет витража при заказе кухни</t>
  </si>
  <si>
    <r>
      <rPr>
        <b/>
        <sz val="8"/>
        <rFont val="Arial"/>
        <family val="2"/>
      </rPr>
      <t>Прямые витражи:</t>
    </r>
    <r>
      <rPr>
        <sz val="8"/>
        <rFont val="Arial"/>
        <family val="2"/>
      </rPr>
      <t xml:space="preserve"> Базовые цены для витражей высотой до 700мм
Расчет стоимости витража большей высоты: 1) Высотувитража разделить на 700 и умножить на базовую цену.</t>
    </r>
  </si>
  <si>
    <t>Базовые цены</t>
  </si>
  <si>
    <t>Витражи сложные</t>
  </si>
  <si>
    <t>A7 Кристалл</t>
  </si>
  <si>
    <t>-</t>
  </si>
  <si>
    <t>A7 Имитация</t>
  </si>
  <si>
    <t>A6 Кристалл</t>
  </si>
  <si>
    <t>A6 Имитация</t>
  </si>
  <si>
    <t>A5 Кристалл</t>
  </si>
  <si>
    <t>A5 Имитация</t>
  </si>
  <si>
    <t>A3 Кристалл</t>
  </si>
  <si>
    <t>A3 Имитация</t>
  </si>
  <si>
    <t>А2</t>
  </si>
  <si>
    <t>А1</t>
  </si>
  <si>
    <t>Высота дугового,мм</t>
  </si>
  <si>
    <t>Площадь, кв.м.</t>
  </si>
  <si>
    <t>Расчет витража при отдельном заказе стекла</t>
  </si>
  <si>
    <t>Для автоматического расчета введите площадь фасада (стоимость за шт)</t>
  </si>
  <si>
    <t>Радиусные витражи: Базовые цены для витражей высотой до 700мм
При увеличении высоты на каждые 100мм цена увеличивается на 15%
Дуговые фацеты содержат витражи: А3 Кристалл, А6 Кристалл, А7 Кристалл; А5</t>
  </si>
  <si>
    <t>А6 Кристалл - фацет DB-41
А7 Кристалл - фацет DB-17</t>
  </si>
  <si>
    <t>А3 Кристалл - фацет DB-18
А5 Кристалл - фацет DB-18 (2 шт)</t>
  </si>
  <si>
    <t>Фацеты используются в следующих прямыхх витражах:</t>
  </si>
  <si>
    <t>Прямые витражи: цена указана в руб/кв.м</t>
  </si>
  <si>
    <t>Стекло 4мм</t>
  </si>
  <si>
    <t>Витражи простые</t>
  </si>
  <si>
    <t>Высота радиусного,мм</t>
  </si>
  <si>
    <t>Высота прямого, мм</t>
  </si>
  <si>
    <r>
      <rPr>
        <b/>
        <sz val="8"/>
        <rFont val="Arial"/>
        <family val="2"/>
      </rPr>
      <t>Прямые витражи:</t>
    </r>
    <r>
      <rPr>
        <sz val="8"/>
        <rFont val="Arial"/>
        <family val="2"/>
      </rPr>
      <t xml:space="preserve"> Базовые цены для витражей высотой до 700мм
Расчет стоимости витража большей высоты: 1) Высота витража разделить на 700 и умножить на базовую цену.</t>
    </r>
  </si>
  <si>
    <t>Фацеты используются в следующих прямых витражах:</t>
  </si>
  <si>
    <t xml:space="preserve">Дуговые витражи: Базовые цены для витражей высотой до 700мм
При увеличении высоты на каждые 100мм цена увеличивается на 5%
Витражи, содержащие фацеты, пересчитываются без учета стоимости фацета. Т.е. перед расчетом стоимости витража нестандартной высоты от базовой цены отнимается стоимость радиусного фацета. И после пересчета прибавляется обратно.
Дуговые фацеты содержат витражи: Квартет, Фонтан, Овал, Корона; Квартет 2; Звезда </t>
  </si>
  <si>
    <t xml:space="preserve">Радиусные витражи: Базовые цены для витражей высотой до 700мм
При увеличении высоты на каждые 100мм цена увеличивается на 5%
Витражи, содержащие фацеты, пересчитываются без учета стоимости фацета. Т.е. перед расчетом стоимости витража нестандартной высоты от базовой цены отнимается стоимость радиусного фацета. И после пересчета прибавляется обратно.
Дуговые фацеты содержат витражи: Квартет, Фонтан, Овал, Корона; Квартет 2; Звезда </t>
  </si>
  <si>
    <t>Для автоматического расчета прямого витража введите высоту фасада. При расчете радиусного витража введите высоту фасада. Стоимость указать за 1 шт изделия</t>
  </si>
  <si>
    <t>Для автоматического расчета прямого витража введите высоту фасада. При расчете радиусного витража введите высоту фасада. Стоимость указана за 1 шт изделия</t>
  </si>
  <si>
    <t>"Фигурный" прямой</t>
  </si>
  <si>
    <t>п.м.</t>
  </si>
  <si>
    <t>"Модерн" прямой</t>
  </si>
  <si>
    <t>"Классика", "Ирида", "Наяда", "Ника" прямой</t>
  </si>
  <si>
    <t>"Афродита" прямой  прямой</t>
  </si>
  <si>
    <t>"Фигурный", "Модерн" прямой</t>
  </si>
  <si>
    <t>прямой Н=100мм</t>
  </si>
  <si>
    <t>Балюстрада прямая</t>
  </si>
  <si>
    <t>Балюстрада арочная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</si>
</sst>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&quot;р.&quot;"/>
    <numFmt numFmtId="174" formatCode="_-* #,##0.0_р_._-;\-* #,##0.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i/>
      <u val="single"/>
      <sz val="14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2"/>
      <color indexed="30"/>
      <name val="Arial"/>
      <family val="2"/>
    </font>
    <font>
      <i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color indexed="8"/>
      <name val="Arial Cyr"/>
      <family val="0"/>
    </font>
    <font>
      <b/>
      <sz val="14"/>
      <color indexed="8"/>
      <name val="Calibri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8"/>
      <color theme="1"/>
      <name val="Arial Cyr"/>
      <family val="0"/>
    </font>
    <font>
      <b/>
      <sz val="14"/>
      <color theme="1"/>
      <name val="Calibri"/>
      <family val="2"/>
    </font>
    <font>
      <b/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173" fontId="0" fillId="0" borderId="11" xfId="0" applyNumberFormat="1" applyFont="1" applyFill="1" applyBorder="1" applyAlignment="1" applyProtection="1">
      <alignment horizontal="right" vertical="center"/>
      <protection/>
    </xf>
    <xf numFmtId="173" fontId="0" fillId="0" borderId="12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indent="1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173" fontId="0" fillId="33" borderId="0" xfId="0" applyNumberFormat="1" applyFont="1" applyFill="1" applyBorder="1" applyAlignment="1" applyProtection="1">
      <alignment horizontal="right"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 indent="1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173" fontId="0" fillId="0" borderId="14" xfId="0" applyNumberFormat="1" applyFont="1" applyFill="1" applyBorder="1" applyAlignment="1" applyProtection="1">
      <alignment horizontal="right" vertical="center"/>
      <protection/>
    </xf>
    <xf numFmtId="173" fontId="0" fillId="0" borderId="15" xfId="0" applyNumberFormat="1" applyFont="1" applyFill="1" applyBorder="1" applyAlignment="1" applyProtection="1">
      <alignment horizontal="right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left" vertical="center" indent="1"/>
      <protection/>
    </xf>
    <xf numFmtId="0" fontId="0" fillId="35" borderId="11" xfId="0" applyFont="1" applyFill="1" applyBorder="1" applyAlignment="1" applyProtection="1">
      <alignment horizontal="right" vertical="center"/>
      <protection/>
    </xf>
    <xf numFmtId="173" fontId="0" fillId="35" borderId="11" xfId="0" applyNumberFormat="1" applyFont="1" applyFill="1" applyBorder="1" applyAlignment="1" applyProtection="1">
      <alignment horizontal="right" vertical="center"/>
      <protection/>
    </xf>
    <xf numFmtId="173" fontId="0" fillId="35" borderId="12" xfId="0" applyNumberFormat="1" applyFont="1" applyFill="1" applyBorder="1" applyAlignment="1" applyProtection="1">
      <alignment horizontal="right" vertical="center"/>
      <protection/>
    </xf>
    <xf numFmtId="0" fontId="0" fillId="35" borderId="10" xfId="0" applyFont="1" applyFill="1" applyBorder="1" applyAlignment="1" applyProtection="1">
      <alignment horizontal="left" vertical="center" wrapText="1" indent="1"/>
      <protection/>
    </xf>
    <xf numFmtId="0" fontId="32" fillId="35" borderId="11" xfId="0" applyFont="1" applyFill="1" applyBorder="1" applyAlignment="1" applyProtection="1">
      <alignment horizontal="right" vertical="center"/>
      <protection/>
    </xf>
    <xf numFmtId="0" fontId="32" fillId="0" borderId="11" xfId="0" applyFont="1" applyFill="1" applyBorder="1" applyAlignment="1" applyProtection="1">
      <alignment horizontal="right" vertical="center"/>
      <protection/>
    </xf>
    <xf numFmtId="0" fontId="32" fillId="35" borderId="10" xfId="0" applyFont="1" applyFill="1" applyBorder="1" applyAlignment="1" applyProtection="1">
      <alignment horizontal="left" vertical="center" indent="1"/>
      <protection/>
    </xf>
    <xf numFmtId="0" fontId="32" fillId="0" borderId="10" xfId="0" applyFont="1" applyFill="1" applyBorder="1" applyAlignment="1" applyProtection="1">
      <alignment horizontal="left" vertical="center" indent="1"/>
      <protection/>
    </xf>
    <xf numFmtId="0" fontId="0" fillId="35" borderId="13" xfId="0" applyFont="1" applyFill="1" applyBorder="1" applyAlignment="1" applyProtection="1">
      <alignment horizontal="left" vertical="center" indent="1"/>
      <protection/>
    </xf>
    <xf numFmtId="0" fontId="0" fillId="35" borderId="14" xfId="0" applyFont="1" applyFill="1" applyBorder="1" applyAlignment="1" applyProtection="1">
      <alignment horizontal="right" vertical="center"/>
      <protection/>
    </xf>
    <xf numFmtId="0" fontId="32" fillId="35" borderId="14" xfId="0" applyFont="1" applyFill="1" applyBorder="1" applyAlignment="1" applyProtection="1">
      <alignment horizontal="right" vertical="center"/>
      <protection/>
    </xf>
    <xf numFmtId="0" fontId="11" fillId="0" borderId="0" xfId="53">
      <alignment/>
      <protection/>
    </xf>
    <xf numFmtId="172" fontId="5" fillId="36" borderId="15" xfId="62" applyNumberFormat="1" applyFont="1" applyFill="1" applyBorder="1" applyAlignment="1" applyProtection="1">
      <alignment horizontal="center" vertical="center"/>
      <protection hidden="1"/>
    </xf>
    <xf numFmtId="172" fontId="5" fillId="36" borderId="14" xfId="62" applyNumberFormat="1" applyFont="1" applyFill="1" applyBorder="1" applyAlignment="1" applyProtection="1">
      <alignment horizontal="center" vertical="center"/>
      <protection hidden="1"/>
    </xf>
    <xf numFmtId="172" fontId="5" fillId="37" borderId="12" xfId="62" applyNumberFormat="1" applyFont="1" applyFill="1" applyBorder="1" applyAlignment="1" applyProtection="1">
      <alignment horizontal="center" vertical="center"/>
      <protection hidden="1"/>
    </xf>
    <xf numFmtId="172" fontId="5" fillId="0" borderId="11" xfId="62" applyNumberFormat="1" applyFont="1" applyBorder="1" applyAlignment="1" applyProtection="1">
      <alignment horizontal="center" vertical="center"/>
      <protection hidden="1"/>
    </xf>
    <xf numFmtId="172" fontId="5" fillId="36" borderId="12" xfId="62" applyNumberFormat="1" applyFont="1" applyFill="1" applyBorder="1" applyAlignment="1" applyProtection="1">
      <alignment horizontal="center" vertical="center"/>
      <protection hidden="1"/>
    </xf>
    <xf numFmtId="172" fontId="5" fillId="36" borderId="11" xfId="62" applyNumberFormat="1" applyFont="1" applyFill="1" applyBorder="1" applyAlignment="1" applyProtection="1">
      <alignment horizontal="center" vertical="center"/>
      <protection hidden="1"/>
    </xf>
    <xf numFmtId="0" fontId="10" fillId="37" borderId="12" xfId="53" applyFont="1" applyFill="1" applyBorder="1" applyAlignment="1" applyProtection="1">
      <alignment horizontal="center" vertical="center"/>
      <protection hidden="1"/>
    </xf>
    <xf numFmtId="0" fontId="10" fillId="37" borderId="11" xfId="53" applyFont="1" applyFill="1" applyBorder="1" applyAlignment="1" applyProtection="1">
      <alignment horizontal="center" vertical="center"/>
      <protection hidden="1"/>
    </xf>
    <xf numFmtId="0" fontId="10" fillId="0" borderId="11" xfId="53" applyFont="1" applyBorder="1" applyAlignment="1" applyProtection="1">
      <alignment horizontal="center" vertical="center"/>
      <protection hidden="1"/>
    </xf>
    <xf numFmtId="173" fontId="5" fillId="37" borderId="16" xfId="53" applyNumberFormat="1" applyFont="1" applyFill="1" applyBorder="1" applyAlignment="1" applyProtection="1">
      <alignment horizontal="center" vertical="center"/>
      <protection hidden="1"/>
    </xf>
    <xf numFmtId="173" fontId="5" fillId="37" borderId="17" xfId="53" applyNumberFormat="1" applyFont="1" applyFill="1" applyBorder="1" applyAlignment="1" applyProtection="1">
      <alignment horizontal="center" vertical="center"/>
      <protection hidden="1"/>
    </xf>
    <xf numFmtId="172" fontId="5" fillId="38" borderId="11" xfId="62" applyNumberFormat="1" applyFont="1" applyFill="1" applyBorder="1" applyAlignment="1" applyProtection="1">
      <alignment horizontal="center" vertical="center"/>
      <protection hidden="1"/>
    </xf>
    <xf numFmtId="173" fontId="5" fillId="0" borderId="11" xfId="53" applyNumberFormat="1" applyFont="1" applyBorder="1" applyAlignment="1" applyProtection="1">
      <alignment horizontal="center" vertical="center" wrapText="1"/>
      <protection hidden="1"/>
    </xf>
    <xf numFmtId="0" fontId="5" fillId="38" borderId="11" xfId="53" applyFont="1" applyFill="1" applyBorder="1" applyAlignment="1" applyProtection="1">
      <alignment horizontal="center" vertical="center"/>
      <protection hidden="1"/>
    </xf>
    <xf numFmtId="0" fontId="5" fillId="0" borderId="10" xfId="53" applyFont="1" applyFill="1" applyBorder="1" applyAlignment="1" applyProtection="1">
      <alignment horizontal="center" vertical="center" wrapText="1"/>
      <protection hidden="1"/>
    </xf>
    <xf numFmtId="172" fontId="5" fillId="37" borderId="11" xfId="62" applyNumberFormat="1" applyFont="1" applyFill="1" applyBorder="1" applyAlignment="1" applyProtection="1">
      <alignment horizontal="center" vertical="center"/>
      <protection hidden="1"/>
    </xf>
    <xf numFmtId="0" fontId="53" fillId="0" borderId="0" xfId="53" applyFont="1" applyAlignment="1" applyProtection="1">
      <alignment horizontal="left"/>
      <protection hidden="1"/>
    </xf>
    <xf numFmtId="172" fontId="5" fillId="37" borderId="15" xfId="62" applyNumberFormat="1" applyFont="1" applyFill="1" applyBorder="1" applyAlignment="1" applyProtection="1">
      <alignment horizontal="center" vertical="center"/>
      <protection hidden="1"/>
    </xf>
    <xf numFmtId="172" fontId="5" fillId="0" borderId="14" xfId="62" applyNumberFormat="1" applyFont="1" applyBorder="1" applyAlignment="1" applyProtection="1">
      <alignment horizontal="center" vertical="center"/>
      <protection hidden="1"/>
    </xf>
    <xf numFmtId="172" fontId="5" fillId="39" borderId="12" xfId="62" applyNumberFormat="1" applyFont="1" applyFill="1" applyBorder="1" applyAlignment="1" applyProtection="1">
      <alignment horizontal="center" vertical="center"/>
      <protection hidden="1"/>
    </xf>
    <xf numFmtId="172" fontId="5" fillId="14" borderId="11" xfId="62" applyNumberFormat="1" applyFont="1" applyFill="1" applyBorder="1" applyAlignment="1" applyProtection="1">
      <alignment horizontal="center" vertical="center"/>
      <protection hidden="1"/>
    </xf>
    <xf numFmtId="172" fontId="5" fillId="39" borderId="11" xfId="62" applyNumberFormat="1" applyFont="1" applyFill="1" applyBorder="1" applyAlignment="1" applyProtection="1">
      <alignment horizontal="center" vertical="center"/>
      <protection hidden="1"/>
    </xf>
    <xf numFmtId="172" fontId="5" fillId="0" borderId="18" xfId="62" applyNumberFormat="1" applyFont="1" applyBorder="1" applyAlignment="1" applyProtection="1">
      <alignment horizontal="center" vertical="center"/>
      <protection hidden="1"/>
    </xf>
    <xf numFmtId="172" fontId="5" fillId="0" borderId="19" xfId="62" applyNumberFormat="1" applyFont="1" applyBorder="1" applyAlignment="1" applyProtection="1">
      <alignment horizontal="center" vertical="center"/>
      <protection hidden="1"/>
    </xf>
    <xf numFmtId="0" fontId="10" fillId="37" borderId="15" xfId="53" applyFont="1" applyFill="1" applyBorder="1" applyAlignment="1" applyProtection="1">
      <alignment horizontal="center" vertical="center"/>
      <protection hidden="1"/>
    </xf>
    <xf numFmtId="0" fontId="10" fillId="37" borderId="14" xfId="53" applyFont="1" applyFill="1" applyBorder="1" applyAlignment="1" applyProtection="1">
      <alignment horizontal="center" vertical="center"/>
      <protection hidden="1"/>
    </xf>
    <xf numFmtId="0" fontId="10" fillId="0" borderId="14" xfId="53" applyFont="1" applyBorder="1" applyAlignment="1" applyProtection="1">
      <alignment horizontal="center" vertical="center"/>
      <protection hidden="1"/>
    </xf>
    <xf numFmtId="172" fontId="5" fillId="38" borderId="17" xfId="62" applyNumberFormat="1" applyFont="1" applyFill="1" applyBorder="1" applyAlignment="1" applyProtection="1">
      <alignment horizontal="center" vertical="center"/>
      <protection hidden="1"/>
    </xf>
    <xf numFmtId="173" fontId="5" fillId="0" borderId="17" xfId="53" applyNumberFormat="1" applyFont="1" applyBorder="1" applyAlignment="1" applyProtection="1">
      <alignment horizontal="center" vertical="center" wrapText="1"/>
      <protection hidden="1"/>
    </xf>
    <xf numFmtId="0" fontId="5" fillId="38" borderId="17" xfId="53" applyFont="1" applyFill="1" applyBorder="1" applyAlignment="1" applyProtection="1">
      <alignment horizontal="center" vertical="center"/>
      <protection hidden="1"/>
    </xf>
    <xf numFmtId="0" fontId="5" fillId="0" borderId="20" xfId="53" applyFont="1" applyFill="1" applyBorder="1" applyAlignment="1" applyProtection="1">
      <alignment horizontal="center" vertical="center" wrapText="1"/>
      <protection hidden="1"/>
    </xf>
    <xf numFmtId="172" fontId="5" fillId="37" borderId="21" xfId="62" applyNumberFormat="1" applyFont="1" applyFill="1" applyBorder="1" applyAlignment="1" applyProtection="1">
      <alignment horizontal="center" vertical="center"/>
      <protection hidden="1"/>
    </xf>
    <xf numFmtId="172" fontId="5" fillId="37" borderId="22" xfId="62" applyNumberFormat="1" applyFont="1" applyFill="1" applyBorder="1" applyAlignment="1" applyProtection="1">
      <alignment horizontal="center" vertical="center"/>
      <protection hidden="1"/>
    </xf>
    <xf numFmtId="172" fontId="5" fillId="0" borderId="22" xfId="62" applyNumberFormat="1" applyFont="1" applyBorder="1" applyAlignment="1" applyProtection="1">
      <alignment horizontal="center" vertical="center"/>
      <protection hidden="1"/>
    </xf>
    <xf numFmtId="0" fontId="5" fillId="0" borderId="22" xfId="53" applyFont="1" applyFill="1" applyBorder="1" applyAlignment="1" applyProtection="1">
      <alignment horizontal="center" vertical="center"/>
      <protection hidden="1"/>
    </xf>
    <xf numFmtId="0" fontId="12" fillId="0" borderId="23" xfId="53" applyFont="1" applyFill="1" applyBorder="1" applyAlignment="1" applyProtection="1">
      <alignment horizontal="left" vertical="center"/>
      <protection hidden="1"/>
    </xf>
    <xf numFmtId="0" fontId="11" fillId="0" borderId="0" xfId="53" applyProtection="1">
      <alignment/>
      <protection hidden="1"/>
    </xf>
    <xf numFmtId="0" fontId="11" fillId="0" borderId="0" xfId="53" applyAlignment="1" applyProtection="1">
      <alignment horizontal="left"/>
      <protection hidden="1"/>
    </xf>
    <xf numFmtId="0" fontId="14" fillId="0" borderId="0" xfId="42" applyNumberFormat="1" applyFont="1" applyFill="1" applyBorder="1" applyAlignment="1" applyProtection="1">
      <alignment vertical="center"/>
      <protection hidden="1"/>
    </xf>
    <xf numFmtId="0" fontId="2" fillId="0" borderId="0" xfId="53" applyFont="1" applyBorder="1" applyAlignment="1" applyProtection="1">
      <alignment vertical="center"/>
      <protection hidden="1"/>
    </xf>
    <xf numFmtId="0" fontId="11" fillId="0" borderId="0" xfId="53" applyBorder="1">
      <alignment/>
      <protection/>
    </xf>
    <xf numFmtId="9" fontId="54" fillId="40" borderId="0" xfId="57" applyFont="1" applyFill="1" applyAlignment="1">
      <alignment/>
    </xf>
    <xf numFmtId="172" fontId="53" fillId="0" borderId="0" xfId="0" applyNumberFormat="1" applyFont="1" applyAlignment="1" applyProtection="1">
      <alignment horizontal="left"/>
      <protection hidden="1"/>
    </xf>
    <xf numFmtId="172" fontId="0" fillId="0" borderId="0" xfId="0" applyNumberFormat="1" applyAlignment="1">
      <alignment/>
    </xf>
    <xf numFmtId="172" fontId="0" fillId="0" borderId="0" xfId="60" applyNumberFormat="1" applyFont="1" applyAlignment="1" applyProtection="1">
      <alignment/>
      <protection/>
    </xf>
    <xf numFmtId="0" fontId="0" fillId="35" borderId="11" xfId="0" applyFill="1" applyBorder="1" applyAlignment="1" applyProtection="1">
      <alignment horizontal="right" vertical="center"/>
      <protection/>
    </xf>
    <xf numFmtId="0" fontId="0" fillId="41" borderId="11" xfId="0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left" vertical="center" indent="1"/>
      <protection/>
    </xf>
    <xf numFmtId="0" fontId="0" fillId="35" borderId="10" xfId="0" applyFill="1" applyBorder="1" applyAlignment="1" applyProtection="1">
      <alignment horizontal="left" vertical="center" indent="1"/>
      <protection/>
    </xf>
    <xf numFmtId="0" fontId="0" fillId="35" borderId="13" xfId="0" applyFill="1" applyBorder="1" applyAlignment="1" applyProtection="1">
      <alignment horizontal="left" vertical="center" indent="1"/>
      <protection/>
    </xf>
    <xf numFmtId="0" fontId="0" fillId="0" borderId="20" xfId="0" applyFont="1" applyFill="1" applyBorder="1" applyAlignment="1" applyProtection="1">
      <alignment horizontal="left" vertical="center" wrapText="1" inden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35" borderId="24" xfId="0" applyFont="1" applyFill="1" applyBorder="1" applyAlignment="1" applyProtection="1">
      <alignment horizontal="left" vertical="center" indent="1"/>
      <protection/>
    </xf>
    <xf numFmtId="0" fontId="0" fillId="35" borderId="25" xfId="0" applyFont="1" applyFill="1" applyBorder="1" applyAlignment="1" applyProtection="1">
      <alignment horizontal="right" vertical="center"/>
      <protection/>
    </xf>
    <xf numFmtId="172" fontId="0" fillId="35" borderId="11" xfId="60" applyNumberFormat="1" applyFont="1" applyFill="1" applyBorder="1" applyAlignment="1" applyProtection="1">
      <alignment horizontal="center" vertical="center"/>
      <protection/>
    </xf>
    <xf numFmtId="172" fontId="0" fillId="0" borderId="11" xfId="60" applyNumberFormat="1" applyFont="1" applyFill="1" applyBorder="1" applyAlignment="1" applyProtection="1">
      <alignment horizontal="center" vertical="center"/>
      <protection/>
    </xf>
    <xf numFmtId="172" fontId="0" fillId="0" borderId="12" xfId="60" applyNumberFormat="1" applyFont="1" applyFill="1" applyBorder="1" applyAlignment="1" applyProtection="1">
      <alignment horizontal="center" vertical="center"/>
      <protection/>
    </xf>
    <xf numFmtId="172" fontId="0" fillId="35" borderId="12" xfId="60" applyNumberFormat="1" applyFont="1" applyFill="1" applyBorder="1" applyAlignment="1" applyProtection="1">
      <alignment horizontal="center" vertical="center"/>
      <protection/>
    </xf>
    <xf numFmtId="172" fontId="0" fillId="0" borderId="14" xfId="60" applyNumberFormat="1" applyFont="1" applyFill="1" applyBorder="1" applyAlignment="1" applyProtection="1">
      <alignment horizontal="center" vertical="center"/>
      <protection/>
    </xf>
    <xf numFmtId="172" fontId="0" fillId="0" borderId="15" xfId="60" applyNumberFormat="1" applyFont="1" applyFill="1" applyBorder="1" applyAlignment="1" applyProtection="1">
      <alignment horizontal="center" vertical="center"/>
      <protection/>
    </xf>
    <xf numFmtId="172" fontId="0" fillId="0" borderId="17" xfId="60" applyNumberFormat="1" applyFont="1" applyFill="1" applyBorder="1" applyAlignment="1" applyProtection="1">
      <alignment horizontal="center" vertical="center"/>
      <protection/>
    </xf>
    <xf numFmtId="172" fontId="0" fillId="0" borderId="16" xfId="60" applyNumberFormat="1" applyFont="1" applyFill="1" applyBorder="1" applyAlignment="1" applyProtection="1">
      <alignment horizontal="center" vertical="center"/>
      <protection/>
    </xf>
    <xf numFmtId="172" fontId="0" fillId="35" borderId="25" xfId="60" applyNumberFormat="1" applyFont="1" applyFill="1" applyBorder="1" applyAlignment="1" applyProtection="1">
      <alignment horizontal="center" vertical="center"/>
      <protection/>
    </xf>
    <xf numFmtId="172" fontId="0" fillId="35" borderId="26" xfId="60" applyNumberFormat="1" applyFont="1" applyFill="1" applyBorder="1" applyAlignment="1" applyProtection="1">
      <alignment horizontal="center" vertical="center"/>
      <protection/>
    </xf>
    <xf numFmtId="172" fontId="0" fillId="35" borderId="14" xfId="60" applyNumberFormat="1" applyFont="1" applyFill="1" applyBorder="1" applyAlignment="1" applyProtection="1">
      <alignment horizontal="center" vertical="center"/>
      <protection/>
    </xf>
    <xf numFmtId="172" fontId="0" fillId="35" borderId="15" xfId="60" applyNumberFormat="1" applyFont="1" applyFill="1" applyBorder="1" applyAlignment="1" applyProtection="1">
      <alignment horizontal="center" vertical="center"/>
      <protection/>
    </xf>
    <xf numFmtId="0" fontId="9" fillId="0" borderId="0" xfId="42" applyNumberFormat="1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10" fillId="34" borderId="31" xfId="0" applyFont="1" applyFill="1" applyBorder="1" applyAlignment="1" applyProtection="1">
      <alignment horizontal="center" vertical="center"/>
      <protection/>
    </xf>
    <xf numFmtId="0" fontId="10" fillId="34" borderId="32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6" fillId="34" borderId="31" xfId="0" applyFont="1" applyFill="1" applyBorder="1" applyAlignment="1" applyProtection="1">
      <alignment horizontal="left" vertical="center"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73" fontId="0" fillId="35" borderId="33" xfId="0" applyNumberFormat="1" applyFont="1" applyFill="1" applyBorder="1" applyAlignment="1" applyProtection="1">
      <alignment horizontal="center" vertical="center"/>
      <protection/>
    </xf>
    <xf numFmtId="173" fontId="0" fillId="35" borderId="34" xfId="0" applyNumberFormat="1" applyFont="1" applyFill="1" applyBorder="1" applyAlignment="1" applyProtection="1">
      <alignment horizontal="center" vertical="center"/>
      <protection/>
    </xf>
    <xf numFmtId="173" fontId="0" fillId="35" borderId="35" xfId="0" applyNumberFormat="1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 vertical="center"/>
      <protection hidden="1"/>
    </xf>
    <xf numFmtId="0" fontId="5" fillId="0" borderId="11" xfId="53" applyFont="1" applyBorder="1" applyAlignment="1" applyProtection="1">
      <alignment horizontal="center" vertical="center"/>
      <protection hidden="1"/>
    </xf>
    <xf numFmtId="0" fontId="5" fillId="37" borderId="11" xfId="53" applyFont="1" applyFill="1" applyBorder="1" applyAlignment="1" applyProtection="1">
      <alignment horizontal="center" vertical="center"/>
      <protection hidden="1"/>
    </xf>
    <xf numFmtId="0" fontId="13" fillId="0" borderId="11" xfId="53" applyFont="1" applyBorder="1" applyAlignment="1" applyProtection="1">
      <alignment horizontal="center" vertical="center"/>
      <protection hidden="1"/>
    </xf>
    <xf numFmtId="0" fontId="5" fillId="36" borderId="11" xfId="53" applyFont="1" applyFill="1" applyBorder="1" applyAlignment="1" applyProtection="1">
      <alignment horizontal="center" vertical="center"/>
      <protection hidden="1"/>
    </xf>
    <xf numFmtId="0" fontId="12" fillId="0" borderId="17" xfId="53" applyFont="1" applyFill="1" applyBorder="1" applyAlignment="1" applyProtection="1">
      <alignment horizontal="left" vertical="center" wrapText="1"/>
      <protection hidden="1"/>
    </xf>
    <xf numFmtId="0" fontId="12" fillId="0" borderId="17" xfId="53" applyFont="1" applyFill="1" applyBorder="1" applyAlignment="1" applyProtection="1">
      <alignment horizontal="left" vertical="center"/>
      <protection hidden="1"/>
    </xf>
    <xf numFmtId="0" fontId="5" fillId="34" borderId="30" xfId="53" applyFont="1" applyFill="1" applyBorder="1" applyAlignment="1" applyProtection="1">
      <alignment horizontal="center" vertical="center" wrapText="1"/>
      <protection hidden="1"/>
    </xf>
    <xf numFmtId="0" fontId="5" fillId="34" borderId="31" xfId="53" applyFont="1" applyFill="1" applyBorder="1" applyAlignment="1" applyProtection="1">
      <alignment horizontal="center" vertical="center" wrapText="1"/>
      <protection hidden="1"/>
    </xf>
    <xf numFmtId="0" fontId="5" fillId="34" borderId="32" xfId="53" applyFont="1" applyFill="1" applyBorder="1" applyAlignment="1" applyProtection="1">
      <alignment horizontal="center" vertical="center" wrapText="1"/>
      <protection hidden="1"/>
    </xf>
    <xf numFmtId="0" fontId="5" fillId="0" borderId="36" xfId="53" applyFont="1" applyFill="1" applyBorder="1" applyAlignment="1" applyProtection="1">
      <alignment horizontal="center" vertical="center"/>
      <protection hidden="1"/>
    </xf>
    <xf numFmtId="0" fontId="5" fillId="0" borderId="19" xfId="53" applyFont="1" applyFill="1" applyBorder="1" applyAlignment="1" applyProtection="1">
      <alignment horizontal="center" vertical="center"/>
      <protection hidden="1"/>
    </xf>
    <xf numFmtId="0" fontId="5" fillId="39" borderId="10" xfId="53" applyFont="1" applyFill="1" applyBorder="1" applyAlignment="1" applyProtection="1">
      <alignment horizontal="center" vertical="center"/>
      <protection hidden="1"/>
    </xf>
    <xf numFmtId="0" fontId="5" fillId="39" borderId="11" xfId="53" applyFont="1" applyFill="1" applyBorder="1" applyAlignment="1" applyProtection="1">
      <alignment horizontal="center" vertical="center"/>
      <protection hidden="1"/>
    </xf>
    <xf numFmtId="0" fontId="5" fillId="0" borderId="10" xfId="53" applyFont="1" applyFill="1" applyBorder="1" applyAlignment="1" applyProtection="1">
      <alignment horizontal="center" vertical="center"/>
      <protection hidden="1"/>
    </xf>
    <xf numFmtId="0" fontId="5" fillId="0" borderId="13" xfId="53" applyFont="1" applyFill="1" applyBorder="1" applyAlignment="1" applyProtection="1">
      <alignment horizontal="center" vertical="center"/>
      <protection hidden="1"/>
    </xf>
    <xf numFmtId="0" fontId="5" fillId="0" borderId="14" xfId="53" applyFont="1" applyFill="1" applyBorder="1" applyAlignment="1" applyProtection="1">
      <alignment horizontal="center" vertical="center"/>
      <protection hidden="1"/>
    </xf>
    <xf numFmtId="0" fontId="5" fillId="0" borderId="27" xfId="53" applyFont="1" applyBorder="1" applyAlignment="1" applyProtection="1">
      <alignment horizontal="center" vertical="center"/>
      <protection hidden="1"/>
    </xf>
    <xf numFmtId="0" fontId="5" fillId="0" borderId="28" xfId="53" applyFont="1" applyBorder="1" applyAlignment="1" applyProtection="1">
      <alignment horizontal="center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5" fillId="0" borderId="14" xfId="53" applyFont="1" applyBorder="1" applyAlignment="1" applyProtection="1">
      <alignment horizontal="center" vertical="center"/>
      <protection hidden="1"/>
    </xf>
    <xf numFmtId="0" fontId="8" fillId="0" borderId="23" xfId="53" applyFont="1" applyFill="1" applyBorder="1" applyAlignment="1" applyProtection="1">
      <alignment horizontal="center" vertical="center" wrapText="1"/>
      <protection hidden="1"/>
    </xf>
    <xf numFmtId="0" fontId="8" fillId="0" borderId="22" xfId="53" applyFont="1" applyFill="1" applyBorder="1" applyAlignment="1" applyProtection="1">
      <alignment horizontal="center" vertical="center" wrapText="1"/>
      <protection hidden="1"/>
    </xf>
    <xf numFmtId="0" fontId="8" fillId="0" borderId="21" xfId="53" applyFont="1" applyFill="1" applyBorder="1" applyAlignment="1" applyProtection="1">
      <alignment horizontal="center" vertical="center" wrapText="1"/>
      <protection hidden="1"/>
    </xf>
    <xf numFmtId="0" fontId="12" fillId="0" borderId="37" xfId="53" applyFont="1" applyFill="1" applyBorder="1" applyAlignment="1" applyProtection="1">
      <alignment horizontal="left" vertical="center" wrapText="1"/>
      <protection hidden="1"/>
    </xf>
    <xf numFmtId="0" fontId="12" fillId="0" borderId="38" xfId="53" applyFont="1" applyFill="1" applyBorder="1" applyAlignment="1" applyProtection="1">
      <alignment horizontal="left" vertical="center" wrapText="1"/>
      <protection hidden="1"/>
    </xf>
    <xf numFmtId="0" fontId="12" fillId="0" borderId="38" xfId="53" applyFont="1" applyFill="1" applyBorder="1" applyAlignment="1" applyProtection="1">
      <alignment horizontal="left" vertical="center"/>
      <protection hidden="1"/>
    </xf>
    <xf numFmtId="0" fontId="12" fillId="0" borderId="39" xfId="53" applyFont="1" applyFill="1" applyBorder="1" applyAlignment="1" applyProtection="1">
      <alignment horizontal="left" vertical="center"/>
      <protection hidden="1"/>
    </xf>
    <xf numFmtId="0" fontId="5" fillId="37" borderId="28" xfId="53" applyFont="1" applyFill="1" applyBorder="1" applyAlignment="1" applyProtection="1">
      <alignment horizontal="center" vertical="center"/>
      <protection hidden="1"/>
    </xf>
    <xf numFmtId="0" fontId="5" fillId="37" borderId="29" xfId="53" applyFont="1" applyFill="1" applyBorder="1" applyAlignment="1" applyProtection="1">
      <alignment horizontal="center" vertical="center"/>
      <protection hidden="1"/>
    </xf>
    <xf numFmtId="0" fontId="5" fillId="0" borderId="33" xfId="53" applyFont="1" applyBorder="1" applyAlignment="1" applyProtection="1">
      <alignment horizontal="center" vertical="center"/>
      <protection hidden="1"/>
    </xf>
    <xf numFmtId="0" fontId="5" fillId="0" borderId="40" xfId="53" applyFont="1" applyBorder="1" applyAlignment="1" applyProtection="1">
      <alignment horizontal="center" vertical="center"/>
      <protection hidden="1"/>
    </xf>
    <xf numFmtId="0" fontId="5" fillId="37" borderId="33" xfId="53" applyFont="1" applyFill="1" applyBorder="1" applyAlignment="1" applyProtection="1">
      <alignment horizontal="center" vertical="center"/>
      <protection hidden="1"/>
    </xf>
    <xf numFmtId="0" fontId="5" fillId="37" borderId="35" xfId="53" applyFont="1" applyFill="1" applyBorder="1" applyAlignment="1" applyProtection="1">
      <alignment horizontal="center" vertical="center"/>
      <protection hidden="1"/>
    </xf>
    <xf numFmtId="0" fontId="12" fillId="0" borderId="11" xfId="53" applyFont="1" applyFill="1" applyBorder="1" applyAlignment="1" applyProtection="1">
      <alignment horizontal="left" vertical="center" wrapText="1"/>
      <protection hidden="1"/>
    </xf>
    <xf numFmtId="0" fontId="12" fillId="0" borderId="11" xfId="53" applyFont="1" applyFill="1" applyBorder="1" applyAlignment="1" applyProtection="1">
      <alignment horizontal="left" vertical="center"/>
      <protection hidden="1"/>
    </xf>
    <xf numFmtId="0" fontId="55" fillId="0" borderId="41" xfId="53" applyFont="1" applyFill="1" applyBorder="1" applyAlignment="1" applyProtection="1">
      <alignment horizontal="center" vertical="center" wrapText="1"/>
      <protection hidden="1"/>
    </xf>
    <xf numFmtId="0" fontId="5" fillId="0" borderId="42" xfId="53" applyFont="1" applyBorder="1" applyAlignment="1" applyProtection="1">
      <alignment horizontal="center" vertical="center"/>
      <protection hidden="1"/>
    </xf>
    <xf numFmtId="0" fontId="5" fillId="0" borderId="21" xfId="53" applyFont="1" applyBorder="1" applyAlignment="1" applyProtection="1">
      <alignment horizontal="center" vertical="center"/>
      <protection hidden="1"/>
    </xf>
    <xf numFmtId="0" fontId="5" fillId="0" borderId="43" xfId="53" applyFont="1" applyBorder="1" applyAlignment="1" applyProtection="1">
      <alignment horizontal="center" vertical="center"/>
      <protection hidden="1"/>
    </xf>
    <xf numFmtId="0" fontId="5" fillId="0" borderId="39" xfId="53" applyFont="1" applyBorder="1" applyAlignment="1" applyProtection="1">
      <alignment horizontal="center" vertical="center"/>
      <protection hidden="1"/>
    </xf>
    <xf numFmtId="0" fontId="5" fillId="36" borderId="44" xfId="53" applyFont="1" applyFill="1" applyBorder="1" applyAlignment="1" applyProtection="1">
      <alignment horizontal="center" vertical="center"/>
      <protection hidden="1"/>
    </xf>
    <xf numFmtId="0" fontId="5" fillId="36" borderId="40" xfId="53" applyFont="1" applyFill="1" applyBorder="1" applyAlignment="1" applyProtection="1">
      <alignment horizontal="center" vertical="center"/>
      <protection hidden="1"/>
    </xf>
    <xf numFmtId="0" fontId="5" fillId="0" borderId="44" xfId="53" applyFont="1" applyFill="1" applyBorder="1" applyAlignment="1" applyProtection="1">
      <alignment horizontal="center" vertical="center"/>
      <protection hidden="1"/>
    </xf>
    <xf numFmtId="0" fontId="5" fillId="0" borderId="40" xfId="53" applyFont="1" applyFill="1" applyBorder="1" applyAlignment="1" applyProtection="1">
      <alignment horizontal="center" vertical="center"/>
      <protection hidden="1"/>
    </xf>
    <xf numFmtId="0" fontId="5" fillId="36" borderId="45" xfId="53" applyFont="1" applyFill="1" applyBorder="1" applyAlignment="1" applyProtection="1">
      <alignment horizontal="center" vertical="center"/>
      <protection hidden="1"/>
    </xf>
    <xf numFmtId="0" fontId="5" fillId="36" borderId="46" xfId="53" applyFont="1" applyFill="1" applyBorder="1" applyAlignment="1" applyProtection="1">
      <alignment horizontal="center" vertical="center"/>
      <protection hidden="1"/>
    </xf>
    <xf numFmtId="0" fontId="5" fillId="34" borderId="30" xfId="53" applyFont="1" applyFill="1" applyBorder="1" applyAlignment="1" applyProtection="1">
      <alignment horizontal="center" vertical="center"/>
      <protection hidden="1"/>
    </xf>
    <xf numFmtId="0" fontId="5" fillId="34" borderId="31" xfId="53" applyFont="1" applyFill="1" applyBorder="1" applyAlignment="1" applyProtection="1">
      <alignment horizontal="center" vertical="center"/>
      <protection hidden="1"/>
    </xf>
    <xf numFmtId="0" fontId="5" fillId="34" borderId="32" xfId="53" applyFont="1" applyFill="1" applyBorder="1" applyAlignment="1" applyProtection="1">
      <alignment horizontal="center" vertical="center"/>
      <protection hidden="1"/>
    </xf>
    <xf numFmtId="0" fontId="5" fillId="23" borderId="30" xfId="0" applyFont="1" applyFill="1" applyBorder="1" applyAlignment="1" applyProtection="1">
      <alignment horizontal="center" vertical="center"/>
      <protection/>
    </xf>
    <xf numFmtId="0" fontId="5" fillId="23" borderId="31" xfId="0" applyFont="1" applyFill="1" applyBorder="1" applyAlignment="1" applyProtection="1">
      <alignment horizontal="center" vertical="center"/>
      <protection/>
    </xf>
    <xf numFmtId="0" fontId="5" fillId="23" borderId="32" xfId="0" applyFont="1" applyFill="1" applyBorder="1" applyAlignment="1" applyProtection="1">
      <alignment horizontal="center" vertical="center"/>
      <protection/>
    </xf>
    <xf numFmtId="0" fontId="9" fillId="23" borderId="0" xfId="42" applyNumberFormat="1" applyFont="1" applyFill="1" applyBorder="1" applyAlignment="1" applyProtection="1">
      <alignment horizontal="center" vertical="center"/>
      <protection/>
    </xf>
    <xf numFmtId="0" fontId="5" fillId="23" borderId="27" xfId="0" applyFont="1" applyFill="1" applyBorder="1" applyAlignment="1" applyProtection="1">
      <alignment horizontal="center" vertical="center"/>
      <protection/>
    </xf>
    <xf numFmtId="0" fontId="5" fillId="23" borderId="28" xfId="0" applyFont="1" applyFill="1" applyBorder="1" applyAlignment="1" applyProtection="1">
      <alignment horizontal="center" vertical="center"/>
      <protection/>
    </xf>
    <xf numFmtId="0" fontId="5" fillId="23" borderId="29" xfId="0" applyFont="1" applyFill="1" applyBorder="1" applyAlignment="1" applyProtection="1">
      <alignment horizontal="center" vertical="center"/>
      <protection/>
    </xf>
    <xf numFmtId="172" fontId="0" fillId="35" borderId="33" xfId="60" applyNumberFormat="1" applyFont="1" applyFill="1" applyBorder="1" applyAlignment="1" applyProtection="1">
      <alignment horizontal="center" vertical="center"/>
      <protection/>
    </xf>
    <xf numFmtId="172" fontId="0" fillId="35" borderId="34" xfId="60" applyNumberFormat="1" applyFont="1" applyFill="1" applyBorder="1" applyAlignment="1" applyProtection="1">
      <alignment horizontal="center" vertical="center"/>
      <protection/>
    </xf>
    <xf numFmtId="172" fontId="0" fillId="35" borderId="35" xfId="60" applyNumberFormat="1" applyFont="1" applyFill="1" applyBorder="1" applyAlignment="1" applyProtection="1">
      <alignment horizontal="center" vertical="center"/>
      <protection/>
    </xf>
    <xf numFmtId="0" fontId="5" fillId="0" borderId="10" xfId="53" applyFont="1" applyBorder="1" applyAlignment="1" applyProtection="1">
      <alignment horizontal="center" vertical="center"/>
      <protection hidden="1"/>
    </xf>
    <xf numFmtId="0" fontId="5" fillId="37" borderId="12" xfId="53" applyFont="1" applyFill="1" applyBorder="1" applyAlignment="1" applyProtection="1">
      <alignment horizontal="center" vertical="center"/>
      <protection hidden="1"/>
    </xf>
    <xf numFmtId="0" fontId="5" fillId="36" borderId="10" xfId="53" applyFont="1" applyFill="1" applyBorder="1" applyAlignment="1" applyProtection="1">
      <alignment horizontal="center" vertical="center"/>
      <protection hidden="1"/>
    </xf>
    <xf numFmtId="0" fontId="5" fillId="36" borderId="13" xfId="53" applyFont="1" applyFill="1" applyBorder="1" applyAlignment="1" applyProtection="1">
      <alignment horizontal="center" vertical="center"/>
      <protection hidden="1"/>
    </xf>
    <xf numFmtId="0" fontId="5" fillId="36" borderId="14" xfId="53" applyFont="1" applyFill="1" applyBorder="1" applyAlignment="1" applyProtection="1">
      <alignment horizontal="center" vertical="center"/>
      <protection hidden="1"/>
    </xf>
    <xf numFmtId="0" fontId="0" fillId="41" borderId="0" xfId="0" applyFill="1" applyBorder="1" applyAlignment="1" applyProtection="1">
      <alignment/>
      <protection/>
    </xf>
    <xf numFmtId="172" fontId="0" fillId="41" borderId="0" xfId="60" applyNumberFormat="1" applyFon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uard\Desktop\&#1050;&#1086;&#1087;&#1080;&#1103;%20&#1042;&#1080;&#1090;&#1088;&#1072;&#1078;&#1080;%20&#1076;&#1083;&#1103;%20&#1042;&#1072;&#1083;&#1077;&#1085;&#1089;&#1080;&#1080;%2020%20_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8"/>
  <sheetViews>
    <sheetView workbookViewId="0" topLeftCell="A25">
      <selection activeCell="I36" sqref="I36"/>
    </sheetView>
  </sheetViews>
  <sheetFormatPr defaultColWidth="20.140625" defaultRowHeight="15"/>
  <cols>
    <col min="1" max="1" width="61.28125" style="1" customWidth="1"/>
    <col min="2" max="2" width="6.7109375" style="2" customWidth="1"/>
    <col min="3" max="6" width="17.421875" style="2" customWidth="1"/>
    <col min="7" max="7" width="11.140625" style="2" bestFit="1" customWidth="1"/>
    <col min="8" max="9" width="11.8515625" style="2" bestFit="1" customWidth="1"/>
    <col min="10" max="10" width="10.28125" style="2" bestFit="1" customWidth="1"/>
    <col min="11" max="247" width="9.140625" style="2" customWidth="1"/>
    <col min="248" max="249" width="24.00390625" style="2" customWidth="1"/>
    <col min="250" max="250" width="49.57421875" style="2" customWidth="1"/>
    <col min="251" max="251" width="9.140625" style="2" customWidth="1"/>
    <col min="252" max="252" width="11.7109375" style="2" customWidth="1"/>
    <col min="253" max="253" width="10.8515625" style="2" customWidth="1"/>
    <col min="254" max="255" width="11.00390625" style="2" customWidth="1"/>
    <col min="256" max="16384" width="20.140625" style="2" bestFit="1" customWidth="1"/>
  </cols>
  <sheetData>
    <row r="1" spans="1:6" ht="18.75" customHeight="1">
      <c r="A1" s="124" t="s">
        <v>78</v>
      </c>
      <c r="B1" s="124"/>
      <c r="C1" s="124"/>
      <c r="D1" s="124"/>
      <c r="E1" s="124"/>
      <c r="F1" s="124"/>
    </row>
    <row r="2" spans="1:9" ht="12.75" customHeight="1">
      <c r="A2" s="3"/>
      <c r="B2" s="3"/>
      <c r="C2" s="3"/>
      <c r="D2" s="3"/>
      <c r="E2" s="3"/>
      <c r="F2" s="3"/>
      <c r="I2" s="4"/>
    </row>
    <row r="3" spans="1:9" ht="15" customHeight="1">
      <c r="A3" s="114" t="s">
        <v>23</v>
      </c>
      <c r="B3" s="114"/>
      <c r="C3" s="114"/>
      <c r="D3" s="114"/>
      <c r="E3" s="114"/>
      <c r="F3" s="114"/>
      <c r="I3" s="4"/>
    </row>
    <row r="4" spans="1:9" ht="12.75" customHeight="1" thickBot="1">
      <c r="A4" s="3"/>
      <c r="B4" s="3"/>
      <c r="C4" s="3"/>
      <c r="D4" s="3"/>
      <c r="E4" s="3"/>
      <c r="F4" s="3"/>
      <c r="I4" s="4"/>
    </row>
    <row r="5" spans="1:6" ht="17.25" customHeight="1">
      <c r="A5" s="115" t="s">
        <v>0</v>
      </c>
      <c r="B5" s="116"/>
      <c r="C5" s="116"/>
      <c r="D5" s="116"/>
      <c r="E5" s="116"/>
      <c r="F5" s="117"/>
    </row>
    <row r="6" spans="1:6" ht="17.25" customHeight="1">
      <c r="A6" s="29" t="s">
        <v>79</v>
      </c>
      <c r="B6" s="32" t="s">
        <v>83</v>
      </c>
      <c r="C6" s="20" t="s">
        <v>32</v>
      </c>
      <c r="D6" s="20" t="s">
        <v>33</v>
      </c>
      <c r="E6" s="20" t="s">
        <v>34</v>
      </c>
      <c r="F6" s="30" t="s">
        <v>35</v>
      </c>
    </row>
    <row r="7" spans="1:7" ht="12.75" customHeight="1">
      <c r="A7" s="34" t="s">
        <v>25</v>
      </c>
      <c r="B7" s="35" t="s">
        <v>1</v>
      </c>
      <c r="C7" s="36">
        <v>11483.208</v>
      </c>
      <c r="D7" s="36">
        <v>12766.248</v>
      </c>
      <c r="E7" s="36">
        <v>15802.776</v>
      </c>
      <c r="F7" s="37">
        <v>16969.176</v>
      </c>
      <c r="G7" s="4"/>
    </row>
    <row r="8" spans="1:7" ht="12.75" customHeight="1">
      <c r="A8" s="5" t="s">
        <v>2</v>
      </c>
      <c r="B8" s="6" t="s">
        <v>1</v>
      </c>
      <c r="C8" s="7">
        <v>10349.856</v>
      </c>
      <c r="D8" s="7">
        <v>11632.896</v>
      </c>
      <c r="E8" s="7">
        <v>14195.088</v>
      </c>
      <c r="F8" s="8">
        <v>15361.488</v>
      </c>
      <c r="G8" s="4"/>
    </row>
    <row r="9" spans="1:7" ht="12.75" customHeight="1">
      <c r="A9" s="34" t="s">
        <v>24</v>
      </c>
      <c r="B9" s="35" t="s">
        <v>1</v>
      </c>
      <c r="C9" s="125">
        <v>2209</v>
      </c>
      <c r="D9" s="126"/>
      <c r="E9" s="126"/>
      <c r="F9" s="127"/>
      <c r="G9" s="4"/>
    </row>
    <row r="10" spans="1:7" ht="12.75" customHeight="1">
      <c r="A10" s="5" t="s">
        <v>87</v>
      </c>
      <c r="B10" s="6" t="s">
        <v>3</v>
      </c>
      <c r="C10" s="7">
        <v>11277.921600000003</v>
      </c>
      <c r="D10" s="7">
        <v>11752.646400000001</v>
      </c>
      <c r="E10" s="7">
        <v>13298.904000000002</v>
      </c>
      <c r="F10" s="8">
        <v>13730.471999999998</v>
      </c>
      <c r="G10" s="4"/>
    </row>
    <row r="11" spans="1:7" ht="12.75" customHeight="1">
      <c r="A11" s="34" t="s">
        <v>88</v>
      </c>
      <c r="B11" s="35" t="s">
        <v>3</v>
      </c>
      <c r="C11" s="36">
        <v>6338.2176</v>
      </c>
      <c r="D11" s="36">
        <v>6812.942400000001</v>
      </c>
      <c r="E11" s="36">
        <v>7665.192000000001</v>
      </c>
      <c r="F11" s="37">
        <v>8096.76</v>
      </c>
      <c r="G11" s="4"/>
    </row>
    <row r="12" spans="1:7" ht="12.75" customHeight="1">
      <c r="A12" s="5" t="s">
        <v>89</v>
      </c>
      <c r="B12" s="6" t="s">
        <v>3</v>
      </c>
      <c r="C12" s="7">
        <v>12214.5408</v>
      </c>
      <c r="D12" s="7">
        <v>12689.2656</v>
      </c>
      <c r="E12" s="7">
        <v>14576.112</v>
      </c>
      <c r="F12" s="8">
        <v>15007.68</v>
      </c>
      <c r="G12" s="4"/>
    </row>
    <row r="13" spans="1:7" ht="12.75" customHeight="1">
      <c r="A13" s="34" t="s">
        <v>37</v>
      </c>
      <c r="B13" s="35" t="s">
        <v>1</v>
      </c>
      <c r="C13" s="36">
        <v>12725.618400000001</v>
      </c>
      <c r="D13" s="36">
        <v>14008.658400000002</v>
      </c>
      <c r="E13" s="36">
        <v>16852.536</v>
      </c>
      <c r="F13" s="37">
        <v>18018.936</v>
      </c>
      <c r="G13" s="4"/>
    </row>
    <row r="14" spans="1:7" ht="12.75" customHeight="1">
      <c r="A14" s="5" t="s">
        <v>26</v>
      </c>
      <c r="B14" s="6" t="s">
        <v>1</v>
      </c>
      <c r="C14" s="7">
        <v>11457.5472</v>
      </c>
      <c r="D14" s="7">
        <v>12740.5872</v>
      </c>
      <c r="E14" s="7">
        <v>15132.096</v>
      </c>
      <c r="F14" s="8">
        <v>16298.496</v>
      </c>
      <c r="G14" s="4"/>
    </row>
    <row r="15" spans="1:7" ht="12.75" customHeight="1">
      <c r="A15" s="34" t="s">
        <v>69</v>
      </c>
      <c r="B15" s="35" t="s">
        <v>1</v>
      </c>
      <c r="C15" s="36">
        <v>12725.618400000001</v>
      </c>
      <c r="D15" s="36">
        <v>14008.658400000002</v>
      </c>
      <c r="E15" s="36">
        <v>16852.536</v>
      </c>
      <c r="F15" s="37">
        <v>18018.936</v>
      </c>
      <c r="G15" s="4"/>
    </row>
    <row r="16" spans="1:7" ht="12.75" customHeight="1">
      <c r="A16" s="5" t="s">
        <v>27</v>
      </c>
      <c r="B16" s="6" t="s">
        <v>1</v>
      </c>
      <c r="C16" s="7">
        <v>11457.5472</v>
      </c>
      <c r="D16" s="7">
        <v>12740.5872</v>
      </c>
      <c r="E16" s="7">
        <v>15132.096</v>
      </c>
      <c r="F16" s="8">
        <v>16298.496</v>
      </c>
      <c r="G16" s="4"/>
    </row>
    <row r="17" spans="1:7" ht="12.75" customHeight="1">
      <c r="A17" s="34" t="s">
        <v>70</v>
      </c>
      <c r="B17" s="35" t="s">
        <v>1</v>
      </c>
      <c r="C17" s="36">
        <v>12725.618400000001</v>
      </c>
      <c r="D17" s="36">
        <v>14008.658400000002</v>
      </c>
      <c r="E17" s="36">
        <v>16852.536</v>
      </c>
      <c r="F17" s="37">
        <v>18018.936</v>
      </c>
      <c r="G17" s="4"/>
    </row>
    <row r="18" spans="1:7" ht="12.75" customHeight="1">
      <c r="A18" s="5" t="s">
        <v>28</v>
      </c>
      <c r="B18" s="6" t="s">
        <v>1</v>
      </c>
      <c r="C18" s="7">
        <v>11457.5472</v>
      </c>
      <c r="D18" s="7">
        <v>12740.5872</v>
      </c>
      <c r="E18" s="7">
        <v>15132.096</v>
      </c>
      <c r="F18" s="8">
        <v>16298.496</v>
      </c>
      <c r="G18" s="4"/>
    </row>
    <row r="19" spans="1:7" ht="12.75" customHeight="1">
      <c r="A19" s="34" t="s">
        <v>71</v>
      </c>
      <c r="B19" s="35" t="s">
        <v>1</v>
      </c>
      <c r="C19" s="36">
        <v>13908.153600000001</v>
      </c>
      <c r="D19" s="36">
        <v>15191.193600000002</v>
      </c>
      <c r="E19" s="36">
        <v>18452.448</v>
      </c>
      <c r="F19" s="37">
        <v>19618.848</v>
      </c>
      <c r="G19" s="4"/>
    </row>
    <row r="20" spans="1:7" ht="12.75" customHeight="1">
      <c r="A20" s="5" t="s">
        <v>29</v>
      </c>
      <c r="B20" s="6" t="s">
        <v>1</v>
      </c>
      <c r="C20" s="7">
        <v>12513.9168</v>
      </c>
      <c r="D20" s="7">
        <v>13796.956800000002</v>
      </c>
      <c r="E20" s="7">
        <v>16564.824</v>
      </c>
      <c r="F20" s="8">
        <v>17731.224</v>
      </c>
      <c r="G20" s="4"/>
    </row>
    <row r="21" spans="1:7" ht="12.75" customHeight="1">
      <c r="A21" s="34" t="s">
        <v>72</v>
      </c>
      <c r="B21" s="35" t="s">
        <v>1</v>
      </c>
      <c r="C21" s="36">
        <v>18657.54</v>
      </c>
      <c r="D21" s="36">
        <v>19940.58</v>
      </c>
      <c r="E21" s="36">
        <v>22744.8</v>
      </c>
      <c r="F21" s="37">
        <v>23911.2</v>
      </c>
      <c r="G21" s="4"/>
    </row>
    <row r="22" spans="1:7" ht="12.75" customHeight="1">
      <c r="A22" s="5" t="s">
        <v>30</v>
      </c>
      <c r="B22" s="6" t="s">
        <v>1</v>
      </c>
      <c r="C22" s="7">
        <v>16756.502400000005</v>
      </c>
      <c r="D22" s="7">
        <v>18039.542400000002</v>
      </c>
      <c r="E22" s="7">
        <v>20396.448</v>
      </c>
      <c r="F22" s="8">
        <v>21562.848</v>
      </c>
      <c r="G22" s="4"/>
    </row>
    <row r="23" spans="1:7" ht="12.75" customHeight="1">
      <c r="A23" s="34" t="s">
        <v>31</v>
      </c>
      <c r="B23" s="35" t="s">
        <v>1</v>
      </c>
      <c r="C23" s="36">
        <v>20511.532800000004</v>
      </c>
      <c r="D23" s="36">
        <v>21794.5728</v>
      </c>
      <c r="E23" s="36">
        <v>23559.336000000003</v>
      </c>
      <c r="F23" s="37">
        <v>24725.736</v>
      </c>
      <c r="G23" s="4"/>
    </row>
    <row r="24" spans="1:6" ht="12.75" customHeight="1">
      <c r="A24" s="9" t="s">
        <v>90</v>
      </c>
      <c r="B24" s="10"/>
      <c r="C24" s="10"/>
      <c r="D24" s="10"/>
      <c r="E24" s="10"/>
      <c r="F24" s="10"/>
    </row>
    <row r="25" spans="1:6" ht="12.75" customHeight="1" thickBot="1">
      <c r="A25" s="11"/>
      <c r="B25" s="12"/>
      <c r="C25" s="13"/>
      <c r="D25" s="13"/>
      <c r="E25" s="13"/>
      <c r="F25" s="13"/>
    </row>
    <row r="26" spans="1:6" ht="15.75">
      <c r="A26" s="115" t="s">
        <v>4</v>
      </c>
      <c r="B26" s="116"/>
      <c r="C26" s="116"/>
      <c r="D26" s="116"/>
      <c r="E26" s="116"/>
      <c r="F26" s="117"/>
    </row>
    <row r="27" spans="1:6" ht="51" customHeight="1">
      <c r="A27" s="29" t="s">
        <v>79</v>
      </c>
      <c r="B27" s="32" t="s">
        <v>83</v>
      </c>
      <c r="C27" s="21" t="s">
        <v>80</v>
      </c>
      <c r="D27" s="20" t="s">
        <v>33</v>
      </c>
      <c r="E27" s="21" t="s">
        <v>81</v>
      </c>
      <c r="F27" s="31" t="s">
        <v>36</v>
      </c>
    </row>
    <row r="28" spans="1:7" ht="12.75" customHeight="1">
      <c r="A28" s="34" t="s">
        <v>25</v>
      </c>
      <c r="B28" s="35" t="s">
        <v>1</v>
      </c>
      <c r="C28" s="36">
        <v>14216.938560000004</v>
      </c>
      <c r="D28" s="36">
        <v>15628.282560000003</v>
      </c>
      <c r="E28" s="36">
        <v>18832.888800000004</v>
      </c>
      <c r="F28" s="37">
        <v>20115.928800000005</v>
      </c>
      <c r="G28" s="4"/>
    </row>
    <row r="29" spans="1:7" ht="12.75" customHeight="1">
      <c r="A29" s="5" t="s">
        <v>2</v>
      </c>
      <c r="B29" s="6" t="s">
        <v>1</v>
      </c>
      <c r="C29" s="7">
        <v>12800.890080000001</v>
      </c>
      <c r="D29" s="7">
        <v>14212.234080000002</v>
      </c>
      <c r="E29" s="7">
        <v>16910.467200000003</v>
      </c>
      <c r="F29" s="8">
        <v>18193.5072</v>
      </c>
      <c r="G29" s="4"/>
    </row>
    <row r="30" spans="1:7" ht="12.75" customHeight="1">
      <c r="A30" s="34" t="s">
        <v>24</v>
      </c>
      <c r="B30" s="35" t="s">
        <v>1</v>
      </c>
      <c r="C30" s="125">
        <v>2615</v>
      </c>
      <c r="D30" s="126"/>
      <c r="E30" s="126"/>
      <c r="F30" s="127"/>
      <c r="G30" s="4"/>
    </row>
    <row r="31" spans="1:7" ht="12.75" customHeight="1">
      <c r="A31" s="5" t="s">
        <v>87</v>
      </c>
      <c r="B31" s="6" t="s">
        <v>3</v>
      </c>
      <c r="C31" s="7">
        <v>14151.075840000003</v>
      </c>
      <c r="D31" s="7">
        <v>14673.273120000002</v>
      </c>
      <c r="E31" s="7">
        <v>16311.715200000002</v>
      </c>
      <c r="F31" s="8">
        <v>16786.440000000002</v>
      </c>
      <c r="G31" s="4"/>
    </row>
    <row r="32" spans="1:7" ht="12.75" customHeight="1">
      <c r="A32" s="34" t="s">
        <v>88</v>
      </c>
      <c r="B32" s="35" t="s">
        <v>3</v>
      </c>
      <c r="C32" s="36">
        <v>8089.353360000001</v>
      </c>
      <c r="D32" s="36">
        <v>8611.550640000001</v>
      </c>
      <c r="E32" s="36">
        <v>9396.1296</v>
      </c>
      <c r="F32" s="37">
        <v>9870.854400000002</v>
      </c>
      <c r="G32" s="4"/>
    </row>
    <row r="33" spans="1:7" ht="12.75" customHeight="1" thickBot="1">
      <c r="A33" s="16" t="s">
        <v>89</v>
      </c>
      <c r="B33" s="17" t="s">
        <v>3</v>
      </c>
      <c r="C33" s="18">
        <v>15322.491360000004</v>
      </c>
      <c r="D33" s="18">
        <v>15844.688640000006</v>
      </c>
      <c r="E33" s="18">
        <v>17626.8312</v>
      </c>
      <c r="F33" s="19">
        <v>18101.556</v>
      </c>
      <c r="G33" s="4"/>
    </row>
    <row r="34" spans="1:6" ht="12.75" customHeight="1">
      <c r="A34" s="9" t="s">
        <v>90</v>
      </c>
      <c r="B34" s="14"/>
      <c r="C34" s="14"/>
      <c r="D34" s="14"/>
      <c r="E34" s="14"/>
      <c r="F34" s="14"/>
    </row>
    <row r="35" spans="1:6" ht="12.75" customHeight="1">
      <c r="A35" s="9"/>
      <c r="B35" s="14"/>
      <c r="C35" s="14"/>
      <c r="D35" s="14"/>
      <c r="E35" s="14"/>
      <c r="F35" s="14"/>
    </row>
    <row r="36" spans="1:6" ht="18">
      <c r="A36" s="114" t="s">
        <v>5</v>
      </c>
      <c r="B36" s="114"/>
      <c r="C36" s="114"/>
      <c r="D36" s="114"/>
      <c r="E36" s="114"/>
      <c r="F36" s="114"/>
    </row>
    <row r="37" spans="1:6" ht="12.75" customHeight="1">
      <c r="A37" s="15"/>
      <c r="B37" s="15"/>
      <c r="C37" s="15"/>
      <c r="D37" s="15"/>
      <c r="E37" s="15"/>
      <c r="F37" s="15"/>
    </row>
    <row r="38" spans="1:6" ht="17.25" customHeight="1" thickBot="1">
      <c r="A38" s="25" t="s">
        <v>82</v>
      </c>
      <c r="B38" s="33" t="s">
        <v>83</v>
      </c>
      <c r="C38" s="24" t="s">
        <v>32</v>
      </c>
      <c r="D38" s="24" t="s">
        <v>33</v>
      </c>
      <c r="E38" s="24" t="s">
        <v>34</v>
      </c>
      <c r="F38" s="26" t="s">
        <v>35</v>
      </c>
    </row>
    <row r="39" spans="1:6" ht="17.25" customHeight="1" thickBot="1">
      <c r="A39" s="118" t="s">
        <v>86</v>
      </c>
      <c r="B39" s="119"/>
      <c r="C39" s="119"/>
      <c r="D39" s="119"/>
      <c r="E39" s="119"/>
      <c r="F39" s="120"/>
    </row>
    <row r="40" spans="1:6" ht="16.5" customHeight="1">
      <c r="A40" s="121" t="s">
        <v>46</v>
      </c>
      <c r="B40" s="122"/>
      <c r="C40" s="122"/>
      <c r="D40" s="122"/>
      <c r="E40" s="122"/>
      <c r="F40" s="123"/>
    </row>
    <row r="41" spans="1:11" ht="12.75" customHeight="1">
      <c r="A41" s="41" t="s">
        <v>154</v>
      </c>
      <c r="B41" s="92" t="s">
        <v>155</v>
      </c>
      <c r="C41" s="36">
        <v>1142.64</v>
      </c>
      <c r="D41" s="36">
        <v>1272.24</v>
      </c>
      <c r="E41" s="36">
        <v>1384.56</v>
      </c>
      <c r="F41" s="37">
        <v>1514.1599999999999</v>
      </c>
      <c r="G41" s="91"/>
      <c r="H41" s="13"/>
      <c r="I41" s="13"/>
      <c r="J41" s="13"/>
      <c r="K41" s="13"/>
    </row>
    <row r="42" spans="1:11" ht="12.75" customHeight="1">
      <c r="A42" s="5" t="s">
        <v>47</v>
      </c>
      <c r="B42" s="6" t="s">
        <v>3</v>
      </c>
      <c r="C42" s="7">
        <v>2771.3664000000003</v>
      </c>
      <c r="D42" s="7">
        <v>3143.448</v>
      </c>
      <c r="E42" s="7">
        <v>3186.2160000000003</v>
      </c>
      <c r="F42" s="8">
        <v>3558.297600000001</v>
      </c>
      <c r="G42" s="4"/>
      <c r="H42" s="194"/>
      <c r="I42" s="194"/>
      <c r="J42" s="194"/>
      <c r="K42" s="194"/>
    </row>
    <row r="43" spans="1:11" ht="12.75" customHeight="1">
      <c r="A43" s="34" t="s">
        <v>48</v>
      </c>
      <c r="B43" s="35" t="s">
        <v>3</v>
      </c>
      <c r="C43" s="36">
        <v>3109.233600000001</v>
      </c>
      <c r="D43" s="36">
        <v>3481.3152</v>
      </c>
      <c r="E43" s="36">
        <v>3581.8200000000006</v>
      </c>
      <c r="F43" s="37">
        <v>3953.9016000000006</v>
      </c>
      <c r="G43" s="4"/>
      <c r="H43" s="13"/>
      <c r="I43" s="13"/>
      <c r="J43" s="13"/>
      <c r="K43" s="13"/>
    </row>
    <row r="44" spans="1:11" ht="12.75" customHeight="1">
      <c r="A44" s="42" t="s">
        <v>156</v>
      </c>
      <c r="B44" s="93" t="s">
        <v>155</v>
      </c>
      <c r="C44" s="7">
        <v>933.12</v>
      </c>
      <c r="D44" s="7">
        <v>1062.72</v>
      </c>
      <c r="E44" s="7">
        <v>1248.48</v>
      </c>
      <c r="F44" s="8">
        <v>1378.0800000000002</v>
      </c>
      <c r="G44" s="91"/>
      <c r="H44" s="195"/>
      <c r="I44" s="195"/>
      <c r="J44" s="195"/>
      <c r="K44" s="195"/>
    </row>
    <row r="45" spans="1:11" ht="12.75" customHeight="1">
      <c r="A45" s="34" t="s">
        <v>49</v>
      </c>
      <c r="B45" s="35" t="s">
        <v>3</v>
      </c>
      <c r="C45" s="36">
        <v>2108.4624</v>
      </c>
      <c r="D45" s="36">
        <v>2480.5440000000003</v>
      </c>
      <c r="E45" s="36">
        <v>2416.392</v>
      </c>
      <c r="F45" s="37">
        <v>2788.4736000000007</v>
      </c>
      <c r="G45" s="4"/>
      <c r="H45" s="13"/>
      <c r="I45" s="13"/>
      <c r="J45" s="13"/>
      <c r="K45" s="13"/>
    </row>
    <row r="46" spans="1:11" ht="12.75" customHeight="1">
      <c r="A46" s="5" t="s">
        <v>50</v>
      </c>
      <c r="B46" s="6" t="s">
        <v>3</v>
      </c>
      <c r="C46" s="7">
        <v>2433.4992</v>
      </c>
      <c r="D46" s="7">
        <v>2805.5808</v>
      </c>
      <c r="E46" s="7">
        <v>2792.7504000000004</v>
      </c>
      <c r="F46" s="8">
        <v>3164.8320000000003</v>
      </c>
      <c r="G46" s="4"/>
      <c r="H46" s="195"/>
      <c r="I46" s="195"/>
      <c r="J46" s="195"/>
      <c r="K46" s="195"/>
    </row>
    <row r="47" spans="1:10" ht="12.75" customHeight="1">
      <c r="A47" s="41" t="s">
        <v>157</v>
      </c>
      <c r="B47" s="92" t="s">
        <v>155</v>
      </c>
      <c r="C47" s="36">
        <v>1733.3333333333335</v>
      </c>
      <c r="D47" s="36">
        <v>1851.6666666666667</v>
      </c>
      <c r="E47" s="36">
        <v>1900</v>
      </c>
      <c r="F47" s="37">
        <v>2018.3333333333335</v>
      </c>
      <c r="G47" s="91"/>
      <c r="H47" s="91"/>
      <c r="I47" s="91"/>
      <c r="J47" s="91"/>
    </row>
    <row r="48" spans="1:7" ht="30">
      <c r="A48" s="22" t="s">
        <v>92</v>
      </c>
      <c r="B48" s="6" t="s">
        <v>3</v>
      </c>
      <c r="C48" s="7">
        <v>5248.8</v>
      </c>
      <c r="D48" s="7">
        <v>5560.2</v>
      </c>
      <c r="E48" s="7">
        <v>5756.400000000001</v>
      </c>
      <c r="F48" s="8">
        <v>6066</v>
      </c>
      <c r="G48" s="4"/>
    </row>
    <row r="49" spans="1:10" ht="12.75" customHeight="1">
      <c r="A49" s="41" t="s">
        <v>158</v>
      </c>
      <c r="B49" s="92" t="s">
        <v>155</v>
      </c>
      <c r="C49" s="36">
        <v>1971.6666666666667</v>
      </c>
      <c r="D49" s="36">
        <v>2090.0000000000005</v>
      </c>
      <c r="E49" s="36">
        <v>2161.666666666667</v>
      </c>
      <c r="F49" s="37">
        <v>2281.666666666667</v>
      </c>
      <c r="G49" s="91"/>
      <c r="H49" s="91"/>
      <c r="I49" s="91"/>
      <c r="J49" s="91"/>
    </row>
    <row r="50" spans="1:7" ht="12.75" customHeight="1" thickBot="1">
      <c r="A50" s="5" t="s">
        <v>93</v>
      </c>
      <c r="B50" s="6" t="s">
        <v>3</v>
      </c>
      <c r="C50" s="7">
        <v>5463</v>
      </c>
      <c r="D50" s="7">
        <v>5774.400000000001</v>
      </c>
      <c r="E50" s="7">
        <v>5992.2</v>
      </c>
      <c r="F50" s="8">
        <v>6300</v>
      </c>
      <c r="G50" s="4"/>
    </row>
    <row r="51" spans="1:6" ht="16.5" customHeight="1">
      <c r="A51" s="121" t="s">
        <v>51</v>
      </c>
      <c r="B51" s="122"/>
      <c r="C51" s="122"/>
      <c r="D51" s="122"/>
      <c r="E51" s="122"/>
      <c r="F51" s="123"/>
    </row>
    <row r="52" spans="1:7" ht="15.75" customHeight="1">
      <c r="A52" s="34" t="s">
        <v>94</v>
      </c>
      <c r="B52" s="35" t="s">
        <v>3</v>
      </c>
      <c r="C52" s="36">
        <v>855.36</v>
      </c>
      <c r="D52" s="36">
        <v>940.8960000000002</v>
      </c>
      <c r="E52" s="36">
        <v>985.4460000000003</v>
      </c>
      <c r="F52" s="37">
        <v>1070.982</v>
      </c>
      <c r="G52" s="4"/>
    </row>
    <row r="53" spans="1:7" ht="12.75" customHeight="1">
      <c r="A53" s="5" t="s">
        <v>52</v>
      </c>
      <c r="B53" s="6" t="s">
        <v>3</v>
      </c>
      <c r="C53" s="7">
        <v>748.4399999999998</v>
      </c>
      <c r="D53" s="7">
        <v>833.9760000000001</v>
      </c>
      <c r="E53" s="7">
        <v>862.488</v>
      </c>
      <c r="F53" s="8">
        <v>948.0239999999999</v>
      </c>
      <c r="G53" s="4"/>
    </row>
    <row r="54" spans="1:7" ht="30">
      <c r="A54" s="38" t="s">
        <v>99</v>
      </c>
      <c r="B54" s="35" t="s">
        <v>3</v>
      </c>
      <c r="C54" s="36">
        <v>1329.3719999999998</v>
      </c>
      <c r="D54" s="36">
        <v>1414.9080000000001</v>
      </c>
      <c r="E54" s="36">
        <v>1454.112</v>
      </c>
      <c r="F54" s="37">
        <v>1539.6480000000001</v>
      </c>
      <c r="G54" s="4"/>
    </row>
    <row r="55" spans="1:7" ht="30.75" thickBot="1">
      <c r="A55" s="28" t="s">
        <v>73</v>
      </c>
      <c r="B55" s="17" t="s">
        <v>3</v>
      </c>
      <c r="C55" s="18">
        <v>1243.8360000000002</v>
      </c>
      <c r="D55" s="18">
        <v>1329.3719999999998</v>
      </c>
      <c r="E55" s="18">
        <v>1359.6660000000002</v>
      </c>
      <c r="F55" s="19">
        <v>1445.2020000000002</v>
      </c>
      <c r="G55" s="4"/>
    </row>
    <row r="56" spans="1:6" ht="16.5" customHeight="1">
      <c r="A56" s="121" t="s">
        <v>53</v>
      </c>
      <c r="B56" s="122"/>
      <c r="C56" s="122"/>
      <c r="D56" s="122"/>
      <c r="E56" s="122"/>
      <c r="F56" s="123"/>
    </row>
    <row r="57" spans="1:10" ht="12.75" customHeight="1">
      <c r="A57" s="41" t="s">
        <v>159</v>
      </c>
      <c r="B57" s="92" t="s">
        <v>155</v>
      </c>
      <c r="C57" s="36">
        <v>588.3333333333334</v>
      </c>
      <c r="D57" s="36">
        <v>708.3333333333334</v>
      </c>
      <c r="E57" s="36">
        <v>723.3333333333334</v>
      </c>
      <c r="F57" s="37">
        <v>841.6666666666667</v>
      </c>
      <c r="G57" s="91"/>
      <c r="H57" s="91"/>
      <c r="I57" s="91"/>
      <c r="J57" s="91"/>
    </row>
    <row r="58" spans="1:7" ht="12.75" customHeight="1">
      <c r="A58" s="5" t="s">
        <v>54</v>
      </c>
      <c r="B58" s="6" t="s">
        <v>3</v>
      </c>
      <c r="C58" s="7">
        <v>1242.4104</v>
      </c>
      <c r="D58" s="7">
        <v>1614.4920000000002</v>
      </c>
      <c r="E58" s="7">
        <v>1407.0672000000002</v>
      </c>
      <c r="F58" s="8">
        <v>1779.1488000000004</v>
      </c>
      <c r="G58" s="4"/>
    </row>
    <row r="59" spans="1:7" ht="12.75" customHeight="1" thickBot="1">
      <c r="A59" s="34" t="s">
        <v>55</v>
      </c>
      <c r="B59" s="35" t="s">
        <v>3</v>
      </c>
      <c r="C59" s="36">
        <v>1496.88</v>
      </c>
      <c r="D59" s="36">
        <v>1868.9616</v>
      </c>
      <c r="E59" s="36">
        <v>1704.3048000000003</v>
      </c>
      <c r="F59" s="37">
        <v>2076.3864</v>
      </c>
      <c r="G59" s="4"/>
    </row>
    <row r="60" spans="1:6" ht="16.5" customHeight="1">
      <c r="A60" s="121" t="s">
        <v>56</v>
      </c>
      <c r="B60" s="122"/>
      <c r="C60" s="122"/>
      <c r="D60" s="122"/>
      <c r="E60" s="122"/>
      <c r="F60" s="123"/>
    </row>
    <row r="61" spans="1:7" ht="30">
      <c r="A61" s="38" t="s">
        <v>95</v>
      </c>
      <c r="B61" s="35" t="s">
        <v>3</v>
      </c>
      <c r="C61" s="36">
        <v>604.0980000000001</v>
      </c>
      <c r="D61" s="36">
        <v>604.0980000000001</v>
      </c>
      <c r="E61" s="36">
        <v>653.9940000000001</v>
      </c>
      <c r="F61" s="37">
        <v>653.9940000000001</v>
      </c>
      <c r="G61" s="4"/>
    </row>
    <row r="62" spans="1:7" ht="12.75" customHeight="1" thickBot="1">
      <c r="A62" s="5" t="s">
        <v>57</v>
      </c>
      <c r="B62" s="6" t="s">
        <v>3</v>
      </c>
      <c r="C62" s="7">
        <v>299.3760000000001</v>
      </c>
      <c r="D62" s="7">
        <v>299.3760000000001</v>
      </c>
      <c r="E62" s="7">
        <v>322.54200000000003</v>
      </c>
      <c r="F62" s="8">
        <v>322.54200000000003</v>
      </c>
      <c r="G62" s="4"/>
    </row>
    <row r="63" spans="1:6" ht="17.25" customHeight="1" thickBot="1">
      <c r="A63" s="118" t="s">
        <v>17</v>
      </c>
      <c r="B63" s="119"/>
      <c r="C63" s="119"/>
      <c r="D63" s="119"/>
      <c r="E63" s="119"/>
      <c r="F63" s="120"/>
    </row>
    <row r="64" spans="1:6" ht="13.5" customHeight="1">
      <c r="A64" s="121" t="s">
        <v>74</v>
      </c>
      <c r="B64" s="122"/>
      <c r="C64" s="122"/>
      <c r="D64" s="122"/>
      <c r="E64" s="122"/>
      <c r="F64" s="123"/>
    </row>
    <row r="65" spans="1:10" ht="12.75" customHeight="1">
      <c r="A65" s="41" t="s">
        <v>160</v>
      </c>
      <c r="B65" s="92" t="s">
        <v>155</v>
      </c>
      <c r="C65" s="36">
        <v>626.6666666666667</v>
      </c>
      <c r="D65" s="36">
        <v>745</v>
      </c>
      <c r="E65" s="36">
        <v>715</v>
      </c>
      <c r="F65" s="37">
        <v>833.3333333333334</v>
      </c>
      <c r="G65" s="91"/>
      <c r="H65" s="91"/>
      <c r="I65" s="91"/>
      <c r="J65" s="91"/>
    </row>
    <row r="66" spans="1:7" ht="12.75" customHeight="1">
      <c r="A66" s="5" t="s">
        <v>60</v>
      </c>
      <c r="B66" s="6" t="s">
        <v>3</v>
      </c>
      <c r="C66" s="7">
        <v>1627.3224000000002</v>
      </c>
      <c r="D66" s="7">
        <v>1999.404</v>
      </c>
      <c r="E66" s="7">
        <v>1860.4080000000001</v>
      </c>
      <c r="F66" s="8">
        <v>2232.4896000000003</v>
      </c>
      <c r="G66" s="4"/>
    </row>
    <row r="67" spans="1:7" ht="12.75" customHeight="1">
      <c r="A67" s="34" t="s">
        <v>61</v>
      </c>
      <c r="B67" s="35" t="s">
        <v>3</v>
      </c>
      <c r="C67" s="36">
        <v>1717.1352000000004</v>
      </c>
      <c r="D67" s="36">
        <v>2089.2168000000006</v>
      </c>
      <c r="E67" s="36">
        <v>1965.1896000000002</v>
      </c>
      <c r="F67" s="37">
        <v>2337.2712000000006</v>
      </c>
      <c r="G67" s="4"/>
    </row>
    <row r="68" spans="1:10" ht="12.75" customHeight="1">
      <c r="A68" s="42" t="s">
        <v>62</v>
      </c>
      <c r="B68" s="94" t="s">
        <v>155</v>
      </c>
      <c r="C68" s="7">
        <v>836.6666666666667</v>
      </c>
      <c r="D68" s="7">
        <v>953.3333333333336</v>
      </c>
      <c r="E68" s="7">
        <v>961.6666666666669</v>
      </c>
      <c r="F68" s="8">
        <v>1080</v>
      </c>
      <c r="G68" s="91"/>
      <c r="H68" s="91"/>
      <c r="I68" s="91"/>
      <c r="J68" s="91"/>
    </row>
    <row r="69" spans="1:7" ht="12.75" customHeight="1">
      <c r="A69" s="34" t="s">
        <v>63</v>
      </c>
      <c r="B69" s="35" t="s">
        <v>3</v>
      </c>
      <c r="C69" s="36">
        <v>2040.0336000000002</v>
      </c>
      <c r="D69" s="36">
        <v>2412.1152</v>
      </c>
      <c r="E69" s="36">
        <v>2339.4096</v>
      </c>
      <c r="F69" s="37">
        <v>2711.4912000000004</v>
      </c>
      <c r="G69" s="4"/>
    </row>
    <row r="70" spans="1:7" ht="12.75" customHeight="1">
      <c r="A70" s="5" t="s">
        <v>64</v>
      </c>
      <c r="B70" s="6" t="s">
        <v>3</v>
      </c>
      <c r="C70" s="7">
        <v>2089.2168000000006</v>
      </c>
      <c r="D70" s="7">
        <v>2461.2984000000006</v>
      </c>
      <c r="E70" s="7">
        <v>2399.2848000000004</v>
      </c>
      <c r="F70" s="8">
        <v>2771.3664000000003</v>
      </c>
      <c r="G70" s="4"/>
    </row>
    <row r="71" spans="1:7" ht="12.75" customHeight="1" thickBot="1">
      <c r="A71" s="34" t="s">
        <v>59</v>
      </c>
      <c r="B71" s="35" t="s">
        <v>3</v>
      </c>
      <c r="C71" s="36">
        <v>207.4248</v>
      </c>
      <c r="D71" s="36">
        <v>245.916</v>
      </c>
      <c r="E71" s="36">
        <v>239.5008</v>
      </c>
      <c r="F71" s="37">
        <v>277.9920000000001</v>
      </c>
      <c r="G71" s="4"/>
    </row>
    <row r="72" spans="1:6" ht="13.5" customHeight="1">
      <c r="A72" s="121" t="s">
        <v>75</v>
      </c>
      <c r="B72" s="122"/>
      <c r="C72" s="122"/>
      <c r="D72" s="122"/>
      <c r="E72" s="122"/>
      <c r="F72" s="123"/>
    </row>
    <row r="73" spans="1:10" ht="12.75" customHeight="1">
      <c r="A73" s="41" t="s">
        <v>160</v>
      </c>
      <c r="B73" s="92" t="s">
        <v>155</v>
      </c>
      <c r="C73" s="36">
        <v>1580</v>
      </c>
      <c r="D73" s="36">
        <v>1700</v>
      </c>
      <c r="E73" s="36">
        <v>1750</v>
      </c>
      <c r="F73" s="37">
        <v>1866.6666666666667</v>
      </c>
      <c r="G73" s="91"/>
      <c r="H73" s="91"/>
      <c r="I73" s="91"/>
      <c r="J73" s="91"/>
    </row>
    <row r="74" spans="1:7" ht="12.75" customHeight="1">
      <c r="A74" s="5" t="s">
        <v>65</v>
      </c>
      <c r="B74" s="6" t="s">
        <v>3</v>
      </c>
      <c r="C74" s="7">
        <v>3288.8592</v>
      </c>
      <c r="D74" s="7">
        <v>3660.9408</v>
      </c>
      <c r="E74" s="7">
        <v>3896.1648</v>
      </c>
      <c r="F74" s="8">
        <v>4268.2464</v>
      </c>
      <c r="G74" s="4"/>
    </row>
    <row r="75" spans="1:10" ht="12.75" customHeight="1">
      <c r="A75" s="41" t="s">
        <v>62</v>
      </c>
      <c r="B75" s="92" t="s">
        <v>155</v>
      </c>
      <c r="C75" s="36">
        <v>1830</v>
      </c>
      <c r="D75" s="36">
        <v>1950</v>
      </c>
      <c r="E75" s="36">
        <v>1995</v>
      </c>
      <c r="F75" s="37">
        <v>2113.3333333333335</v>
      </c>
      <c r="G75" s="91"/>
      <c r="H75" s="91"/>
      <c r="I75" s="91"/>
      <c r="J75" s="91"/>
    </row>
    <row r="76" spans="1:7" ht="12.75" customHeight="1" thickBot="1">
      <c r="A76" s="16" t="s">
        <v>66</v>
      </c>
      <c r="B76" s="17" t="s">
        <v>3</v>
      </c>
      <c r="C76" s="18">
        <v>3767.8608</v>
      </c>
      <c r="D76" s="18">
        <v>4139.942400000001</v>
      </c>
      <c r="E76" s="18">
        <v>4375.1664</v>
      </c>
      <c r="F76" s="19">
        <v>4747.2480000000005</v>
      </c>
      <c r="G76" s="4"/>
    </row>
    <row r="77" spans="1:6" ht="13.5" customHeight="1">
      <c r="A77" s="121" t="s">
        <v>76</v>
      </c>
      <c r="B77" s="122"/>
      <c r="C77" s="122"/>
      <c r="D77" s="122"/>
      <c r="E77" s="122"/>
      <c r="F77" s="123"/>
    </row>
    <row r="78" spans="1:10" ht="12.75" customHeight="1">
      <c r="A78" s="41" t="s">
        <v>160</v>
      </c>
      <c r="B78" s="92" t="s">
        <v>155</v>
      </c>
      <c r="C78" s="36">
        <v>1700</v>
      </c>
      <c r="D78" s="36">
        <v>1818.3333333333335</v>
      </c>
      <c r="E78" s="36">
        <v>1891.6666666666667</v>
      </c>
      <c r="F78" s="37">
        <v>2010</v>
      </c>
      <c r="G78" s="91"/>
      <c r="H78" s="91"/>
      <c r="I78" s="91"/>
      <c r="J78" s="91"/>
    </row>
    <row r="79" spans="1:7" ht="12.75" customHeight="1">
      <c r="A79" s="5" t="s">
        <v>65</v>
      </c>
      <c r="B79" s="6" t="s">
        <v>3</v>
      </c>
      <c r="C79" s="7">
        <v>3417.1632</v>
      </c>
      <c r="D79" s="7">
        <v>3789.2448</v>
      </c>
      <c r="E79" s="7">
        <v>4050.1296000000007</v>
      </c>
      <c r="F79" s="8">
        <v>4422.211200000001</v>
      </c>
      <c r="G79" s="4"/>
    </row>
    <row r="80" spans="1:7" ht="12.75" customHeight="1">
      <c r="A80" s="34" t="s">
        <v>62</v>
      </c>
      <c r="B80" s="35" t="s">
        <v>155</v>
      </c>
      <c r="C80" s="36">
        <v>2104.1856000000002</v>
      </c>
      <c r="D80" s="36">
        <v>2232.4896000000003</v>
      </c>
      <c r="E80" s="36">
        <v>2309.472</v>
      </c>
      <c r="F80" s="37">
        <v>2437.7760000000007</v>
      </c>
      <c r="G80" s="4"/>
    </row>
    <row r="81" spans="1:7" ht="12.75" customHeight="1" thickBot="1">
      <c r="A81" s="16" t="s">
        <v>66</v>
      </c>
      <c r="B81" s="17" t="s">
        <v>3</v>
      </c>
      <c r="C81" s="18">
        <v>3896.1648</v>
      </c>
      <c r="D81" s="18">
        <v>4268.2464</v>
      </c>
      <c r="E81" s="18">
        <v>4529.1312</v>
      </c>
      <c r="F81" s="19">
        <v>4901.2128</v>
      </c>
      <c r="G81" s="4"/>
    </row>
    <row r="82" spans="1:6" ht="15" customHeight="1">
      <c r="A82" s="121" t="s">
        <v>91</v>
      </c>
      <c r="B82" s="122"/>
      <c r="C82" s="122"/>
      <c r="D82" s="122"/>
      <c r="E82" s="122"/>
      <c r="F82" s="123"/>
    </row>
    <row r="83" spans="1:7" ht="12.75" customHeight="1">
      <c r="A83" s="34" t="s">
        <v>67</v>
      </c>
      <c r="B83" s="35" t="s">
        <v>3</v>
      </c>
      <c r="C83" s="36">
        <v>828.6300000000001</v>
      </c>
      <c r="D83" s="36">
        <v>914.1659999999999</v>
      </c>
      <c r="E83" s="36">
        <v>940.8960000000002</v>
      </c>
      <c r="F83" s="37">
        <v>1026.432</v>
      </c>
      <c r="G83" s="4"/>
    </row>
    <row r="84" spans="1:7" ht="30">
      <c r="A84" s="22" t="s">
        <v>96</v>
      </c>
      <c r="B84" s="6" t="s">
        <v>3</v>
      </c>
      <c r="C84" s="7">
        <v>766.26</v>
      </c>
      <c r="D84" s="7">
        <v>851.796</v>
      </c>
      <c r="E84" s="7">
        <v>887.4359999999999</v>
      </c>
      <c r="F84" s="8">
        <v>972.9720000000004</v>
      </c>
      <c r="G84" s="4"/>
    </row>
    <row r="85" spans="1:7" ht="12.75" customHeight="1">
      <c r="A85" s="34" t="s">
        <v>68</v>
      </c>
      <c r="B85" s="35" t="s">
        <v>3</v>
      </c>
      <c r="C85" s="36">
        <v>828.6300000000001</v>
      </c>
      <c r="D85" s="36">
        <v>914.1659999999999</v>
      </c>
      <c r="E85" s="36">
        <v>940.8960000000002</v>
      </c>
      <c r="F85" s="37">
        <v>1026.432</v>
      </c>
      <c r="G85" s="4"/>
    </row>
    <row r="86" spans="1:7" ht="30.75" thickBot="1">
      <c r="A86" s="22" t="s">
        <v>97</v>
      </c>
      <c r="B86" s="6" t="s">
        <v>3</v>
      </c>
      <c r="C86" s="7">
        <v>766.26</v>
      </c>
      <c r="D86" s="7">
        <v>851.796</v>
      </c>
      <c r="E86" s="7">
        <v>887.4359999999999</v>
      </c>
      <c r="F86" s="8">
        <v>972.9720000000004</v>
      </c>
      <c r="G86" s="4"/>
    </row>
    <row r="87" spans="1:6" ht="15">
      <c r="A87" s="118" t="s">
        <v>18</v>
      </c>
      <c r="B87" s="119"/>
      <c r="C87" s="119"/>
      <c r="D87" s="119"/>
      <c r="E87" s="119"/>
      <c r="F87" s="120"/>
    </row>
    <row r="88" spans="1:10" ht="12.75" customHeight="1">
      <c r="A88" s="95" t="s">
        <v>161</v>
      </c>
      <c r="B88" s="94" t="s">
        <v>155</v>
      </c>
      <c r="C88" s="7">
        <v>1232.4074074074074</v>
      </c>
      <c r="D88" s="7">
        <v>1527.777777777778</v>
      </c>
      <c r="E88" s="7">
        <v>1405.555555555556</v>
      </c>
      <c r="F88" s="8">
        <v>1700.925925925926</v>
      </c>
      <c r="G88" s="91"/>
      <c r="H88" s="91"/>
      <c r="I88" s="91"/>
      <c r="J88" s="91"/>
    </row>
    <row r="89" spans="1:7" ht="12.75" customHeight="1">
      <c r="A89" s="34" t="s">
        <v>58</v>
      </c>
      <c r="B89" s="35" t="s">
        <v>3</v>
      </c>
      <c r="C89" s="36">
        <v>434.09520000000003</v>
      </c>
      <c r="D89" s="36">
        <v>434.09520000000003</v>
      </c>
      <c r="E89" s="36">
        <v>468.30960000000005</v>
      </c>
      <c r="F89" s="37">
        <v>468.30960000000005</v>
      </c>
      <c r="G89" s="4"/>
    </row>
    <row r="90" spans="1:7" ht="12.75" customHeight="1">
      <c r="A90" s="5" t="s">
        <v>98</v>
      </c>
      <c r="B90" s="6" t="s">
        <v>3</v>
      </c>
      <c r="C90" s="7">
        <v>1385.6832000000002</v>
      </c>
      <c r="D90" s="7">
        <v>1757.7648000000004</v>
      </c>
      <c r="E90" s="7">
        <v>1578.1392000000003</v>
      </c>
      <c r="F90" s="8">
        <v>1950.2208000000003</v>
      </c>
      <c r="G90" s="4"/>
    </row>
    <row r="91" spans="1:10" ht="12.75" customHeight="1" thickBot="1">
      <c r="A91" s="96" t="s">
        <v>162</v>
      </c>
      <c r="B91" s="92" t="s">
        <v>155</v>
      </c>
      <c r="C91" s="36">
        <v>4035.1666666666674</v>
      </c>
      <c r="D91" s="36">
        <v>4354.166666666668</v>
      </c>
      <c r="E91" s="36">
        <v>4660.333333333334</v>
      </c>
      <c r="F91" s="37">
        <v>4979.333333333335</v>
      </c>
      <c r="G91" s="91"/>
      <c r="H91" s="91"/>
      <c r="I91" s="91"/>
      <c r="J91" s="91"/>
    </row>
    <row r="92" spans="1:6" ht="15">
      <c r="A92" s="118" t="s">
        <v>6</v>
      </c>
      <c r="B92" s="119"/>
      <c r="C92" s="119"/>
      <c r="D92" s="119"/>
      <c r="E92" s="119"/>
      <c r="F92" s="120"/>
    </row>
    <row r="93" spans="1:7" ht="12.75" customHeight="1">
      <c r="A93" s="34" t="s">
        <v>38</v>
      </c>
      <c r="B93" s="35" t="s">
        <v>3</v>
      </c>
      <c r="C93" s="36">
        <v>384.91200000000003</v>
      </c>
      <c r="D93" s="36">
        <v>694.98</v>
      </c>
      <c r="E93" s="36">
        <v>443.71799999999996</v>
      </c>
      <c r="F93" s="37">
        <v>753.7860000000001</v>
      </c>
      <c r="G93" s="4"/>
    </row>
    <row r="94" spans="1:7" ht="12.75" customHeight="1">
      <c r="A94" s="5" t="s">
        <v>39</v>
      </c>
      <c r="B94" s="6" t="s">
        <v>3</v>
      </c>
      <c r="C94" s="7">
        <v>1461.2400000000002</v>
      </c>
      <c r="D94" s="7">
        <v>1771.308</v>
      </c>
      <c r="E94" s="7">
        <v>1698.246</v>
      </c>
      <c r="F94" s="8">
        <v>2008.3140000000008</v>
      </c>
      <c r="G94" s="4"/>
    </row>
    <row r="95" spans="1:7" ht="12.75" customHeight="1">
      <c r="A95" s="34" t="s">
        <v>40</v>
      </c>
      <c r="B95" s="35" t="s">
        <v>3</v>
      </c>
      <c r="C95" s="36">
        <v>1518.2640000000001</v>
      </c>
      <c r="D95" s="36">
        <v>1828.3319999999999</v>
      </c>
      <c r="E95" s="36">
        <v>1764.1800000000005</v>
      </c>
      <c r="F95" s="37">
        <v>2074.2480000000005</v>
      </c>
      <c r="G95" s="4"/>
    </row>
    <row r="96" spans="1:7" ht="12.75" customHeight="1">
      <c r="A96" s="5" t="s">
        <v>41</v>
      </c>
      <c r="B96" s="6" t="s">
        <v>3</v>
      </c>
      <c r="C96" s="7">
        <v>2886.84</v>
      </c>
      <c r="D96" s="7">
        <v>3196.9080000000004</v>
      </c>
      <c r="E96" s="7">
        <v>3528.360000000001</v>
      </c>
      <c r="F96" s="8">
        <v>3838.4280000000003</v>
      </c>
      <c r="G96" s="4"/>
    </row>
    <row r="97" spans="1:7" ht="12.75" customHeight="1">
      <c r="A97" s="34" t="s">
        <v>42</v>
      </c>
      <c r="B97" s="35" t="s">
        <v>3</v>
      </c>
      <c r="C97" s="36">
        <v>2459.16</v>
      </c>
      <c r="D97" s="36">
        <v>2769.228000000001</v>
      </c>
      <c r="E97" s="36">
        <v>2705.076</v>
      </c>
      <c r="F97" s="37">
        <v>3015.1440000000002</v>
      </c>
      <c r="G97" s="4"/>
    </row>
    <row r="98" spans="1:7" ht="12.75" customHeight="1">
      <c r="A98" s="5" t="s">
        <v>43</v>
      </c>
      <c r="B98" s="6" t="s">
        <v>3</v>
      </c>
      <c r="C98" s="7">
        <v>4169.880000000001</v>
      </c>
      <c r="D98" s="7">
        <v>4479.948</v>
      </c>
      <c r="E98" s="7">
        <v>4586.868</v>
      </c>
      <c r="F98" s="8">
        <v>4896.936000000001</v>
      </c>
      <c r="G98" s="4"/>
    </row>
    <row r="99" spans="1:7" ht="12.75" customHeight="1">
      <c r="A99" s="34" t="s">
        <v>44</v>
      </c>
      <c r="B99" s="35" t="s">
        <v>3</v>
      </c>
      <c r="C99" s="36">
        <v>2886.84</v>
      </c>
      <c r="D99" s="36">
        <v>2886.84</v>
      </c>
      <c r="E99" s="36">
        <v>3318.084</v>
      </c>
      <c r="F99" s="37">
        <v>3318.084</v>
      </c>
      <c r="G99" s="4"/>
    </row>
    <row r="100" spans="1:7" ht="12.75" customHeight="1">
      <c r="A100" s="5" t="s">
        <v>7</v>
      </c>
      <c r="B100" s="6" t="s">
        <v>3</v>
      </c>
      <c r="C100" s="7">
        <v>8763.876</v>
      </c>
      <c r="D100" s="7">
        <v>9512.315999999999</v>
      </c>
      <c r="E100" s="7">
        <v>10200.168</v>
      </c>
      <c r="F100" s="8">
        <v>10948.608000000002</v>
      </c>
      <c r="G100" s="4"/>
    </row>
    <row r="101" spans="1:7" ht="12.75" customHeight="1">
      <c r="A101" s="34" t="s">
        <v>8</v>
      </c>
      <c r="B101" s="35" t="s">
        <v>3</v>
      </c>
      <c r="C101" s="36">
        <v>641.52</v>
      </c>
      <c r="D101" s="36">
        <v>759.1320000000001</v>
      </c>
      <c r="E101" s="36">
        <v>737.748</v>
      </c>
      <c r="F101" s="37">
        <v>855.36</v>
      </c>
      <c r="G101" s="4"/>
    </row>
    <row r="102" spans="1:7" ht="12.75" customHeight="1">
      <c r="A102" s="5" t="s">
        <v>9</v>
      </c>
      <c r="B102" s="6" t="s">
        <v>3</v>
      </c>
      <c r="C102" s="7">
        <v>1810.5120000000004</v>
      </c>
      <c r="D102" s="7">
        <v>1917.4320000000002</v>
      </c>
      <c r="E102" s="7">
        <v>2113.452</v>
      </c>
      <c r="F102" s="8">
        <v>2220.3720000000003</v>
      </c>
      <c r="G102" s="4"/>
    </row>
    <row r="103" spans="1:7" ht="12.75" customHeight="1">
      <c r="A103" s="34" t="s">
        <v>10</v>
      </c>
      <c r="B103" s="35" t="s">
        <v>3</v>
      </c>
      <c r="C103" s="36">
        <v>3421.44</v>
      </c>
      <c r="D103" s="36">
        <v>3528.360000000001</v>
      </c>
      <c r="E103" s="36">
        <v>3760.0199999999995</v>
      </c>
      <c r="F103" s="37">
        <v>3866.9399999999996</v>
      </c>
      <c r="G103" s="4"/>
    </row>
    <row r="104" spans="1:7" ht="12.75" customHeight="1">
      <c r="A104" s="5" t="s">
        <v>11</v>
      </c>
      <c r="B104" s="6" t="s">
        <v>3</v>
      </c>
      <c r="C104" s="7">
        <v>6629.040000000001</v>
      </c>
      <c r="D104" s="7">
        <v>6939.107999999998</v>
      </c>
      <c r="E104" s="7">
        <v>7700.022000000001</v>
      </c>
      <c r="F104" s="8">
        <v>8010.09</v>
      </c>
      <c r="G104" s="4"/>
    </row>
    <row r="105" spans="1:7" ht="12.75" customHeight="1">
      <c r="A105" s="34" t="s">
        <v>12</v>
      </c>
      <c r="B105" s="35" t="s">
        <v>3</v>
      </c>
      <c r="C105" s="36">
        <v>1931.688</v>
      </c>
      <c r="D105" s="36">
        <v>2241.7560000000003</v>
      </c>
      <c r="E105" s="36">
        <v>2227.5</v>
      </c>
      <c r="F105" s="37">
        <v>2537.568</v>
      </c>
      <c r="G105" s="4"/>
    </row>
    <row r="106" spans="1:7" ht="12.75" customHeight="1">
      <c r="A106" s="5" t="s">
        <v>45</v>
      </c>
      <c r="B106" s="6" t="s">
        <v>3</v>
      </c>
      <c r="C106" s="7">
        <v>3207.600000000001</v>
      </c>
      <c r="D106" s="7">
        <v>3517.668</v>
      </c>
      <c r="E106" s="7">
        <v>3710.124</v>
      </c>
      <c r="F106" s="8">
        <v>4020.192</v>
      </c>
      <c r="G106" s="4"/>
    </row>
    <row r="107" spans="1:7" ht="12.75" customHeight="1">
      <c r="A107" s="34" t="s">
        <v>13</v>
      </c>
      <c r="B107" s="35" t="s">
        <v>3</v>
      </c>
      <c r="C107" s="36">
        <v>6010.686000000001</v>
      </c>
      <c r="D107" s="36">
        <v>6320.754000000001</v>
      </c>
      <c r="E107" s="36">
        <v>7411.337999999998</v>
      </c>
      <c r="F107" s="37">
        <v>7721.406000000002</v>
      </c>
      <c r="G107" s="4"/>
    </row>
    <row r="108" spans="1:7" ht="12.75" customHeight="1">
      <c r="A108" s="5" t="s">
        <v>14</v>
      </c>
      <c r="B108" s="6" t="s">
        <v>3</v>
      </c>
      <c r="C108" s="7">
        <v>12844.655999999999</v>
      </c>
      <c r="D108" s="7">
        <v>13154.724000000002</v>
      </c>
      <c r="E108" s="7">
        <v>15000.876</v>
      </c>
      <c r="F108" s="8">
        <v>15310.944000000003</v>
      </c>
      <c r="G108" s="4"/>
    </row>
    <row r="109" spans="1:7" ht="12.75" customHeight="1" thickBot="1">
      <c r="A109" s="34" t="s">
        <v>15</v>
      </c>
      <c r="B109" s="35" t="s">
        <v>3</v>
      </c>
      <c r="C109" s="36">
        <v>15458.850000000002</v>
      </c>
      <c r="D109" s="36">
        <v>15768.918000000005</v>
      </c>
      <c r="E109" s="36">
        <v>18058.788</v>
      </c>
      <c r="F109" s="37">
        <v>18368.856000000007</v>
      </c>
      <c r="G109" s="4"/>
    </row>
    <row r="110" spans="1:6" ht="15">
      <c r="A110" s="118" t="s">
        <v>19</v>
      </c>
      <c r="B110" s="119"/>
      <c r="C110" s="119"/>
      <c r="D110" s="119"/>
      <c r="E110" s="119"/>
      <c r="F110" s="120"/>
    </row>
    <row r="111" spans="1:7" ht="12.75" customHeight="1">
      <c r="A111" s="34" t="s">
        <v>20</v>
      </c>
      <c r="B111" s="39" t="s">
        <v>100</v>
      </c>
      <c r="C111" s="36">
        <v>3784.9680000000003</v>
      </c>
      <c r="D111" s="36">
        <v>5068.008</v>
      </c>
      <c r="E111" s="36">
        <v>3784.9680000000003</v>
      </c>
      <c r="F111" s="37">
        <v>5068.008</v>
      </c>
      <c r="G111" s="4"/>
    </row>
    <row r="112" spans="1:7" ht="12.75" customHeight="1">
      <c r="A112" s="5" t="s">
        <v>21</v>
      </c>
      <c r="B112" s="40" t="s">
        <v>100</v>
      </c>
      <c r="C112" s="7">
        <v>6943.384800000002</v>
      </c>
      <c r="D112" s="7">
        <v>8226.4248</v>
      </c>
      <c r="E112" s="7">
        <v>6943.384800000002</v>
      </c>
      <c r="F112" s="8">
        <v>8226.4248</v>
      </c>
      <c r="G112" s="4"/>
    </row>
    <row r="113" spans="1:7" ht="12.75" customHeight="1" thickBot="1">
      <c r="A113" s="34" t="s">
        <v>22</v>
      </c>
      <c r="B113" s="39" t="s">
        <v>100</v>
      </c>
      <c r="C113" s="36">
        <v>7172.1936</v>
      </c>
      <c r="D113" s="36">
        <v>8455.233600000001</v>
      </c>
      <c r="E113" s="36">
        <v>7172.1936</v>
      </c>
      <c r="F113" s="37">
        <v>8455.233600000001</v>
      </c>
      <c r="G113" s="4"/>
    </row>
    <row r="114" spans="1:6" ht="15.75" customHeight="1">
      <c r="A114" s="118" t="s">
        <v>77</v>
      </c>
      <c r="B114" s="119"/>
      <c r="C114" s="119"/>
      <c r="D114" s="119"/>
      <c r="E114" s="119"/>
      <c r="F114" s="120"/>
    </row>
    <row r="115" spans="1:7" ht="12.75" customHeight="1">
      <c r="A115" s="34" t="s">
        <v>84</v>
      </c>
      <c r="B115" s="35" t="s">
        <v>3</v>
      </c>
      <c r="C115" s="36">
        <v>1496.88</v>
      </c>
      <c r="D115" s="36">
        <v>1868.9616</v>
      </c>
      <c r="E115" s="36">
        <v>1704.3048000000003</v>
      </c>
      <c r="F115" s="37">
        <v>2076.3864</v>
      </c>
      <c r="G115" s="4"/>
    </row>
    <row r="116" spans="1:7" ht="12.75" customHeight="1">
      <c r="A116" s="5" t="s">
        <v>85</v>
      </c>
      <c r="B116" s="6" t="s">
        <v>3</v>
      </c>
      <c r="C116" s="7">
        <v>1860.4080000000001</v>
      </c>
      <c r="D116" s="7">
        <v>2232.4896000000003</v>
      </c>
      <c r="E116" s="7">
        <v>2125.5696000000003</v>
      </c>
      <c r="F116" s="8">
        <v>2497.6512000000002</v>
      </c>
      <c r="G116" s="4"/>
    </row>
    <row r="117" spans="1:7" ht="12.75" customHeight="1">
      <c r="A117" s="34" t="s">
        <v>16</v>
      </c>
      <c r="B117" s="35" t="s">
        <v>3</v>
      </c>
      <c r="C117" s="36">
        <v>5192.0352</v>
      </c>
      <c r="D117" s="36">
        <v>5564.116800000001</v>
      </c>
      <c r="E117" s="36">
        <v>5981.104800000001</v>
      </c>
      <c r="F117" s="37">
        <v>6353.1864000000005</v>
      </c>
      <c r="G117" s="4"/>
    </row>
    <row r="118" spans="1:6" ht="15">
      <c r="A118" s="23"/>
      <c r="B118" s="23"/>
      <c r="C118" s="23"/>
      <c r="D118" s="23"/>
      <c r="E118" s="23"/>
      <c r="F118" s="23"/>
    </row>
    <row r="119" spans="1:6" ht="15">
      <c r="A119" s="23"/>
      <c r="B119" s="23"/>
      <c r="C119" s="23"/>
      <c r="D119" s="23"/>
      <c r="E119" s="23"/>
      <c r="F119" s="23"/>
    </row>
    <row r="120" spans="1:6" ht="15">
      <c r="A120" s="23"/>
      <c r="B120" s="23"/>
      <c r="C120" s="23"/>
      <c r="D120" s="23"/>
      <c r="E120" s="23"/>
      <c r="F120" s="23"/>
    </row>
    <row r="121" spans="1:6" ht="15">
      <c r="A121" s="23"/>
      <c r="B121" s="23"/>
      <c r="C121" s="23"/>
      <c r="D121" s="23"/>
      <c r="E121" s="23"/>
      <c r="F121" s="23"/>
    </row>
    <row r="122" spans="1:6" ht="15">
      <c r="A122" s="23"/>
      <c r="B122" s="23"/>
      <c r="C122" s="23"/>
      <c r="D122" s="23"/>
      <c r="E122" s="23"/>
      <c r="F122" s="23"/>
    </row>
    <row r="123" spans="1:6" ht="15">
      <c r="A123" s="23"/>
      <c r="B123" s="23"/>
      <c r="C123" s="23"/>
      <c r="D123" s="23"/>
      <c r="E123" s="23"/>
      <c r="F123" s="23"/>
    </row>
    <row r="124" spans="1:6" ht="15">
      <c r="A124" s="23"/>
      <c r="B124" s="23"/>
      <c r="C124" s="23"/>
      <c r="D124" s="23"/>
      <c r="E124" s="23"/>
      <c r="F124" s="23"/>
    </row>
    <row r="125" spans="1:6" ht="15">
      <c r="A125" s="23"/>
      <c r="B125" s="23"/>
      <c r="C125" s="23"/>
      <c r="D125" s="23"/>
      <c r="E125" s="23"/>
      <c r="F125" s="23"/>
    </row>
    <row r="126" spans="1:6" ht="15">
      <c r="A126" s="23"/>
      <c r="B126" s="23"/>
      <c r="C126" s="23"/>
      <c r="D126" s="23"/>
      <c r="E126" s="23"/>
      <c r="F126" s="23"/>
    </row>
    <row r="127" spans="1:6" ht="15">
      <c r="A127" s="23"/>
      <c r="B127" s="23"/>
      <c r="C127" s="23"/>
      <c r="D127" s="23"/>
      <c r="E127" s="23"/>
      <c r="F127" s="23"/>
    </row>
    <row r="128" spans="1:6" ht="15">
      <c r="A128" s="27"/>
      <c r="B128" s="23"/>
      <c r="C128" s="23"/>
      <c r="D128" s="23"/>
      <c r="E128" s="23"/>
      <c r="F128" s="23"/>
    </row>
    <row r="129" spans="1:6" ht="15">
      <c r="A129" s="27"/>
      <c r="B129" s="23"/>
      <c r="C129" s="23"/>
      <c r="D129" s="23"/>
      <c r="E129" s="23"/>
      <c r="F129" s="23"/>
    </row>
    <row r="130" spans="1:6" ht="15">
      <c r="A130" s="27"/>
      <c r="B130" s="23"/>
      <c r="C130" s="23"/>
      <c r="D130" s="23"/>
      <c r="E130" s="23"/>
      <c r="F130" s="23"/>
    </row>
    <row r="131" spans="1:6" ht="15">
      <c r="A131" s="27"/>
      <c r="B131" s="23"/>
      <c r="C131" s="23"/>
      <c r="D131" s="23"/>
      <c r="E131" s="23"/>
      <c r="F131" s="23"/>
    </row>
    <row r="132" spans="1:6" ht="15">
      <c r="A132" s="27"/>
      <c r="B132" s="23"/>
      <c r="C132" s="23"/>
      <c r="D132" s="23"/>
      <c r="E132" s="23"/>
      <c r="F132" s="23"/>
    </row>
    <row r="133" spans="1:6" ht="15">
      <c r="A133" s="27"/>
      <c r="B133" s="23"/>
      <c r="C133" s="23"/>
      <c r="D133" s="23"/>
      <c r="E133" s="23"/>
      <c r="F133" s="23"/>
    </row>
    <row r="134" spans="1:6" ht="15">
      <c r="A134" s="27"/>
      <c r="B134" s="23"/>
      <c r="C134" s="23"/>
      <c r="D134" s="23"/>
      <c r="E134" s="23"/>
      <c r="F134" s="23"/>
    </row>
    <row r="135" spans="1:6" ht="15">
      <c r="A135" s="27"/>
      <c r="B135" s="23"/>
      <c r="C135" s="23"/>
      <c r="D135" s="23"/>
      <c r="E135" s="23"/>
      <c r="F135" s="23"/>
    </row>
    <row r="136" spans="1:6" ht="15">
      <c r="A136" s="27"/>
      <c r="B136" s="23"/>
      <c r="C136" s="23"/>
      <c r="D136" s="23"/>
      <c r="E136" s="23"/>
      <c r="F136" s="23"/>
    </row>
    <row r="137" spans="1:6" ht="15">
      <c r="A137" s="27"/>
      <c r="B137" s="23"/>
      <c r="C137" s="23"/>
      <c r="D137" s="23"/>
      <c r="E137" s="23"/>
      <c r="F137" s="23"/>
    </row>
    <row r="138" spans="1:6" ht="15">
      <c r="A138" s="27"/>
      <c r="B138" s="23"/>
      <c r="C138" s="23"/>
      <c r="D138" s="23"/>
      <c r="E138" s="23"/>
      <c r="F138" s="23"/>
    </row>
    <row r="139" spans="1:6" ht="15">
      <c r="A139" s="27"/>
      <c r="B139" s="23"/>
      <c r="C139" s="23"/>
      <c r="D139" s="23"/>
      <c r="E139" s="23"/>
      <c r="F139" s="23"/>
    </row>
    <row r="140" spans="1:6" ht="15">
      <c r="A140" s="27"/>
      <c r="B140" s="23"/>
      <c r="C140" s="23"/>
      <c r="D140" s="23"/>
      <c r="E140" s="23"/>
      <c r="F140" s="23"/>
    </row>
    <row r="141" spans="1:6" ht="15">
      <c r="A141" s="27"/>
      <c r="B141" s="23"/>
      <c r="C141" s="23"/>
      <c r="D141" s="23"/>
      <c r="E141" s="23"/>
      <c r="F141" s="23"/>
    </row>
    <row r="142" spans="1:6" ht="15">
      <c r="A142" s="27"/>
      <c r="B142" s="23"/>
      <c r="C142" s="23"/>
      <c r="D142" s="23"/>
      <c r="E142" s="23"/>
      <c r="F142" s="23"/>
    </row>
    <row r="143" spans="1:6" ht="15">
      <c r="A143" s="27"/>
      <c r="B143" s="23"/>
      <c r="C143" s="23"/>
      <c r="D143" s="23"/>
      <c r="E143" s="23"/>
      <c r="F143" s="23"/>
    </row>
    <row r="144" spans="1:6" ht="15">
      <c r="A144" s="27"/>
      <c r="B144" s="23"/>
      <c r="C144" s="23"/>
      <c r="D144" s="23"/>
      <c r="E144" s="23"/>
      <c r="F144" s="23"/>
    </row>
    <row r="145" spans="1:6" ht="15">
      <c r="A145" s="27"/>
      <c r="B145" s="23"/>
      <c r="C145" s="23"/>
      <c r="D145" s="23"/>
      <c r="E145" s="23"/>
      <c r="F145" s="23"/>
    </row>
    <row r="146" spans="1:6" ht="15">
      <c r="A146" s="27"/>
      <c r="B146" s="23"/>
      <c r="C146" s="23"/>
      <c r="D146" s="23"/>
      <c r="E146" s="23"/>
      <c r="F146" s="23"/>
    </row>
    <row r="147" spans="1:6" ht="15">
      <c r="A147" s="27"/>
      <c r="B147" s="23"/>
      <c r="C147" s="23"/>
      <c r="D147" s="23"/>
      <c r="E147" s="23"/>
      <c r="F147" s="23"/>
    </row>
    <row r="148" spans="1:6" ht="15">
      <c r="A148" s="27"/>
      <c r="B148" s="23"/>
      <c r="C148" s="23"/>
      <c r="D148" s="23"/>
      <c r="E148" s="23"/>
      <c r="F148" s="23"/>
    </row>
    <row r="149" spans="1:6" ht="15">
      <c r="A149" s="27"/>
      <c r="B149" s="23"/>
      <c r="C149" s="23"/>
      <c r="D149" s="23"/>
      <c r="E149" s="23"/>
      <c r="F149" s="23"/>
    </row>
    <row r="150" spans="1:6" ht="15">
      <c r="A150" s="27"/>
      <c r="B150" s="23"/>
      <c r="C150" s="23"/>
      <c r="D150" s="23"/>
      <c r="E150" s="23"/>
      <c r="F150" s="23"/>
    </row>
    <row r="151" spans="1:6" ht="15">
      <c r="A151" s="27"/>
      <c r="B151" s="23"/>
      <c r="C151" s="23"/>
      <c r="D151" s="23"/>
      <c r="E151" s="23"/>
      <c r="F151" s="23"/>
    </row>
    <row r="152" spans="1:6" ht="15">
      <c r="A152" s="27"/>
      <c r="B152" s="23"/>
      <c r="C152" s="23"/>
      <c r="D152" s="23"/>
      <c r="E152" s="23"/>
      <c r="F152" s="23"/>
    </row>
    <row r="153" spans="1:6" ht="15">
      <c r="A153" s="27"/>
      <c r="B153" s="23"/>
      <c r="C153" s="23"/>
      <c r="D153" s="23"/>
      <c r="E153" s="23"/>
      <c r="F153" s="23"/>
    </row>
    <row r="154" spans="1:6" ht="15">
      <c r="A154" s="27"/>
      <c r="B154" s="23"/>
      <c r="C154" s="23"/>
      <c r="D154" s="23"/>
      <c r="E154" s="23"/>
      <c r="F154" s="23"/>
    </row>
    <row r="155" spans="1:6" ht="15">
      <c r="A155" s="27"/>
      <c r="B155" s="23"/>
      <c r="C155" s="23"/>
      <c r="D155" s="23"/>
      <c r="E155" s="23"/>
      <c r="F155" s="23"/>
    </row>
    <row r="156" spans="1:6" ht="15">
      <c r="A156" s="27"/>
      <c r="B156" s="23"/>
      <c r="C156" s="23"/>
      <c r="D156" s="23"/>
      <c r="E156" s="23"/>
      <c r="F156" s="23"/>
    </row>
    <row r="157" spans="1:6" ht="15">
      <c r="A157" s="27"/>
      <c r="B157" s="23"/>
      <c r="C157" s="23"/>
      <c r="D157" s="23"/>
      <c r="E157" s="23"/>
      <c r="F157" s="23"/>
    </row>
    <row r="158" spans="1:6" ht="15">
      <c r="A158" s="27"/>
      <c r="B158" s="23"/>
      <c r="C158" s="23"/>
      <c r="D158" s="23"/>
      <c r="E158" s="23"/>
      <c r="F158" s="23"/>
    </row>
    <row r="159" spans="1:6" ht="15">
      <c r="A159" s="27"/>
      <c r="B159" s="23"/>
      <c r="C159" s="23"/>
      <c r="D159" s="23"/>
      <c r="E159" s="23"/>
      <c r="F159" s="23"/>
    </row>
    <row r="160" spans="1:6" ht="15">
      <c r="A160" s="27"/>
      <c r="B160" s="23"/>
      <c r="C160" s="23"/>
      <c r="D160" s="23"/>
      <c r="E160" s="23"/>
      <c r="F160" s="23"/>
    </row>
    <row r="161" spans="1:6" ht="15">
      <c r="A161" s="27"/>
      <c r="B161" s="23"/>
      <c r="C161" s="23"/>
      <c r="D161" s="23"/>
      <c r="E161" s="23"/>
      <c r="F161" s="23"/>
    </row>
    <row r="162" spans="1:6" ht="15">
      <c r="A162" s="27"/>
      <c r="B162" s="23"/>
      <c r="C162" s="23"/>
      <c r="D162" s="23"/>
      <c r="E162" s="23"/>
      <c r="F162" s="23"/>
    </row>
    <row r="163" spans="1:6" ht="15">
      <c r="A163" s="27"/>
      <c r="B163" s="23"/>
      <c r="C163" s="23"/>
      <c r="D163" s="23"/>
      <c r="E163" s="23"/>
      <c r="F163" s="23"/>
    </row>
    <row r="164" spans="1:6" ht="15">
      <c r="A164" s="27"/>
      <c r="B164" s="23"/>
      <c r="C164" s="23"/>
      <c r="D164" s="23"/>
      <c r="E164" s="23"/>
      <c r="F164" s="23"/>
    </row>
    <row r="165" spans="1:6" ht="15">
      <c r="A165" s="27"/>
      <c r="B165" s="23"/>
      <c r="C165" s="23"/>
      <c r="D165" s="23"/>
      <c r="E165" s="23"/>
      <c r="F165" s="23"/>
    </row>
    <row r="166" spans="1:6" ht="15">
      <c r="A166" s="27"/>
      <c r="B166" s="23"/>
      <c r="C166" s="23"/>
      <c r="D166" s="23"/>
      <c r="E166" s="23"/>
      <c r="F166" s="23"/>
    </row>
    <row r="167" spans="1:6" ht="15">
      <c r="A167" s="27"/>
      <c r="B167" s="23"/>
      <c r="C167" s="23"/>
      <c r="D167" s="23"/>
      <c r="E167" s="23"/>
      <c r="F167" s="23"/>
    </row>
    <row r="168" spans="1:6" ht="15">
      <c r="A168" s="27"/>
      <c r="B168" s="23"/>
      <c r="C168" s="23"/>
      <c r="D168" s="23"/>
      <c r="E168" s="23"/>
      <c r="F168" s="23"/>
    </row>
    <row r="169" spans="1:6" ht="15">
      <c r="A169" s="27"/>
      <c r="B169" s="23"/>
      <c r="C169" s="23"/>
      <c r="D169" s="23"/>
      <c r="E169" s="23"/>
      <c r="F169" s="23"/>
    </row>
    <row r="170" spans="1:6" ht="15">
      <c r="A170" s="27"/>
      <c r="B170" s="23"/>
      <c r="C170" s="23"/>
      <c r="D170" s="23"/>
      <c r="E170" s="23"/>
      <c r="F170" s="23"/>
    </row>
    <row r="171" spans="1:6" ht="15">
      <c r="A171" s="27"/>
      <c r="B171" s="23"/>
      <c r="C171" s="23"/>
      <c r="D171" s="23"/>
      <c r="E171" s="23"/>
      <c r="F171" s="23"/>
    </row>
    <row r="172" spans="1:6" ht="15">
      <c r="A172" s="27"/>
      <c r="B172" s="23"/>
      <c r="C172" s="23"/>
      <c r="D172" s="23"/>
      <c r="E172" s="23"/>
      <c r="F172" s="23"/>
    </row>
    <row r="173" spans="1:6" ht="15">
      <c r="A173" s="27"/>
      <c r="B173" s="23"/>
      <c r="C173" s="23"/>
      <c r="D173" s="23"/>
      <c r="E173" s="23"/>
      <c r="F173" s="23"/>
    </row>
    <row r="174" spans="1:6" ht="15">
      <c r="A174" s="27"/>
      <c r="B174" s="23"/>
      <c r="C174" s="23"/>
      <c r="D174" s="23"/>
      <c r="E174" s="23"/>
      <c r="F174" s="23"/>
    </row>
    <row r="175" spans="1:6" ht="15">
      <c r="A175" s="27"/>
      <c r="B175" s="23"/>
      <c r="C175" s="23"/>
      <c r="D175" s="23"/>
      <c r="E175" s="23"/>
      <c r="F175" s="23"/>
    </row>
    <row r="176" spans="1:6" ht="15">
      <c r="A176" s="27"/>
      <c r="B176" s="23"/>
      <c r="C176" s="23"/>
      <c r="D176" s="23"/>
      <c r="E176" s="23"/>
      <c r="F176" s="23"/>
    </row>
    <row r="177" spans="1:6" ht="15">
      <c r="A177" s="27"/>
      <c r="B177" s="23"/>
      <c r="C177" s="23"/>
      <c r="D177" s="23"/>
      <c r="E177" s="23"/>
      <c r="F177" s="23"/>
    </row>
    <row r="178" spans="1:6" ht="15">
      <c r="A178" s="27"/>
      <c r="B178" s="23"/>
      <c r="C178" s="23"/>
      <c r="D178" s="23"/>
      <c r="E178" s="23"/>
      <c r="F178" s="23"/>
    </row>
    <row r="179" spans="1:6" ht="15">
      <c r="A179" s="27"/>
      <c r="B179" s="23"/>
      <c r="C179" s="23"/>
      <c r="D179" s="23"/>
      <c r="E179" s="23"/>
      <c r="F179" s="23"/>
    </row>
    <row r="180" spans="1:6" ht="15">
      <c r="A180" s="27"/>
      <c r="B180" s="23"/>
      <c r="C180" s="23"/>
      <c r="D180" s="23"/>
      <c r="E180" s="23"/>
      <c r="F180" s="23"/>
    </row>
    <row r="181" spans="1:6" ht="15">
      <c r="A181" s="27"/>
      <c r="B181" s="23"/>
      <c r="C181" s="23"/>
      <c r="D181" s="23"/>
      <c r="E181" s="23"/>
      <c r="F181" s="23"/>
    </row>
    <row r="182" spans="1:6" ht="15">
      <c r="A182" s="27"/>
      <c r="B182" s="23"/>
      <c r="C182" s="23"/>
      <c r="D182" s="23"/>
      <c r="E182" s="23"/>
      <c r="F182" s="23"/>
    </row>
    <row r="183" spans="1:6" ht="15">
      <c r="A183" s="27"/>
      <c r="B183" s="23"/>
      <c r="C183" s="23"/>
      <c r="D183" s="23"/>
      <c r="E183" s="23"/>
      <c r="F183" s="23"/>
    </row>
    <row r="184" spans="1:6" ht="15">
      <c r="A184" s="27"/>
      <c r="B184" s="23"/>
      <c r="C184" s="23"/>
      <c r="D184" s="23"/>
      <c r="E184" s="23"/>
      <c r="F184" s="23"/>
    </row>
    <row r="185" spans="1:6" ht="15">
      <c r="A185" s="27"/>
      <c r="B185" s="23"/>
      <c r="C185" s="23"/>
      <c r="D185" s="23"/>
      <c r="E185" s="23"/>
      <c r="F185" s="23"/>
    </row>
    <row r="186" spans="1:6" ht="15">
      <c r="A186" s="27"/>
      <c r="B186" s="23"/>
      <c r="C186" s="23"/>
      <c r="D186" s="23"/>
      <c r="E186" s="23"/>
      <c r="F186" s="23"/>
    </row>
    <row r="187" spans="1:6" ht="15">
      <c r="A187" s="27"/>
      <c r="B187" s="23"/>
      <c r="C187" s="23"/>
      <c r="D187" s="23"/>
      <c r="E187" s="23"/>
      <c r="F187" s="23"/>
    </row>
    <row r="188" spans="1:6" ht="15">
      <c r="A188" s="27"/>
      <c r="B188" s="23"/>
      <c r="C188" s="23"/>
      <c r="D188" s="23"/>
      <c r="E188" s="23"/>
      <c r="F188" s="23"/>
    </row>
  </sheetData>
  <sheetProtection/>
  <mergeCells count="21">
    <mergeCell ref="A60:F60"/>
    <mergeCell ref="A1:F1"/>
    <mergeCell ref="A64:F64"/>
    <mergeCell ref="A82:F82"/>
    <mergeCell ref="A87:F87"/>
    <mergeCell ref="A40:F40"/>
    <mergeCell ref="A92:F92"/>
    <mergeCell ref="A63:F63"/>
    <mergeCell ref="C9:F9"/>
    <mergeCell ref="A26:F26"/>
    <mergeCell ref="C30:F30"/>
    <mergeCell ref="A3:F3"/>
    <mergeCell ref="A5:F5"/>
    <mergeCell ref="A39:F39"/>
    <mergeCell ref="A114:F114"/>
    <mergeCell ref="A72:F72"/>
    <mergeCell ref="A77:F77"/>
    <mergeCell ref="A51:F51"/>
    <mergeCell ref="A56:F56"/>
    <mergeCell ref="A110:F110"/>
    <mergeCell ref="A36:F3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89"/>
  <sheetViews>
    <sheetView zoomScalePageLayoutView="0" workbookViewId="0" topLeftCell="A1">
      <selection activeCell="C57" sqref="C57:F69"/>
    </sheetView>
  </sheetViews>
  <sheetFormatPr defaultColWidth="9.140625" defaultRowHeight="15"/>
  <cols>
    <col min="1" max="1" width="16.421875" style="46" customWidth="1"/>
    <col min="2" max="2" width="19.140625" style="46" customWidth="1"/>
    <col min="3" max="3" width="19.00390625" style="46" customWidth="1"/>
    <col min="4" max="6" width="16.140625" style="46" customWidth="1"/>
    <col min="7" max="7" width="13.57421875" style="46" customWidth="1"/>
    <col min="8" max="8" width="10.7109375" style="46" customWidth="1"/>
    <col min="9" max="9" width="11.00390625" style="46" customWidth="1"/>
    <col min="10" max="16384" width="9.140625" style="46" customWidth="1"/>
  </cols>
  <sheetData>
    <row r="1" spans="1:18" ht="19.5" customHeight="1">
      <c r="A1" s="129" t="s">
        <v>145</v>
      </c>
      <c r="B1" s="129"/>
      <c r="C1" s="129"/>
      <c r="D1" s="129"/>
      <c r="E1" s="129"/>
      <c r="F1" s="129"/>
      <c r="G1" s="86"/>
      <c r="H1" s="83"/>
      <c r="I1" s="83"/>
      <c r="K1" s="84"/>
      <c r="L1" s="84"/>
      <c r="M1" s="84"/>
      <c r="N1" s="84"/>
      <c r="O1" s="84"/>
      <c r="P1" s="84"/>
      <c r="Q1" s="84"/>
      <c r="R1" s="83"/>
    </row>
    <row r="2" spans="7:18" ht="5.25" customHeight="1">
      <c r="G2" s="87"/>
      <c r="H2" s="86"/>
      <c r="I2" s="86"/>
      <c r="K2" s="84"/>
      <c r="L2" s="84"/>
      <c r="M2" s="84"/>
      <c r="N2" s="84"/>
      <c r="O2" s="84"/>
      <c r="P2" s="84"/>
      <c r="Q2" s="84"/>
      <c r="R2" s="83"/>
    </row>
    <row r="3" spans="1:18" ht="17.25" customHeight="1">
      <c r="A3" s="130" t="s">
        <v>82</v>
      </c>
      <c r="B3" s="130"/>
      <c r="C3" s="130" t="s">
        <v>117</v>
      </c>
      <c r="D3" s="130"/>
      <c r="E3" s="131" t="s">
        <v>116</v>
      </c>
      <c r="F3" s="131"/>
      <c r="I3" s="85"/>
      <c r="P3" s="84"/>
      <c r="Q3" s="84"/>
      <c r="R3" s="83"/>
    </row>
    <row r="4" spans="1:18" ht="17.25" customHeight="1">
      <c r="A4" s="130"/>
      <c r="B4" s="130"/>
      <c r="C4" s="55" t="s">
        <v>115</v>
      </c>
      <c r="D4" s="55" t="s">
        <v>114</v>
      </c>
      <c r="E4" s="54" t="s">
        <v>115</v>
      </c>
      <c r="F4" s="54" t="s">
        <v>114</v>
      </c>
      <c r="I4" s="85"/>
      <c r="P4" s="84"/>
      <c r="Q4" s="84"/>
      <c r="R4" s="83"/>
    </row>
    <row r="5" spans="1:6" ht="17.25" customHeight="1">
      <c r="A5" s="130"/>
      <c r="B5" s="130"/>
      <c r="C5" s="132" t="s">
        <v>122</v>
      </c>
      <c r="D5" s="132"/>
      <c r="E5" s="132"/>
      <c r="F5" s="132"/>
    </row>
    <row r="6" spans="1:6" ht="19.5" customHeight="1">
      <c r="A6" s="133" t="s">
        <v>144</v>
      </c>
      <c r="B6" s="133"/>
      <c r="C6" s="52">
        <v>851.84</v>
      </c>
      <c r="D6" s="52">
        <v>1085.92</v>
      </c>
      <c r="E6" s="52">
        <v>1277.76</v>
      </c>
      <c r="F6" s="52">
        <v>1172.16</v>
      </c>
    </row>
    <row r="7" spans="1:6" ht="19.5" customHeight="1">
      <c r="A7" s="128" t="s">
        <v>134</v>
      </c>
      <c r="B7" s="128"/>
      <c r="C7" s="50">
        <v>2469.6774193548385</v>
      </c>
      <c r="D7" s="50">
        <v>1545.28</v>
      </c>
      <c r="E7" s="62">
        <v>3387.52688172043</v>
      </c>
      <c r="F7" s="62">
        <v>1629.76</v>
      </c>
    </row>
    <row r="8" spans="1:6" ht="19.5" customHeight="1">
      <c r="A8" s="133" t="s">
        <v>133</v>
      </c>
      <c r="B8" s="133"/>
      <c r="C8" s="52">
        <v>2498.064516129032</v>
      </c>
      <c r="D8" s="52">
        <v>1550.56</v>
      </c>
      <c r="E8" s="52">
        <v>3434.8387096774195</v>
      </c>
      <c r="F8" s="52">
        <v>1636.8</v>
      </c>
    </row>
    <row r="9" spans="1:6" ht="19.5" customHeight="1">
      <c r="A9" s="128" t="s">
        <v>132</v>
      </c>
      <c r="B9" s="128"/>
      <c r="C9" s="50">
        <v>2829.2473118279568</v>
      </c>
      <c r="D9" s="50">
        <v>1612.16</v>
      </c>
      <c r="E9" s="62">
        <v>3747.0967741935483</v>
      </c>
      <c r="F9" s="62">
        <v>1698.4</v>
      </c>
    </row>
    <row r="10" spans="1:6" ht="19.5" customHeight="1">
      <c r="A10" s="133" t="s">
        <v>131</v>
      </c>
      <c r="B10" s="133"/>
      <c r="C10" s="52">
        <v>5270.537634408602</v>
      </c>
      <c r="D10" s="52">
        <v>2018.72</v>
      </c>
      <c r="E10" s="52">
        <v>6197.8494623655915</v>
      </c>
      <c r="F10" s="52">
        <v>2104.96</v>
      </c>
    </row>
    <row r="11" spans="1:6" ht="19.5" customHeight="1">
      <c r="A11" s="128" t="s">
        <v>130</v>
      </c>
      <c r="B11" s="128"/>
      <c r="C11" s="50">
        <v>2734.6236559139784</v>
      </c>
      <c r="D11" s="50">
        <v>1594.56</v>
      </c>
      <c r="E11" s="62">
        <v>3652.4731182795704</v>
      </c>
      <c r="F11" s="62">
        <v>1680.8</v>
      </c>
    </row>
    <row r="12" spans="1:6" ht="19.5" customHeight="1">
      <c r="A12" s="133" t="s">
        <v>129</v>
      </c>
      <c r="B12" s="133"/>
      <c r="C12" s="52">
        <v>6273.548387096775</v>
      </c>
      <c r="D12" s="52">
        <v>2388.32</v>
      </c>
      <c r="E12" s="52">
        <v>7210.322580645162</v>
      </c>
      <c r="F12" s="52">
        <v>2474.56</v>
      </c>
    </row>
    <row r="13" spans="1:6" ht="19.5" customHeight="1">
      <c r="A13" s="128" t="s">
        <v>128</v>
      </c>
      <c r="B13" s="128"/>
      <c r="C13" s="50">
        <v>3245.5913978494623</v>
      </c>
      <c r="D13" s="50">
        <v>1689.6</v>
      </c>
      <c r="E13" s="62">
        <v>4191.827956989247</v>
      </c>
      <c r="F13" s="62">
        <v>1775.84</v>
      </c>
    </row>
    <row r="14" spans="1:6" ht="19.5" customHeight="1">
      <c r="A14" s="133" t="s">
        <v>127</v>
      </c>
      <c r="B14" s="133"/>
      <c r="C14" s="52">
        <v>6169.462365591398</v>
      </c>
      <c r="D14" s="52">
        <v>2096.16</v>
      </c>
      <c r="E14" s="52">
        <v>7087.31182795699</v>
      </c>
      <c r="F14" s="52">
        <v>2182.4</v>
      </c>
    </row>
    <row r="15" spans="1:6" ht="19.5" customHeight="1">
      <c r="A15" s="128" t="s">
        <v>126</v>
      </c>
      <c r="B15" s="128"/>
      <c r="C15" s="50"/>
      <c r="D15" s="50">
        <v>1689.6</v>
      </c>
      <c r="E15" s="62"/>
      <c r="F15" s="62">
        <v>1775.84</v>
      </c>
    </row>
    <row r="16" spans="1:6" ht="19.5" customHeight="1">
      <c r="A16" s="128" t="s">
        <v>124</v>
      </c>
      <c r="B16" s="128"/>
      <c r="C16" s="50">
        <v>5535.4838709677415</v>
      </c>
      <c r="D16" s="50">
        <v>2096.16</v>
      </c>
      <c r="E16" s="62">
        <v>6453.333333333333</v>
      </c>
      <c r="F16" s="62">
        <v>2182.4</v>
      </c>
    </row>
    <row r="17" spans="1:9" ht="19.5" customHeight="1">
      <c r="A17" s="82" t="s">
        <v>143</v>
      </c>
      <c r="B17" s="81"/>
      <c r="C17" s="80"/>
      <c r="D17" s="80"/>
      <c r="E17" s="79"/>
      <c r="F17" s="78"/>
      <c r="I17" s="63"/>
    </row>
    <row r="18" spans="1:9" ht="19.5" customHeight="1">
      <c r="A18" s="150" t="s">
        <v>142</v>
      </c>
      <c r="B18" s="151"/>
      <c r="C18" s="151"/>
      <c r="D18" s="151"/>
      <c r="E18" s="151"/>
      <c r="F18" s="152"/>
      <c r="I18" s="63"/>
    </row>
    <row r="19" spans="1:9" ht="19.5" customHeight="1">
      <c r="A19" s="153" t="s">
        <v>141</v>
      </c>
      <c r="B19" s="154"/>
      <c r="C19" s="154"/>
      <c r="D19" s="154" t="s">
        <v>140</v>
      </c>
      <c r="E19" s="155"/>
      <c r="F19" s="156"/>
      <c r="I19" s="63"/>
    </row>
    <row r="20" spans="1:9" ht="38.25" customHeight="1">
      <c r="A20" s="134" t="s">
        <v>139</v>
      </c>
      <c r="B20" s="135"/>
      <c r="C20" s="135"/>
      <c r="D20" s="135"/>
      <c r="E20" s="135"/>
      <c r="F20" s="135"/>
      <c r="I20" s="63"/>
    </row>
    <row r="21" spans="1:9" ht="23.25" customHeight="1" thickBot="1">
      <c r="A21" s="165" t="s">
        <v>120</v>
      </c>
      <c r="B21" s="165"/>
      <c r="C21" s="165"/>
      <c r="D21" s="165"/>
      <c r="E21" s="165"/>
      <c r="F21" s="165"/>
      <c r="I21" s="63"/>
    </row>
    <row r="22" spans="1:9" ht="15.75">
      <c r="A22" s="176" t="s">
        <v>138</v>
      </c>
      <c r="B22" s="177"/>
      <c r="C22" s="177"/>
      <c r="D22" s="177"/>
      <c r="E22" s="177"/>
      <c r="F22" s="178"/>
      <c r="I22" s="63"/>
    </row>
    <row r="23" spans="1:9" ht="32.25" thickBot="1">
      <c r="A23" s="77" t="s">
        <v>136</v>
      </c>
      <c r="B23" s="76">
        <v>0.5</v>
      </c>
      <c r="C23" s="75" t="s">
        <v>118</v>
      </c>
      <c r="D23" s="74">
        <v>700</v>
      </c>
      <c r="E23" s="57"/>
      <c r="F23" s="56"/>
      <c r="I23" s="63"/>
    </row>
    <row r="24" spans="1:9" ht="15.75">
      <c r="A24" s="146" t="s">
        <v>82</v>
      </c>
      <c r="B24" s="147"/>
      <c r="C24" s="147" t="s">
        <v>117</v>
      </c>
      <c r="D24" s="147"/>
      <c r="E24" s="157" t="s">
        <v>116</v>
      </c>
      <c r="F24" s="158"/>
      <c r="I24" s="63"/>
    </row>
    <row r="25" spans="1:9" ht="15.75" thickBot="1">
      <c r="A25" s="148"/>
      <c r="B25" s="149"/>
      <c r="C25" s="73" t="s">
        <v>115</v>
      </c>
      <c r="D25" s="73" t="s">
        <v>114</v>
      </c>
      <c r="E25" s="72" t="s">
        <v>115</v>
      </c>
      <c r="F25" s="71" t="s">
        <v>114</v>
      </c>
      <c r="I25" s="63"/>
    </row>
    <row r="26" spans="1:9" ht="15.75">
      <c r="A26" s="139" t="s">
        <v>134</v>
      </c>
      <c r="B26" s="140"/>
      <c r="C26" s="70">
        <f aca="true" t="shared" si="0" ref="C26:C33">IF($B$23&gt;0,IF($B$23&lt;=0.186,(C7-$C$6)*0.186,$B$23*(C7-$C$6)),"")</f>
        <v>808.9187096774192</v>
      </c>
      <c r="D26" s="70">
        <f aca="true" t="shared" si="1" ref="D26:D35">IF($D$23&gt;0,IF($D$23&lt;=700,D7-$D$6,D7+($D$23-700)/100*15%*(D7-$D$6)),"")</f>
        <v>459.3599999999999</v>
      </c>
      <c r="E26" s="70">
        <f aca="true" t="shared" si="2" ref="E26:E33">IF($B$23&gt;0,IF($B$23&lt;=0.186,(E7-$C$6)*0.186,$B$23*(E7-$C$6)),"")</f>
        <v>1267.843440860215</v>
      </c>
      <c r="F26" s="69">
        <f aca="true" t="shared" si="3" ref="F26:F35">IF($D$23&gt;0,IF($D$23&lt;=700,F7-$D$6,F7+($D$23-700)/100*15%*(F7-$D$6)),"")</f>
        <v>543.8399999999999</v>
      </c>
      <c r="I26" s="63"/>
    </row>
    <row r="27" spans="1:9" ht="15.75">
      <c r="A27" s="141" t="s">
        <v>133</v>
      </c>
      <c r="B27" s="142"/>
      <c r="C27" s="67">
        <f t="shared" si="0"/>
        <v>823.112258064516</v>
      </c>
      <c r="D27" s="68">
        <f t="shared" si="1"/>
        <v>464.6399999999999</v>
      </c>
      <c r="E27" s="67">
        <f t="shared" si="2"/>
        <v>1291.4993548387097</v>
      </c>
      <c r="F27" s="66">
        <f t="shared" si="3"/>
        <v>550.8799999999999</v>
      </c>
      <c r="I27" s="63"/>
    </row>
    <row r="28" spans="1:9" ht="15.75">
      <c r="A28" s="143" t="s">
        <v>132</v>
      </c>
      <c r="B28" s="128"/>
      <c r="C28" s="50">
        <f t="shared" si="0"/>
        <v>988.7036559139783</v>
      </c>
      <c r="D28" s="50">
        <f t="shared" si="1"/>
        <v>526.24</v>
      </c>
      <c r="E28" s="50">
        <f t="shared" si="2"/>
        <v>1447.628387096774</v>
      </c>
      <c r="F28" s="49">
        <f t="shared" si="3"/>
        <v>612.48</v>
      </c>
      <c r="I28" s="63"/>
    </row>
    <row r="29" spans="1:9" ht="15.75">
      <c r="A29" s="141" t="s">
        <v>131</v>
      </c>
      <c r="B29" s="142"/>
      <c r="C29" s="67">
        <f t="shared" si="0"/>
        <v>2209.3488172043008</v>
      </c>
      <c r="D29" s="68">
        <f t="shared" si="1"/>
        <v>932.8</v>
      </c>
      <c r="E29" s="67">
        <f t="shared" si="2"/>
        <v>2673.0047311827957</v>
      </c>
      <c r="F29" s="66">
        <f t="shared" si="3"/>
        <v>1019.04</v>
      </c>
      <c r="I29" s="63"/>
    </row>
    <row r="30" spans="1:9" ht="15.75">
      <c r="A30" s="143" t="s">
        <v>130</v>
      </c>
      <c r="B30" s="128"/>
      <c r="C30" s="50">
        <f t="shared" si="0"/>
        <v>941.3918279569891</v>
      </c>
      <c r="D30" s="50">
        <f t="shared" si="1"/>
        <v>508.6399999999999</v>
      </c>
      <c r="E30" s="50">
        <f t="shared" si="2"/>
        <v>1400.316559139785</v>
      </c>
      <c r="F30" s="49">
        <f t="shared" si="3"/>
        <v>594.8799999999999</v>
      </c>
      <c r="I30" s="63"/>
    </row>
    <row r="31" spans="1:9" ht="15.75">
      <c r="A31" s="141" t="s">
        <v>129</v>
      </c>
      <c r="B31" s="142"/>
      <c r="C31" s="67">
        <f t="shared" si="0"/>
        <v>2710.8541935483872</v>
      </c>
      <c r="D31" s="68">
        <f t="shared" si="1"/>
        <v>1302.4</v>
      </c>
      <c r="E31" s="67">
        <f t="shared" si="2"/>
        <v>3179.241290322581</v>
      </c>
      <c r="F31" s="66">
        <f t="shared" si="3"/>
        <v>1388.6399999999999</v>
      </c>
      <c r="I31" s="63"/>
    </row>
    <row r="32" spans="1:9" ht="15.75">
      <c r="A32" s="143" t="s">
        <v>128</v>
      </c>
      <c r="B32" s="128"/>
      <c r="C32" s="50">
        <f t="shared" si="0"/>
        <v>1196.875698924731</v>
      </c>
      <c r="D32" s="50">
        <f t="shared" si="1"/>
        <v>603.6799999999998</v>
      </c>
      <c r="E32" s="50">
        <f t="shared" si="2"/>
        <v>1669.9939784946232</v>
      </c>
      <c r="F32" s="49">
        <f t="shared" si="3"/>
        <v>689.9199999999998</v>
      </c>
      <c r="I32" s="63"/>
    </row>
    <row r="33" spans="1:9" ht="15.75">
      <c r="A33" s="141" t="s">
        <v>127</v>
      </c>
      <c r="B33" s="142"/>
      <c r="C33" s="67">
        <f t="shared" si="0"/>
        <v>2658.811182795699</v>
      </c>
      <c r="D33" s="68">
        <f t="shared" si="1"/>
        <v>1010.2399999999998</v>
      </c>
      <c r="E33" s="67">
        <f t="shared" si="2"/>
        <v>3117.735913978495</v>
      </c>
      <c r="F33" s="66">
        <f t="shared" si="3"/>
        <v>1096.48</v>
      </c>
      <c r="I33" s="63"/>
    </row>
    <row r="34" spans="1:9" ht="15.75">
      <c r="A34" s="143" t="s">
        <v>126</v>
      </c>
      <c r="B34" s="128"/>
      <c r="C34" s="50"/>
      <c r="D34" s="50">
        <f t="shared" si="1"/>
        <v>603.6799999999998</v>
      </c>
      <c r="E34" s="50"/>
      <c r="F34" s="49">
        <f t="shared" si="3"/>
        <v>689.9199999999998</v>
      </c>
      <c r="I34" s="63"/>
    </row>
    <row r="35" spans="1:9" ht="16.5" thickBot="1">
      <c r="A35" s="144" t="s">
        <v>124</v>
      </c>
      <c r="B35" s="145"/>
      <c r="C35" s="65">
        <f>IF($B$23&gt;0,IF($B$23&lt;=0.186,(C16-$C$6)*0.186,$B$23*(C16-$C$6)),"")</f>
        <v>2341.8219354838707</v>
      </c>
      <c r="D35" s="65">
        <f t="shared" si="1"/>
        <v>1010.2399999999998</v>
      </c>
      <c r="E35" s="50">
        <f>IF($B$23&gt;0,IF($B$23&lt;=0.186,(E16-$C$6)*0.186,$B$23*(E16-$C$6)),"")</f>
        <v>2800.7466666666664</v>
      </c>
      <c r="F35" s="64">
        <f t="shared" si="3"/>
        <v>1096.48</v>
      </c>
      <c r="I35" s="63"/>
    </row>
    <row r="36" spans="1:9" ht="21" thickBot="1">
      <c r="A36" s="165" t="s">
        <v>137</v>
      </c>
      <c r="B36" s="165"/>
      <c r="C36" s="165"/>
      <c r="D36" s="165"/>
      <c r="E36" s="165"/>
      <c r="F36" s="165"/>
      <c r="I36" s="63"/>
    </row>
    <row r="37" spans="1:9" ht="33.75" customHeight="1">
      <c r="A37" s="136" t="s">
        <v>119</v>
      </c>
      <c r="B37" s="137"/>
      <c r="C37" s="137"/>
      <c r="D37" s="137"/>
      <c r="E37" s="137"/>
      <c r="F37" s="138"/>
      <c r="I37" s="63"/>
    </row>
    <row r="38" spans="1:9" ht="32.25" thickBot="1">
      <c r="A38" s="77" t="s">
        <v>136</v>
      </c>
      <c r="B38" s="76">
        <v>0.5</v>
      </c>
      <c r="C38" s="75" t="s">
        <v>135</v>
      </c>
      <c r="D38" s="74">
        <v>700</v>
      </c>
      <c r="E38" s="57"/>
      <c r="F38" s="56"/>
      <c r="I38" s="63"/>
    </row>
    <row r="39" spans="1:9" ht="19.5" customHeight="1">
      <c r="A39" s="146" t="s">
        <v>82</v>
      </c>
      <c r="B39" s="147"/>
      <c r="C39" s="147" t="s">
        <v>117</v>
      </c>
      <c r="D39" s="147"/>
      <c r="E39" s="157" t="s">
        <v>116</v>
      </c>
      <c r="F39" s="158"/>
      <c r="I39" s="63"/>
    </row>
    <row r="40" spans="1:9" ht="19.5" customHeight="1" thickBot="1">
      <c r="A40" s="148"/>
      <c r="B40" s="149"/>
      <c r="C40" s="73" t="s">
        <v>115</v>
      </c>
      <c r="D40" s="73" t="s">
        <v>114</v>
      </c>
      <c r="E40" s="72" t="s">
        <v>115</v>
      </c>
      <c r="F40" s="71" t="s">
        <v>114</v>
      </c>
      <c r="I40" s="63"/>
    </row>
    <row r="41" spans="1:9" ht="19.5" customHeight="1">
      <c r="A41" s="139" t="s">
        <v>134</v>
      </c>
      <c r="B41" s="140"/>
      <c r="C41" s="70">
        <f aca="true" t="shared" si="4" ref="C41:C48">IF($B$38&gt;0,IF($B$38&lt;=0.186,C7*0.186,$B$38*C7),"")</f>
        <v>1234.8387096774193</v>
      </c>
      <c r="D41" s="70">
        <f aca="true" t="shared" si="5" ref="D41:D50">IF($D$38&gt;0,IF($D$38&lt;=700,D7,D7+($D$38-700)/100*15%*D7),"")</f>
        <v>1545.28</v>
      </c>
      <c r="E41" s="70">
        <f aca="true" t="shared" si="6" ref="E41:E48">IF($B$38&gt;0,IF($B$38&lt;=0.186,E7*0.186,$B$38*E7),"")</f>
        <v>1693.763440860215</v>
      </c>
      <c r="F41" s="69">
        <f aca="true" t="shared" si="7" ref="F41:F50">IF($D$38&gt;0,IF($D$38&lt;=700,F7,F7+($D$38-700)/100*15%*F7),"")</f>
        <v>1629.76</v>
      </c>
      <c r="I41" s="63"/>
    </row>
    <row r="42" spans="1:9" ht="19.5" customHeight="1">
      <c r="A42" s="141" t="s">
        <v>133</v>
      </c>
      <c r="B42" s="142"/>
      <c r="C42" s="67">
        <f t="shared" si="4"/>
        <v>1249.032258064516</v>
      </c>
      <c r="D42" s="68">
        <f t="shared" si="5"/>
        <v>1550.56</v>
      </c>
      <c r="E42" s="67">
        <f t="shared" si="6"/>
        <v>1717.4193548387098</v>
      </c>
      <c r="F42" s="66">
        <f t="shared" si="7"/>
        <v>1636.8</v>
      </c>
      <c r="I42" s="63"/>
    </row>
    <row r="43" spans="1:9" ht="19.5" customHeight="1">
      <c r="A43" s="143" t="s">
        <v>132</v>
      </c>
      <c r="B43" s="128"/>
      <c r="C43" s="50">
        <f t="shared" si="4"/>
        <v>1414.6236559139784</v>
      </c>
      <c r="D43" s="50">
        <f t="shared" si="5"/>
        <v>1612.16</v>
      </c>
      <c r="E43" s="50">
        <f t="shared" si="6"/>
        <v>1873.5483870967741</v>
      </c>
      <c r="F43" s="49">
        <f t="shared" si="7"/>
        <v>1698.4</v>
      </c>
      <c r="I43" s="63"/>
    </row>
    <row r="44" spans="1:9" ht="19.5" customHeight="1">
      <c r="A44" s="141" t="s">
        <v>131</v>
      </c>
      <c r="B44" s="142"/>
      <c r="C44" s="67">
        <f t="shared" si="4"/>
        <v>2635.268817204301</v>
      </c>
      <c r="D44" s="68">
        <f t="shared" si="5"/>
        <v>2018.72</v>
      </c>
      <c r="E44" s="67">
        <f t="shared" si="6"/>
        <v>3098.9247311827958</v>
      </c>
      <c r="F44" s="66">
        <f t="shared" si="7"/>
        <v>2104.96</v>
      </c>
      <c r="I44" s="63"/>
    </row>
    <row r="45" spans="1:9" ht="19.5" customHeight="1">
      <c r="A45" s="143" t="s">
        <v>130</v>
      </c>
      <c r="B45" s="128"/>
      <c r="C45" s="50">
        <f t="shared" si="4"/>
        <v>1367.3118279569892</v>
      </c>
      <c r="D45" s="50">
        <f t="shared" si="5"/>
        <v>1594.56</v>
      </c>
      <c r="E45" s="50">
        <f t="shared" si="6"/>
        <v>1826.2365591397852</v>
      </c>
      <c r="F45" s="49">
        <f t="shared" si="7"/>
        <v>1680.8</v>
      </c>
      <c r="I45" s="63"/>
    </row>
    <row r="46" spans="1:9" ht="19.5" customHeight="1">
      <c r="A46" s="141" t="s">
        <v>129</v>
      </c>
      <c r="B46" s="142"/>
      <c r="C46" s="67">
        <f t="shared" si="4"/>
        <v>3136.7741935483873</v>
      </c>
      <c r="D46" s="68">
        <f t="shared" si="5"/>
        <v>2388.32</v>
      </c>
      <c r="E46" s="67">
        <f t="shared" si="6"/>
        <v>3605.161290322581</v>
      </c>
      <c r="F46" s="66">
        <f t="shared" si="7"/>
        <v>2474.56</v>
      </c>
      <c r="I46" s="63"/>
    </row>
    <row r="47" spans="1:9" ht="19.5" customHeight="1">
      <c r="A47" s="143" t="s">
        <v>128</v>
      </c>
      <c r="B47" s="128"/>
      <c r="C47" s="50">
        <f t="shared" si="4"/>
        <v>1622.7956989247311</v>
      </c>
      <c r="D47" s="50">
        <f t="shared" si="5"/>
        <v>1689.6</v>
      </c>
      <c r="E47" s="50">
        <f t="shared" si="6"/>
        <v>2095.9139784946233</v>
      </c>
      <c r="F47" s="49">
        <f t="shared" si="7"/>
        <v>1775.84</v>
      </c>
      <c r="I47" s="63"/>
    </row>
    <row r="48" spans="1:9" ht="19.5" customHeight="1">
      <c r="A48" s="141" t="s">
        <v>127</v>
      </c>
      <c r="B48" s="142"/>
      <c r="C48" s="67">
        <f t="shared" si="4"/>
        <v>3084.731182795699</v>
      </c>
      <c r="D48" s="68">
        <f t="shared" si="5"/>
        <v>2096.16</v>
      </c>
      <c r="E48" s="67">
        <f t="shared" si="6"/>
        <v>3543.655913978495</v>
      </c>
      <c r="F48" s="66">
        <f t="shared" si="7"/>
        <v>2182.4</v>
      </c>
      <c r="I48" s="63"/>
    </row>
    <row r="49" spans="1:9" ht="19.5" customHeight="1">
      <c r="A49" s="143" t="s">
        <v>126</v>
      </c>
      <c r="B49" s="128"/>
      <c r="C49" s="50" t="s">
        <v>125</v>
      </c>
      <c r="D49" s="50">
        <f t="shared" si="5"/>
        <v>1689.6</v>
      </c>
      <c r="E49" s="50" t="s">
        <v>125</v>
      </c>
      <c r="F49" s="49">
        <f t="shared" si="7"/>
        <v>1775.84</v>
      </c>
      <c r="I49" s="63"/>
    </row>
    <row r="50" spans="1:9" ht="19.5" customHeight="1" thickBot="1">
      <c r="A50" s="144" t="s">
        <v>124</v>
      </c>
      <c r="B50" s="145"/>
      <c r="C50" s="65">
        <f>IF($B$38&gt;0,IF($B$38&lt;=0.186,C16*0.186,$B$38*C16),"")</f>
        <v>2767.7419354838707</v>
      </c>
      <c r="D50" s="65">
        <f t="shared" si="5"/>
        <v>2096.16</v>
      </c>
      <c r="E50" s="65">
        <f>IF($B$38&gt;0,IF($B$38&lt;=0.186,E16*0.186,$B$38*E16),"")</f>
        <v>3226.6666666666665</v>
      </c>
      <c r="F50" s="64">
        <f t="shared" si="7"/>
        <v>2182.4</v>
      </c>
      <c r="I50" s="63"/>
    </row>
    <row r="51" ht="7.5" customHeight="1">
      <c r="I51" s="63"/>
    </row>
    <row r="52" ht="7.5" customHeight="1">
      <c r="I52" s="63"/>
    </row>
    <row r="53" spans="1:9" ht="21" customHeight="1">
      <c r="A53" s="129" t="s">
        <v>123</v>
      </c>
      <c r="B53" s="129"/>
      <c r="C53" s="129"/>
      <c r="D53" s="129"/>
      <c r="E53" s="129"/>
      <c r="F53" s="129"/>
      <c r="I53" s="63"/>
    </row>
    <row r="54" spans="1:9" ht="15.75" customHeight="1">
      <c r="A54" s="130" t="s">
        <v>82</v>
      </c>
      <c r="B54" s="130"/>
      <c r="C54" s="130" t="s">
        <v>117</v>
      </c>
      <c r="D54" s="130"/>
      <c r="E54" s="131" t="s">
        <v>116</v>
      </c>
      <c r="F54" s="131"/>
      <c r="I54" s="63"/>
    </row>
    <row r="55" spans="1:9" ht="15.75" customHeight="1">
      <c r="A55" s="130"/>
      <c r="B55" s="130"/>
      <c r="C55" s="55" t="s">
        <v>115</v>
      </c>
      <c r="D55" s="55" t="s">
        <v>114</v>
      </c>
      <c r="E55" s="54" t="s">
        <v>115</v>
      </c>
      <c r="F55" s="54" t="s">
        <v>114</v>
      </c>
      <c r="I55" s="63"/>
    </row>
    <row r="56" spans="1:9" ht="15.75" customHeight="1">
      <c r="A56" s="130"/>
      <c r="B56" s="130"/>
      <c r="C56" s="132" t="s">
        <v>122</v>
      </c>
      <c r="D56" s="132"/>
      <c r="E56" s="132"/>
      <c r="F56" s="132"/>
      <c r="I56" s="63"/>
    </row>
    <row r="57" spans="1:9" ht="19.5" customHeight="1">
      <c r="A57" s="133" t="s">
        <v>113</v>
      </c>
      <c r="B57" s="133"/>
      <c r="C57" s="52">
        <v>5256.96</v>
      </c>
      <c r="D57" s="52">
        <v>6519.744</v>
      </c>
      <c r="E57" s="52">
        <v>5339.52</v>
      </c>
      <c r="F57" s="52">
        <v>6612.4800000000005</v>
      </c>
      <c r="H57"/>
      <c r="I57" s="89"/>
    </row>
    <row r="58" spans="1:9" ht="19.5" customHeight="1">
      <c r="A58" s="128" t="s">
        <v>112</v>
      </c>
      <c r="B58" s="128"/>
      <c r="C58" s="50">
        <v>2350.08</v>
      </c>
      <c r="D58" s="50">
        <v>3471.552</v>
      </c>
      <c r="E58" s="62">
        <v>2432.64</v>
      </c>
      <c r="F58" s="62">
        <v>3564.288</v>
      </c>
      <c r="H58"/>
      <c r="I58" s="89"/>
    </row>
    <row r="59" spans="1:9" ht="19.5" customHeight="1">
      <c r="A59" s="133" t="s">
        <v>111</v>
      </c>
      <c r="B59" s="133"/>
      <c r="C59" s="52">
        <v>4325.76</v>
      </c>
      <c r="D59" s="52">
        <v>6539.9039999999995</v>
      </c>
      <c r="E59" s="52">
        <v>4408.32</v>
      </c>
      <c r="F59" s="52">
        <v>6632.64</v>
      </c>
      <c r="H59"/>
      <c r="I59" s="90"/>
    </row>
    <row r="60" spans="1:9" ht="19.5" customHeight="1">
      <c r="A60" s="128" t="s">
        <v>110</v>
      </c>
      <c r="B60" s="128"/>
      <c r="C60" s="50">
        <v>1601.28</v>
      </c>
      <c r="D60" s="50">
        <v>3148.992</v>
      </c>
      <c r="E60" s="62">
        <v>1683.84</v>
      </c>
      <c r="F60" s="62">
        <v>3241.728</v>
      </c>
      <c r="H60"/>
      <c r="I60" s="90"/>
    </row>
    <row r="61" spans="1:9" ht="19.5" customHeight="1">
      <c r="A61" s="133" t="s">
        <v>109</v>
      </c>
      <c r="B61" s="133"/>
      <c r="C61" s="52">
        <v>1966.08</v>
      </c>
      <c r="D61" s="52">
        <v>3975.552</v>
      </c>
      <c r="E61" s="52">
        <v>2048.64</v>
      </c>
      <c r="F61" s="52">
        <v>4070.3039999999996</v>
      </c>
      <c r="H61"/>
      <c r="I61" s="90"/>
    </row>
    <row r="62" spans="1:9" ht="19.5" customHeight="1">
      <c r="A62" s="128" t="s">
        <v>108</v>
      </c>
      <c r="B62" s="128"/>
      <c r="C62" s="50">
        <v>2672.64</v>
      </c>
      <c r="D62" s="50">
        <v>4273.92</v>
      </c>
      <c r="E62" s="62">
        <v>2753.28</v>
      </c>
      <c r="F62" s="62">
        <v>4366.656</v>
      </c>
      <c r="H62"/>
      <c r="I62" s="90"/>
    </row>
    <row r="63" spans="1:9" ht="19.5" customHeight="1">
      <c r="A63" s="133" t="s">
        <v>107</v>
      </c>
      <c r="B63" s="133"/>
      <c r="C63" s="52">
        <v>2772.48</v>
      </c>
      <c r="D63" s="52">
        <v>4376.736</v>
      </c>
      <c r="E63" s="52">
        <v>2855.04</v>
      </c>
      <c r="F63" s="52">
        <v>4471.488</v>
      </c>
      <c r="H63"/>
      <c r="I63" s="90"/>
    </row>
    <row r="64" spans="1:9" ht="19.5" customHeight="1">
      <c r="A64" s="128" t="s">
        <v>106</v>
      </c>
      <c r="B64" s="128"/>
      <c r="C64" s="50">
        <v>3064.3199999999997</v>
      </c>
      <c r="D64" s="50">
        <v>4219.488</v>
      </c>
      <c r="E64" s="62">
        <v>3146.88</v>
      </c>
      <c r="F64" s="62">
        <v>4314.24</v>
      </c>
      <c r="H64"/>
      <c r="I64" s="90"/>
    </row>
    <row r="65" spans="1:9" ht="19.5" customHeight="1">
      <c r="A65" s="133" t="s">
        <v>105</v>
      </c>
      <c r="B65" s="133"/>
      <c r="C65" s="52">
        <v>2305.92</v>
      </c>
      <c r="D65" s="52">
        <v>3423.1679999999997</v>
      </c>
      <c r="E65" s="52">
        <v>2388.48</v>
      </c>
      <c r="F65" s="52">
        <v>3517.92</v>
      </c>
      <c r="H65"/>
      <c r="I65" s="90"/>
    </row>
    <row r="66" spans="1:9" ht="19.5" customHeight="1">
      <c r="A66" s="128" t="s">
        <v>104</v>
      </c>
      <c r="B66" s="128"/>
      <c r="C66" s="50">
        <v>2709.1200000000003</v>
      </c>
      <c r="D66" s="50">
        <v>4314.24</v>
      </c>
      <c r="E66" s="62">
        <v>2791.6800000000003</v>
      </c>
      <c r="F66" s="62">
        <v>4406.976</v>
      </c>
      <c r="H66"/>
      <c r="I66" s="90"/>
    </row>
    <row r="67" spans="1:9" ht="19.5" customHeight="1">
      <c r="A67" s="133" t="s">
        <v>103</v>
      </c>
      <c r="B67" s="133"/>
      <c r="C67" s="52">
        <v>2440.32</v>
      </c>
      <c r="D67" s="52">
        <v>4029.984</v>
      </c>
      <c r="E67" s="52">
        <v>2520.96</v>
      </c>
      <c r="F67" s="52">
        <v>4122.72</v>
      </c>
      <c r="H67"/>
      <c r="I67" s="90"/>
    </row>
    <row r="68" spans="1:9" ht="19.5" customHeight="1">
      <c r="A68" s="128" t="s">
        <v>102</v>
      </c>
      <c r="B68" s="128"/>
      <c r="C68" s="50">
        <v>2995.2000000000003</v>
      </c>
      <c r="D68" s="50">
        <v>4144.896</v>
      </c>
      <c r="E68" s="62">
        <v>3077.76</v>
      </c>
      <c r="F68" s="62">
        <v>4237.6320000000005</v>
      </c>
      <c r="H68"/>
      <c r="I68" s="90"/>
    </row>
    <row r="69" spans="1:9" ht="19.5" customHeight="1">
      <c r="A69" s="133" t="s">
        <v>101</v>
      </c>
      <c r="B69" s="133"/>
      <c r="C69" s="52">
        <v>2995.2000000000003</v>
      </c>
      <c r="D69" s="52">
        <v>4144.896</v>
      </c>
      <c r="E69" s="52">
        <v>3077.76</v>
      </c>
      <c r="F69" s="52">
        <v>4237.6320000000005</v>
      </c>
      <c r="H69"/>
      <c r="I69" s="90"/>
    </row>
    <row r="70" spans="1:6" ht="26.25" customHeight="1">
      <c r="A70" s="163" t="s">
        <v>121</v>
      </c>
      <c r="B70" s="164"/>
      <c r="C70" s="164"/>
      <c r="D70" s="164"/>
      <c r="E70" s="164"/>
      <c r="F70" s="164"/>
    </row>
    <row r="71" spans="1:6" ht="66.75" customHeight="1">
      <c r="A71" s="134" t="s">
        <v>151</v>
      </c>
      <c r="B71" s="135"/>
      <c r="C71" s="135"/>
      <c r="D71" s="135"/>
      <c r="E71" s="135"/>
      <c r="F71" s="135"/>
    </row>
    <row r="72" spans="1:6" ht="21" customHeight="1" thickBot="1">
      <c r="A72" s="165" t="s">
        <v>120</v>
      </c>
      <c r="B72" s="165"/>
      <c r="C72" s="165"/>
      <c r="D72" s="165"/>
      <c r="E72" s="165"/>
      <c r="F72" s="165"/>
    </row>
    <row r="73" spans="1:6" ht="43.5" customHeight="1">
      <c r="A73" s="136" t="s">
        <v>153</v>
      </c>
      <c r="B73" s="137"/>
      <c r="C73" s="137"/>
      <c r="D73" s="137"/>
      <c r="E73" s="137"/>
      <c r="F73" s="138"/>
    </row>
    <row r="74" spans="1:6" ht="31.5">
      <c r="A74" s="61" t="s">
        <v>147</v>
      </c>
      <c r="B74" s="60">
        <v>820</v>
      </c>
      <c r="C74" s="59" t="s">
        <v>118</v>
      </c>
      <c r="D74" s="58">
        <v>710</v>
      </c>
      <c r="E74" s="57"/>
      <c r="F74" s="56"/>
    </row>
    <row r="75" spans="1:6" ht="15.75">
      <c r="A75" s="166" t="s">
        <v>82</v>
      </c>
      <c r="B75" s="167"/>
      <c r="C75" s="159" t="s">
        <v>117</v>
      </c>
      <c r="D75" s="160"/>
      <c r="E75" s="161" t="s">
        <v>116</v>
      </c>
      <c r="F75" s="162"/>
    </row>
    <row r="76" spans="1:6" ht="15" customHeight="1">
      <c r="A76" s="168"/>
      <c r="B76" s="169"/>
      <c r="C76" s="55" t="s">
        <v>115</v>
      </c>
      <c r="D76" s="55" t="s">
        <v>114</v>
      </c>
      <c r="E76" s="54" t="s">
        <v>115</v>
      </c>
      <c r="F76" s="53" t="s">
        <v>114</v>
      </c>
    </row>
    <row r="77" spans="1:6" ht="15.75">
      <c r="A77" s="170" t="s">
        <v>113</v>
      </c>
      <c r="B77" s="171"/>
      <c r="C77" s="52">
        <f>IF($B$74&gt;0,IF($B$74&lt;=820,C57,C57/820*$B$74),"")</f>
        <v>5256.96</v>
      </c>
      <c r="D77" s="52">
        <f>IF($D$74&gt;0,IF($D$74&lt;=708,D57,D57+($D$74-708)/100*5%*D57),"")</f>
        <v>6526.263744</v>
      </c>
      <c r="E77" s="52">
        <f>IF($B$74&gt;0,IF($B$74&lt;=820,E57,E57/820*$B$74),"")</f>
        <v>5339.52</v>
      </c>
      <c r="F77" s="51">
        <f>IF($D$74&gt;0,IF($D$74&lt;=708,F57,F57+($D$74-708)/100*5%*F57),"")</f>
        <v>6619.09248</v>
      </c>
    </row>
    <row r="78" spans="1:6" ht="15.75">
      <c r="A78" s="172" t="s">
        <v>112</v>
      </c>
      <c r="B78" s="173"/>
      <c r="C78" s="50">
        <f aca="true" t="shared" si="8" ref="C78:C89">IF($B$74&gt;0,IF($B$74&lt;=820,C58,C58/820*$B$74),"")</f>
        <v>2350.08</v>
      </c>
      <c r="D78" s="50">
        <f aca="true" t="shared" si="9" ref="D78:D89">IF($D$74&gt;0,IF($D$74&lt;=708,D58,D58+($D$74-708)/100*5%*D58),"")</f>
        <v>3475.023552</v>
      </c>
      <c r="E78" s="50">
        <f aca="true" t="shared" si="10" ref="E78:E89">IF($B$74&gt;0,IF($B$74&lt;=820,E58,E58/820*$B$74),"")</f>
        <v>2432.64</v>
      </c>
      <c r="F78" s="49">
        <f aca="true" t="shared" si="11" ref="F78:F89">IF($D$74&gt;0,IF($D$74&lt;=708,F58,F58+($D$74-708)/100*5%*F58),"")</f>
        <v>3567.852288</v>
      </c>
    </row>
    <row r="79" spans="1:6" ht="15.75">
      <c r="A79" s="170" t="s">
        <v>111</v>
      </c>
      <c r="B79" s="171"/>
      <c r="C79" s="52">
        <f t="shared" si="8"/>
        <v>4325.76</v>
      </c>
      <c r="D79" s="52">
        <f t="shared" si="9"/>
        <v>6546.443904</v>
      </c>
      <c r="E79" s="52">
        <f t="shared" si="10"/>
        <v>4408.32</v>
      </c>
      <c r="F79" s="51">
        <f t="shared" si="11"/>
        <v>6639.27264</v>
      </c>
    </row>
    <row r="80" spans="1:6" ht="15.75">
      <c r="A80" s="172" t="s">
        <v>110</v>
      </c>
      <c r="B80" s="173"/>
      <c r="C80" s="50">
        <f t="shared" si="8"/>
        <v>1601.28</v>
      </c>
      <c r="D80" s="50">
        <f t="shared" si="9"/>
        <v>3152.140992</v>
      </c>
      <c r="E80" s="50">
        <f t="shared" si="10"/>
        <v>1683.84</v>
      </c>
      <c r="F80" s="49">
        <f t="shared" si="11"/>
        <v>3244.969728</v>
      </c>
    </row>
    <row r="81" spans="1:6" ht="15.75">
      <c r="A81" s="170" t="s">
        <v>109</v>
      </c>
      <c r="B81" s="171"/>
      <c r="C81" s="52">
        <f t="shared" si="8"/>
        <v>1966.08</v>
      </c>
      <c r="D81" s="52">
        <f t="shared" si="9"/>
        <v>3979.527552</v>
      </c>
      <c r="E81" s="52">
        <f t="shared" si="10"/>
        <v>2048.64</v>
      </c>
      <c r="F81" s="51">
        <f t="shared" si="11"/>
        <v>4074.3743039999995</v>
      </c>
    </row>
    <row r="82" spans="1:6" ht="15.75">
      <c r="A82" s="172" t="s">
        <v>108</v>
      </c>
      <c r="B82" s="173"/>
      <c r="C82" s="50">
        <f t="shared" si="8"/>
        <v>2672.64</v>
      </c>
      <c r="D82" s="50">
        <f t="shared" si="9"/>
        <v>4278.19392</v>
      </c>
      <c r="E82" s="50">
        <f t="shared" si="10"/>
        <v>2753.28</v>
      </c>
      <c r="F82" s="49">
        <f t="shared" si="11"/>
        <v>4371.022656</v>
      </c>
    </row>
    <row r="83" spans="1:6" ht="15.75">
      <c r="A83" s="170" t="s">
        <v>107</v>
      </c>
      <c r="B83" s="171"/>
      <c r="C83" s="52">
        <f t="shared" si="8"/>
        <v>2772.48</v>
      </c>
      <c r="D83" s="52">
        <f t="shared" si="9"/>
        <v>4381.112736</v>
      </c>
      <c r="E83" s="52">
        <f t="shared" si="10"/>
        <v>2855.04</v>
      </c>
      <c r="F83" s="51">
        <f t="shared" si="11"/>
        <v>4475.959488</v>
      </c>
    </row>
    <row r="84" spans="1:6" ht="15.75">
      <c r="A84" s="172" t="s">
        <v>106</v>
      </c>
      <c r="B84" s="173"/>
      <c r="C84" s="50">
        <f t="shared" si="8"/>
        <v>3064.3199999999997</v>
      </c>
      <c r="D84" s="50">
        <f t="shared" si="9"/>
        <v>4223.707488</v>
      </c>
      <c r="E84" s="50">
        <f t="shared" si="10"/>
        <v>3146.88</v>
      </c>
      <c r="F84" s="49">
        <f t="shared" si="11"/>
        <v>4318.5542399999995</v>
      </c>
    </row>
    <row r="85" spans="1:6" ht="15.75">
      <c r="A85" s="170" t="s">
        <v>105</v>
      </c>
      <c r="B85" s="171"/>
      <c r="C85" s="52">
        <f t="shared" si="8"/>
        <v>2305.92</v>
      </c>
      <c r="D85" s="52">
        <f t="shared" si="9"/>
        <v>3426.5911679999995</v>
      </c>
      <c r="E85" s="52">
        <f t="shared" si="10"/>
        <v>2388.48</v>
      </c>
      <c r="F85" s="51">
        <f t="shared" si="11"/>
        <v>3521.43792</v>
      </c>
    </row>
    <row r="86" spans="1:6" ht="15.75">
      <c r="A86" s="172" t="s">
        <v>104</v>
      </c>
      <c r="B86" s="173"/>
      <c r="C86" s="50">
        <f t="shared" si="8"/>
        <v>2709.1200000000003</v>
      </c>
      <c r="D86" s="50">
        <f t="shared" si="9"/>
        <v>4318.5542399999995</v>
      </c>
      <c r="E86" s="50">
        <f t="shared" si="10"/>
        <v>2791.6800000000003</v>
      </c>
      <c r="F86" s="49">
        <f t="shared" si="11"/>
        <v>4411.382976</v>
      </c>
    </row>
    <row r="87" spans="1:6" ht="15.75">
      <c r="A87" s="170" t="s">
        <v>103</v>
      </c>
      <c r="B87" s="171"/>
      <c r="C87" s="52">
        <f t="shared" si="8"/>
        <v>2440.32</v>
      </c>
      <c r="D87" s="52">
        <f t="shared" si="9"/>
        <v>4034.0139839999997</v>
      </c>
      <c r="E87" s="52">
        <f t="shared" si="10"/>
        <v>2520.96</v>
      </c>
      <c r="F87" s="51">
        <f t="shared" si="11"/>
        <v>4126.842720000001</v>
      </c>
    </row>
    <row r="88" spans="1:6" ht="15.75">
      <c r="A88" s="172" t="s">
        <v>102</v>
      </c>
      <c r="B88" s="173"/>
      <c r="C88" s="50">
        <f t="shared" si="8"/>
        <v>2995.2000000000003</v>
      </c>
      <c r="D88" s="50">
        <f t="shared" si="9"/>
        <v>4149.0408959999995</v>
      </c>
      <c r="E88" s="50">
        <f t="shared" si="10"/>
        <v>3077.76</v>
      </c>
      <c r="F88" s="49">
        <f t="shared" si="11"/>
        <v>4241.869632000001</v>
      </c>
    </row>
    <row r="89" spans="1:6" ht="16.5" thickBot="1">
      <c r="A89" s="174" t="s">
        <v>101</v>
      </c>
      <c r="B89" s="175"/>
      <c r="C89" s="48">
        <f t="shared" si="8"/>
        <v>2995.2000000000003</v>
      </c>
      <c r="D89" s="48">
        <f t="shared" si="9"/>
        <v>4149.0408959999995</v>
      </c>
      <c r="E89" s="48">
        <f t="shared" si="10"/>
        <v>3077.76</v>
      </c>
      <c r="F89" s="47">
        <f t="shared" si="11"/>
        <v>4241.869632000001</v>
      </c>
    </row>
  </sheetData>
  <sheetProtection/>
  <mergeCells count="88">
    <mergeCell ref="A82:B82"/>
    <mergeCell ref="A81:B81"/>
    <mergeCell ref="A80:B80"/>
    <mergeCell ref="A79:B79"/>
    <mergeCell ref="A34:B34"/>
    <mergeCell ref="A35:B35"/>
    <mergeCell ref="A64:B64"/>
    <mergeCell ref="A53:F53"/>
    <mergeCell ref="A54:B56"/>
    <mergeCell ref="A57:B57"/>
    <mergeCell ref="A21:F21"/>
    <mergeCell ref="A36:F36"/>
    <mergeCell ref="A28:B28"/>
    <mergeCell ref="A29:B29"/>
    <mergeCell ref="A30:B30"/>
    <mergeCell ref="A31:B31"/>
    <mergeCell ref="A32:B32"/>
    <mergeCell ref="A33:B33"/>
    <mergeCell ref="A22:F22"/>
    <mergeCell ref="A24:B25"/>
    <mergeCell ref="C24:D24"/>
    <mergeCell ref="E24:F24"/>
    <mergeCell ref="A26:B26"/>
    <mergeCell ref="A27:B27"/>
    <mergeCell ref="A89:B89"/>
    <mergeCell ref="A73:F73"/>
    <mergeCell ref="A83:B83"/>
    <mergeCell ref="A84:B84"/>
    <mergeCell ref="A85:B85"/>
    <mergeCell ref="A86:B86"/>
    <mergeCell ref="A87:B87"/>
    <mergeCell ref="A88:B88"/>
    <mergeCell ref="A77:B77"/>
    <mergeCell ref="A78:B78"/>
    <mergeCell ref="C39:D39"/>
    <mergeCell ref="A65:B65"/>
    <mergeCell ref="A66:B66"/>
    <mergeCell ref="A67:B67"/>
    <mergeCell ref="A68:B68"/>
    <mergeCell ref="A63:B63"/>
    <mergeCell ref="A58:B58"/>
    <mergeCell ref="A59:B59"/>
    <mergeCell ref="A60:B60"/>
    <mergeCell ref="A61:B61"/>
    <mergeCell ref="A62:B62"/>
    <mergeCell ref="A75:B76"/>
    <mergeCell ref="C75:D75"/>
    <mergeCell ref="E75:F75"/>
    <mergeCell ref="A69:B69"/>
    <mergeCell ref="A70:F70"/>
    <mergeCell ref="A71:F71"/>
    <mergeCell ref="A72:F72"/>
    <mergeCell ref="C56:F56"/>
    <mergeCell ref="A48:B48"/>
    <mergeCell ref="A49:B49"/>
    <mergeCell ref="A16:B16"/>
    <mergeCell ref="A18:F18"/>
    <mergeCell ref="A47:B47"/>
    <mergeCell ref="A19:C19"/>
    <mergeCell ref="D19:F19"/>
    <mergeCell ref="E39:F39"/>
    <mergeCell ref="A46:B46"/>
    <mergeCell ref="A37:F37"/>
    <mergeCell ref="A41:B41"/>
    <mergeCell ref="A42:B42"/>
    <mergeCell ref="A43:B43"/>
    <mergeCell ref="A50:B50"/>
    <mergeCell ref="C54:D54"/>
    <mergeCell ref="E54:F54"/>
    <mergeCell ref="A44:B44"/>
    <mergeCell ref="A45:B45"/>
    <mergeCell ref="A39:B40"/>
    <mergeCell ref="A8:B8"/>
    <mergeCell ref="A9:B9"/>
    <mergeCell ref="A10:B10"/>
    <mergeCell ref="A11:B11"/>
    <mergeCell ref="A12:B12"/>
    <mergeCell ref="A20:F20"/>
    <mergeCell ref="A13:B13"/>
    <mergeCell ref="A14:B14"/>
    <mergeCell ref="A15:B15"/>
    <mergeCell ref="A7:B7"/>
    <mergeCell ref="A1:F1"/>
    <mergeCell ref="A3:B5"/>
    <mergeCell ref="C3:D3"/>
    <mergeCell ref="E3:F3"/>
    <mergeCell ref="C5:F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8.75">
      <c r="A1" s="8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188"/>
  <sheetViews>
    <sheetView tabSelected="1" zoomScalePageLayoutView="0" workbookViewId="0" topLeftCell="A22">
      <selection activeCell="J37" sqref="J37"/>
    </sheetView>
  </sheetViews>
  <sheetFormatPr defaultColWidth="20.140625" defaultRowHeight="15"/>
  <cols>
    <col min="1" max="1" width="61.28125" style="1" customWidth="1"/>
    <col min="2" max="2" width="6.7109375" style="2" customWidth="1"/>
    <col min="3" max="6" width="17.421875" style="2" customWidth="1"/>
    <col min="7" max="7" width="10.8515625" style="2" bestFit="1" customWidth="1"/>
    <col min="8" max="9" width="11.8515625" style="2" bestFit="1" customWidth="1"/>
    <col min="10" max="10" width="10.28125" style="2" bestFit="1" customWidth="1"/>
    <col min="11" max="247" width="9.140625" style="2" customWidth="1"/>
    <col min="248" max="249" width="24.00390625" style="2" customWidth="1"/>
    <col min="250" max="250" width="49.57421875" style="2" customWidth="1"/>
    <col min="251" max="251" width="9.140625" style="2" customWidth="1"/>
    <col min="252" max="252" width="11.7109375" style="2" customWidth="1"/>
    <col min="253" max="253" width="10.8515625" style="2" customWidth="1"/>
    <col min="254" max="255" width="11.00390625" style="2" customWidth="1"/>
    <col min="256" max="16384" width="20.140625" style="2" customWidth="1"/>
  </cols>
  <sheetData>
    <row r="1" spans="1:6" ht="18.75" customHeight="1">
      <c r="A1" s="124" t="s">
        <v>78</v>
      </c>
      <c r="B1" s="124"/>
      <c r="C1" s="124"/>
      <c r="D1" s="124"/>
      <c r="E1" s="124"/>
      <c r="F1" s="124"/>
    </row>
    <row r="2" spans="1:9" ht="12.75" customHeight="1">
      <c r="A2" s="3"/>
      <c r="B2" s="3"/>
      <c r="C2" s="3"/>
      <c r="D2" s="3"/>
      <c r="E2" s="3"/>
      <c r="F2" s="3"/>
      <c r="I2" s="4"/>
    </row>
    <row r="3" spans="1:9" ht="15" customHeight="1">
      <c r="A3" s="114" t="s">
        <v>23</v>
      </c>
      <c r="B3" s="114"/>
      <c r="C3" s="114"/>
      <c r="D3" s="114"/>
      <c r="E3" s="114"/>
      <c r="F3" s="114"/>
      <c r="I3" s="4"/>
    </row>
    <row r="4" spans="1:9" ht="12.75" customHeight="1" thickBot="1">
      <c r="A4" s="3"/>
      <c r="B4" s="3"/>
      <c r="C4" s="3"/>
      <c r="D4" s="3"/>
      <c r="E4" s="3"/>
      <c r="F4" s="3"/>
      <c r="I4" s="4"/>
    </row>
    <row r="5" spans="1:6" ht="17.25" customHeight="1">
      <c r="A5" s="183" t="s">
        <v>0</v>
      </c>
      <c r="B5" s="184"/>
      <c r="C5" s="184"/>
      <c r="D5" s="184"/>
      <c r="E5" s="184"/>
      <c r="F5" s="185"/>
    </row>
    <row r="6" spans="1:6" ht="17.25" customHeight="1">
      <c r="A6" s="29" t="s">
        <v>79</v>
      </c>
      <c r="B6" s="32" t="s">
        <v>83</v>
      </c>
      <c r="C6" s="20" t="s">
        <v>32</v>
      </c>
      <c r="D6" s="20" t="s">
        <v>33</v>
      </c>
      <c r="E6" s="20" t="s">
        <v>34</v>
      </c>
      <c r="F6" s="30" t="s">
        <v>35</v>
      </c>
    </row>
    <row r="7" spans="1:7" ht="12.75" customHeight="1">
      <c r="A7" s="34" t="s">
        <v>25</v>
      </c>
      <c r="B7" s="35" t="s">
        <v>1</v>
      </c>
      <c r="C7" s="102">
        <f>'Фасады и декоры'!C7*(1+'%'!$A$1)</f>
        <v>11483.208</v>
      </c>
      <c r="D7" s="102">
        <f>'Фасады и декоры'!D7*(1+'%'!$A$1)</f>
        <v>12766.248</v>
      </c>
      <c r="E7" s="102">
        <f>'Фасады и декоры'!E7*(1+'%'!$A$1)</f>
        <v>15802.776</v>
      </c>
      <c r="F7" s="102">
        <f>'Фасады и декоры'!F7*(1+'%'!$A$1)</f>
        <v>16969.176</v>
      </c>
      <c r="G7" s="4"/>
    </row>
    <row r="8" spans="1:7" ht="12.75" customHeight="1">
      <c r="A8" s="5" t="s">
        <v>2</v>
      </c>
      <c r="B8" s="6" t="s">
        <v>1</v>
      </c>
      <c r="C8" s="103">
        <f>'Фасады и декоры'!C8*(1+'%'!$A$1)</f>
        <v>10349.856</v>
      </c>
      <c r="D8" s="103">
        <f>'Фасады и декоры'!D8*(1+'%'!$A$1)</f>
        <v>11632.896</v>
      </c>
      <c r="E8" s="103">
        <f>'Фасады и декоры'!E8*(1+'%'!$A$1)</f>
        <v>14195.088</v>
      </c>
      <c r="F8" s="104">
        <f>'Фасады и декоры'!F8*(1+'%'!$A$1)</f>
        <v>15361.488</v>
      </c>
      <c r="G8" s="4"/>
    </row>
    <row r="9" spans="1:7" ht="12.75" customHeight="1">
      <c r="A9" s="34" t="s">
        <v>24</v>
      </c>
      <c r="B9" s="35" t="s">
        <v>1</v>
      </c>
      <c r="C9" s="186">
        <f>'Фасады и декоры'!C9*(1+'%'!$A$1)</f>
        <v>2209</v>
      </c>
      <c r="D9" s="187"/>
      <c r="E9" s="187"/>
      <c r="F9" s="188"/>
      <c r="G9" s="4"/>
    </row>
    <row r="10" spans="1:7" ht="12.75" customHeight="1">
      <c r="A10" s="5" t="s">
        <v>87</v>
      </c>
      <c r="B10" s="6" t="s">
        <v>3</v>
      </c>
      <c r="C10" s="103">
        <f>'Фасады и декоры'!C10*(1+'%'!$A$1)</f>
        <v>11277.921600000003</v>
      </c>
      <c r="D10" s="103">
        <f>'Фасады и декоры'!D10*(1+'%'!$A$1)</f>
        <v>11752.646400000001</v>
      </c>
      <c r="E10" s="103">
        <f>'Фасады и декоры'!E10*(1+'%'!$A$1)</f>
        <v>13298.904000000002</v>
      </c>
      <c r="F10" s="104">
        <f>'Фасады и декоры'!F10*(1+'%'!$A$1)</f>
        <v>13730.471999999998</v>
      </c>
      <c r="G10" s="4"/>
    </row>
    <row r="11" spans="1:7" ht="12.75" customHeight="1">
      <c r="A11" s="34" t="s">
        <v>88</v>
      </c>
      <c r="B11" s="35" t="s">
        <v>3</v>
      </c>
      <c r="C11" s="102">
        <f>'Фасады и декоры'!C11*(1+'%'!$A$1)</f>
        <v>6338.2176</v>
      </c>
      <c r="D11" s="102">
        <f>'Фасады и декоры'!D11*(1+'%'!$A$1)</f>
        <v>6812.942400000001</v>
      </c>
      <c r="E11" s="102">
        <f>'Фасады и декоры'!E11*(1+'%'!$A$1)</f>
        <v>7665.192000000001</v>
      </c>
      <c r="F11" s="105">
        <f>'Фасады и декоры'!F11*(1+'%'!$A$1)</f>
        <v>8096.76</v>
      </c>
      <c r="G11" s="4"/>
    </row>
    <row r="12" spans="1:7" ht="12.75" customHeight="1">
      <c r="A12" s="5" t="s">
        <v>89</v>
      </c>
      <c r="B12" s="6" t="s">
        <v>3</v>
      </c>
      <c r="C12" s="103">
        <f>'Фасады и декоры'!C12*(1+'%'!$A$1)</f>
        <v>12214.5408</v>
      </c>
      <c r="D12" s="103">
        <f>'Фасады и декоры'!D12*(1+'%'!$A$1)</f>
        <v>12689.2656</v>
      </c>
      <c r="E12" s="103">
        <f>'Фасады и декоры'!E12*(1+'%'!$A$1)</f>
        <v>14576.112</v>
      </c>
      <c r="F12" s="104">
        <f>'Фасады и декоры'!F12*(1+'%'!$A$1)</f>
        <v>15007.68</v>
      </c>
      <c r="G12" s="4"/>
    </row>
    <row r="13" spans="1:7" ht="12.75" customHeight="1">
      <c r="A13" s="34" t="s">
        <v>37</v>
      </c>
      <c r="B13" s="35" t="s">
        <v>1</v>
      </c>
      <c r="C13" s="102">
        <f>'Фасады и декоры'!C13*(1+'%'!$A$1)</f>
        <v>12725.618400000001</v>
      </c>
      <c r="D13" s="102">
        <f>'Фасады и декоры'!D13*(1+'%'!$A$1)</f>
        <v>14008.658400000002</v>
      </c>
      <c r="E13" s="102">
        <f>'Фасады и декоры'!E13*(1+'%'!$A$1)</f>
        <v>16852.536</v>
      </c>
      <c r="F13" s="105">
        <f>'Фасады и декоры'!F13*(1+'%'!$A$1)</f>
        <v>18018.936</v>
      </c>
      <c r="G13" s="4"/>
    </row>
    <row r="14" spans="1:7" ht="12.75" customHeight="1">
      <c r="A14" s="5" t="s">
        <v>26</v>
      </c>
      <c r="B14" s="6" t="s">
        <v>1</v>
      </c>
      <c r="C14" s="103">
        <f>'Фасады и декоры'!C14*(1+'%'!$A$1)</f>
        <v>11457.5472</v>
      </c>
      <c r="D14" s="103">
        <f>'Фасады и декоры'!D14*(1+'%'!$A$1)</f>
        <v>12740.5872</v>
      </c>
      <c r="E14" s="103">
        <f>'Фасады и декоры'!E14*(1+'%'!$A$1)</f>
        <v>15132.096</v>
      </c>
      <c r="F14" s="104">
        <f>'Фасады и декоры'!F14*(1+'%'!$A$1)</f>
        <v>16298.496</v>
      </c>
      <c r="G14" s="4"/>
    </row>
    <row r="15" spans="1:7" ht="12.75" customHeight="1">
      <c r="A15" s="34" t="s">
        <v>69</v>
      </c>
      <c r="B15" s="35" t="s">
        <v>1</v>
      </c>
      <c r="C15" s="102">
        <f>'Фасады и декоры'!C15*(1+'%'!$A$1)</f>
        <v>12725.618400000001</v>
      </c>
      <c r="D15" s="102">
        <f>'Фасады и декоры'!D15*(1+'%'!$A$1)</f>
        <v>14008.658400000002</v>
      </c>
      <c r="E15" s="102">
        <f>'Фасады и декоры'!E15*(1+'%'!$A$1)</f>
        <v>16852.536</v>
      </c>
      <c r="F15" s="105">
        <f>'Фасады и декоры'!F15*(1+'%'!$A$1)</f>
        <v>18018.936</v>
      </c>
      <c r="G15" s="4"/>
    </row>
    <row r="16" spans="1:7" ht="12.75" customHeight="1">
      <c r="A16" s="5" t="s">
        <v>27</v>
      </c>
      <c r="B16" s="6" t="s">
        <v>1</v>
      </c>
      <c r="C16" s="103">
        <f>'Фасады и декоры'!C16*(1+'%'!$A$1)</f>
        <v>11457.5472</v>
      </c>
      <c r="D16" s="103">
        <f>'Фасады и декоры'!D16*(1+'%'!$A$1)</f>
        <v>12740.5872</v>
      </c>
      <c r="E16" s="103">
        <f>'Фасады и декоры'!E16*(1+'%'!$A$1)</f>
        <v>15132.096</v>
      </c>
      <c r="F16" s="104">
        <f>'Фасады и декоры'!F16*(1+'%'!$A$1)</f>
        <v>16298.496</v>
      </c>
      <c r="G16" s="4"/>
    </row>
    <row r="17" spans="1:7" ht="12.75" customHeight="1">
      <c r="A17" s="34" t="s">
        <v>70</v>
      </c>
      <c r="B17" s="35" t="s">
        <v>1</v>
      </c>
      <c r="C17" s="102">
        <f>'Фасады и декоры'!C17*(1+'%'!$A$1)</f>
        <v>12725.618400000001</v>
      </c>
      <c r="D17" s="102">
        <f>'Фасады и декоры'!D17*(1+'%'!$A$1)</f>
        <v>14008.658400000002</v>
      </c>
      <c r="E17" s="102">
        <f>'Фасады и декоры'!E17*(1+'%'!$A$1)</f>
        <v>16852.536</v>
      </c>
      <c r="F17" s="105">
        <f>'Фасады и декоры'!F17*(1+'%'!$A$1)</f>
        <v>18018.936</v>
      </c>
      <c r="G17" s="4"/>
    </row>
    <row r="18" spans="1:7" ht="12.75" customHeight="1">
      <c r="A18" s="5" t="s">
        <v>28</v>
      </c>
      <c r="B18" s="6" t="s">
        <v>1</v>
      </c>
      <c r="C18" s="103">
        <f>'Фасады и декоры'!C18*(1+'%'!$A$1)</f>
        <v>11457.5472</v>
      </c>
      <c r="D18" s="103">
        <f>'Фасады и декоры'!D18*(1+'%'!$A$1)</f>
        <v>12740.5872</v>
      </c>
      <c r="E18" s="103">
        <f>'Фасады и декоры'!E18*(1+'%'!$A$1)</f>
        <v>15132.096</v>
      </c>
      <c r="F18" s="104">
        <f>'Фасады и декоры'!F18*(1+'%'!$A$1)</f>
        <v>16298.496</v>
      </c>
      <c r="G18" s="4"/>
    </row>
    <row r="19" spans="1:7" ht="12.75" customHeight="1">
      <c r="A19" s="34" t="s">
        <v>71</v>
      </c>
      <c r="B19" s="35" t="s">
        <v>1</v>
      </c>
      <c r="C19" s="102">
        <f>'Фасады и декоры'!C19*(1+'%'!$A$1)</f>
        <v>13908.153600000001</v>
      </c>
      <c r="D19" s="102">
        <f>'Фасады и декоры'!D19*(1+'%'!$A$1)</f>
        <v>15191.193600000002</v>
      </c>
      <c r="E19" s="102">
        <f>'Фасады и декоры'!E19*(1+'%'!$A$1)</f>
        <v>18452.448</v>
      </c>
      <c r="F19" s="105">
        <f>'Фасады и декоры'!F19*(1+'%'!$A$1)</f>
        <v>19618.848</v>
      </c>
      <c r="G19" s="4"/>
    </row>
    <row r="20" spans="1:7" ht="12.75" customHeight="1">
      <c r="A20" s="5" t="s">
        <v>29</v>
      </c>
      <c r="B20" s="6" t="s">
        <v>1</v>
      </c>
      <c r="C20" s="103">
        <f>'Фасады и декоры'!C20*(1+'%'!$A$1)</f>
        <v>12513.9168</v>
      </c>
      <c r="D20" s="103">
        <f>'Фасады и декоры'!D20*(1+'%'!$A$1)</f>
        <v>13796.956800000002</v>
      </c>
      <c r="E20" s="103">
        <f>'Фасады и декоры'!E20*(1+'%'!$A$1)</f>
        <v>16564.824</v>
      </c>
      <c r="F20" s="104">
        <f>'Фасады и декоры'!F20*(1+'%'!$A$1)</f>
        <v>17731.224</v>
      </c>
      <c r="G20" s="4"/>
    </row>
    <row r="21" spans="1:7" ht="12.75" customHeight="1">
      <c r="A21" s="34" t="s">
        <v>72</v>
      </c>
      <c r="B21" s="35" t="s">
        <v>1</v>
      </c>
      <c r="C21" s="102">
        <f>'Фасады и декоры'!C21*(1+'%'!$A$1)</f>
        <v>18657.54</v>
      </c>
      <c r="D21" s="102">
        <f>'Фасады и декоры'!D21*(1+'%'!$A$1)</f>
        <v>19940.58</v>
      </c>
      <c r="E21" s="102">
        <f>'Фасады и декоры'!E21*(1+'%'!$A$1)</f>
        <v>22744.8</v>
      </c>
      <c r="F21" s="105">
        <f>'Фасады и декоры'!F21*(1+'%'!$A$1)</f>
        <v>23911.2</v>
      </c>
      <c r="G21" s="4"/>
    </row>
    <row r="22" spans="1:7" ht="12.75" customHeight="1">
      <c r="A22" s="5" t="s">
        <v>30</v>
      </c>
      <c r="B22" s="6" t="s">
        <v>1</v>
      </c>
      <c r="C22" s="103">
        <f>'Фасады и декоры'!C22*(1+'%'!$A$1)</f>
        <v>16756.502400000005</v>
      </c>
      <c r="D22" s="103">
        <f>'Фасады и декоры'!D22*(1+'%'!$A$1)</f>
        <v>18039.542400000002</v>
      </c>
      <c r="E22" s="103">
        <f>'Фасады и декоры'!E22*(1+'%'!$A$1)</f>
        <v>20396.448</v>
      </c>
      <c r="F22" s="104">
        <f>'Фасады и декоры'!F22*(1+'%'!$A$1)</f>
        <v>21562.848</v>
      </c>
      <c r="G22" s="4"/>
    </row>
    <row r="23" spans="1:7" ht="12.75" customHeight="1">
      <c r="A23" s="34" t="s">
        <v>31</v>
      </c>
      <c r="B23" s="35" t="s">
        <v>1</v>
      </c>
      <c r="C23" s="102">
        <f>'Фасады и декоры'!C23*(1+'%'!$A$1)</f>
        <v>20511.532800000004</v>
      </c>
      <c r="D23" s="102">
        <f>'Фасады и декоры'!D23*(1+'%'!$A$1)</f>
        <v>21794.5728</v>
      </c>
      <c r="E23" s="102">
        <f>'Фасады и декоры'!E23*(1+'%'!$A$1)</f>
        <v>23559.336000000003</v>
      </c>
      <c r="F23" s="105">
        <f>'Фасады и декоры'!F23*(1+'%'!$A$1)</f>
        <v>24725.736</v>
      </c>
      <c r="G23" s="4"/>
    </row>
    <row r="24" spans="1:6" ht="12.75" customHeight="1">
      <c r="A24" s="9" t="s">
        <v>90</v>
      </c>
      <c r="B24" s="10"/>
      <c r="C24" s="10"/>
      <c r="D24" s="10"/>
      <c r="E24" s="10"/>
      <c r="F24" s="10"/>
    </row>
    <row r="25" spans="1:6" ht="12.75" customHeight="1" thickBot="1">
      <c r="A25" s="11"/>
      <c r="B25" s="12"/>
      <c r="C25" s="13"/>
      <c r="D25" s="13"/>
      <c r="E25" s="13"/>
      <c r="F25" s="13"/>
    </row>
    <row r="26" spans="1:6" ht="15.75" collapsed="1">
      <c r="A26" s="183" t="s">
        <v>4</v>
      </c>
      <c r="B26" s="184"/>
      <c r="C26" s="184"/>
      <c r="D26" s="184"/>
      <c r="E26" s="184"/>
      <c r="F26" s="185"/>
    </row>
    <row r="27" spans="1:6" ht="51" customHeight="1">
      <c r="A27" s="29" t="s">
        <v>79</v>
      </c>
      <c r="B27" s="32" t="s">
        <v>83</v>
      </c>
      <c r="C27" s="21" t="s">
        <v>80</v>
      </c>
      <c r="D27" s="20" t="s">
        <v>33</v>
      </c>
      <c r="E27" s="21" t="s">
        <v>81</v>
      </c>
      <c r="F27" s="31" t="s">
        <v>36</v>
      </c>
    </row>
    <row r="28" spans="1:7" ht="12.75" customHeight="1">
      <c r="A28" s="34" t="s">
        <v>25</v>
      </c>
      <c r="B28" s="35" t="s">
        <v>1</v>
      </c>
      <c r="C28" s="102">
        <f>'Фасады и декоры'!C28*(1+'%'!$A$1)</f>
        <v>14216.938560000004</v>
      </c>
      <c r="D28" s="102">
        <f>'Фасады и декоры'!D28*(1+'%'!$A$1)</f>
        <v>15628.282560000003</v>
      </c>
      <c r="E28" s="102">
        <f>'Фасады и декоры'!E28*(1+'%'!$A$1)</f>
        <v>18832.888800000004</v>
      </c>
      <c r="F28" s="102">
        <f>'Фасады и декоры'!F28*(1+'%'!$A$1)</f>
        <v>20115.928800000005</v>
      </c>
      <c r="G28" s="4"/>
    </row>
    <row r="29" spans="1:7" ht="12.75" customHeight="1">
      <c r="A29" s="5" t="s">
        <v>2</v>
      </c>
      <c r="B29" s="6" t="s">
        <v>1</v>
      </c>
      <c r="C29" s="103">
        <f>'Фасады и декоры'!C29*(1+'%'!$A$1)</f>
        <v>12800.890080000001</v>
      </c>
      <c r="D29" s="103">
        <f>'Фасады и декоры'!D29*(1+'%'!$A$1)</f>
        <v>14212.234080000002</v>
      </c>
      <c r="E29" s="103">
        <f>'Фасады и декоры'!E29*(1+'%'!$A$1)</f>
        <v>16910.467200000003</v>
      </c>
      <c r="F29" s="104">
        <f>'Фасады и декоры'!F29*(1+'%'!$A$1)</f>
        <v>18193.5072</v>
      </c>
      <c r="G29" s="4"/>
    </row>
    <row r="30" spans="1:7" ht="12.75" customHeight="1">
      <c r="A30" s="34" t="s">
        <v>24</v>
      </c>
      <c r="B30" s="35" t="s">
        <v>1</v>
      </c>
      <c r="C30" s="186">
        <f>'Фасады и декоры'!C30*(1+'%'!$A$1)</f>
        <v>2615</v>
      </c>
      <c r="D30" s="187"/>
      <c r="E30" s="187"/>
      <c r="F30" s="188"/>
      <c r="G30" s="4"/>
    </row>
    <row r="31" spans="1:7" ht="12.75" customHeight="1">
      <c r="A31" s="5" t="s">
        <v>87</v>
      </c>
      <c r="B31" s="6" t="s">
        <v>3</v>
      </c>
      <c r="C31" s="103">
        <f>'Фасады и декоры'!C31*(1+'%'!$A$1)</f>
        <v>14151.075840000003</v>
      </c>
      <c r="D31" s="103">
        <f>'Фасады и декоры'!D31*(1+'%'!$A$1)</f>
        <v>14673.273120000002</v>
      </c>
      <c r="E31" s="103">
        <f>'Фасады и декоры'!E31*(1+'%'!$A$1)</f>
        <v>16311.715200000002</v>
      </c>
      <c r="F31" s="104">
        <f>'Фасады и декоры'!F31*(1+'%'!$A$1)</f>
        <v>16786.440000000002</v>
      </c>
      <c r="G31" s="4"/>
    </row>
    <row r="32" spans="1:7" ht="12.75" customHeight="1">
      <c r="A32" s="34" t="s">
        <v>88</v>
      </c>
      <c r="B32" s="35" t="s">
        <v>3</v>
      </c>
      <c r="C32" s="102">
        <f>'Фасады и декоры'!C32*(1+'%'!$A$1)</f>
        <v>8089.353360000001</v>
      </c>
      <c r="D32" s="102">
        <f>'Фасады и декоры'!D32*(1+'%'!$A$1)</f>
        <v>8611.550640000001</v>
      </c>
      <c r="E32" s="102">
        <f>'Фасады и декоры'!E32*(1+'%'!$A$1)</f>
        <v>9396.1296</v>
      </c>
      <c r="F32" s="105">
        <f>'Фасады и декоры'!F32*(1+'%'!$A$1)</f>
        <v>9870.854400000002</v>
      </c>
      <c r="G32" s="4"/>
    </row>
    <row r="33" spans="1:7" ht="12.75" customHeight="1" thickBot="1">
      <c r="A33" s="16" t="s">
        <v>89</v>
      </c>
      <c r="B33" s="17" t="s">
        <v>3</v>
      </c>
      <c r="C33" s="106">
        <f>'Фасады и декоры'!C33*(1+'%'!$A$1)</f>
        <v>15322.491360000004</v>
      </c>
      <c r="D33" s="106">
        <f>'Фасады и декоры'!D33*(1+'%'!$A$1)</f>
        <v>15844.688640000006</v>
      </c>
      <c r="E33" s="106">
        <f>'Фасады и декоры'!E33*(1+'%'!$A$1)</f>
        <v>17626.8312</v>
      </c>
      <c r="F33" s="107">
        <f>'Фасады и декоры'!F33*(1+'%'!$A$1)</f>
        <v>18101.556</v>
      </c>
      <c r="G33" s="4"/>
    </row>
    <row r="34" spans="1:6" ht="12.75" customHeight="1">
      <c r="A34" s="9" t="s">
        <v>90</v>
      </c>
      <c r="B34" s="14"/>
      <c r="C34" s="14"/>
      <c r="D34" s="14"/>
      <c r="E34" s="14"/>
      <c r="F34" s="14"/>
    </row>
    <row r="35" spans="1:6" ht="12.75" customHeight="1" collapsed="1">
      <c r="A35" s="9"/>
      <c r="B35" s="14"/>
      <c r="C35" s="14"/>
      <c r="D35" s="14"/>
      <c r="E35" s="14"/>
      <c r="F35" s="14"/>
    </row>
    <row r="36" spans="1:6" ht="18" collapsed="1">
      <c r="A36" s="182" t="s">
        <v>5</v>
      </c>
      <c r="B36" s="182"/>
      <c r="C36" s="182"/>
      <c r="D36" s="182"/>
      <c r="E36" s="182"/>
      <c r="F36" s="182"/>
    </row>
    <row r="37" spans="1:6" ht="12.75" customHeight="1">
      <c r="A37" s="15"/>
      <c r="B37" s="15"/>
      <c r="C37" s="15"/>
      <c r="D37" s="15"/>
      <c r="E37" s="15"/>
      <c r="F37" s="15"/>
    </row>
    <row r="38" spans="1:6" ht="17.25" customHeight="1" thickBot="1">
      <c r="A38" s="25" t="s">
        <v>82</v>
      </c>
      <c r="B38" s="33" t="s">
        <v>83</v>
      </c>
      <c r="C38" s="24" t="s">
        <v>32</v>
      </c>
      <c r="D38" s="24" t="s">
        <v>33</v>
      </c>
      <c r="E38" s="24" t="s">
        <v>34</v>
      </c>
      <c r="F38" s="26" t="s">
        <v>35</v>
      </c>
    </row>
    <row r="39" spans="1:6" ht="17.25" customHeight="1" thickBot="1">
      <c r="A39" s="118" t="s">
        <v>86</v>
      </c>
      <c r="B39" s="119"/>
      <c r="C39" s="119"/>
      <c r="D39" s="119"/>
      <c r="E39" s="119"/>
      <c r="F39" s="120"/>
    </row>
    <row r="40" spans="1:6" ht="16.5" customHeight="1">
      <c r="A40" s="179" t="s">
        <v>46</v>
      </c>
      <c r="B40" s="180"/>
      <c r="C40" s="180"/>
      <c r="D40" s="180"/>
      <c r="E40" s="180"/>
      <c r="F40" s="181"/>
    </row>
    <row r="41" spans="1:7" ht="12.75" customHeight="1">
      <c r="A41" s="41" t="s">
        <v>154</v>
      </c>
      <c r="B41" s="92" t="s">
        <v>155</v>
      </c>
      <c r="C41" s="102">
        <f>'Фасады и декоры'!C41*(1+'%'!$A$1)</f>
        <v>1142.64</v>
      </c>
      <c r="D41" s="102">
        <f>'Фасады и декоры'!D41*(1+'%'!$A$1)</f>
        <v>1272.24</v>
      </c>
      <c r="E41" s="102">
        <f>'Фасады и декоры'!E41*(1+'%'!$A$1)</f>
        <v>1384.56</v>
      </c>
      <c r="F41" s="105">
        <f>'Фасады и декоры'!F41*(1+'%'!$A$1)</f>
        <v>1514.1599999999999</v>
      </c>
      <c r="G41" s="4"/>
    </row>
    <row r="42" spans="1:7" ht="12.75" customHeight="1">
      <c r="A42" s="5" t="s">
        <v>47</v>
      </c>
      <c r="B42" s="6" t="s">
        <v>3</v>
      </c>
      <c r="C42" s="103">
        <f>'Фасады и декоры'!C42*(1+'%'!$A$1)</f>
        <v>2771.3664000000003</v>
      </c>
      <c r="D42" s="103">
        <f>'Фасады и декоры'!D42*(1+'%'!$A$1)</f>
        <v>3143.448</v>
      </c>
      <c r="E42" s="103">
        <f>'Фасады и декоры'!E42*(1+'%'!$A$1)</f>
        <v>3186.2160000000003</v>
      </c>
      <c r="F42" s="104">
        <f>'Фасады и декоры'!F42*(1+'%'!$A$1)</f>
        <v>3558.297600000001</v>
      </c>
      <c r="G42" s="4"/>
    </row>
    <row r="43" spans="1:7" ht="12.75" customHeight="1">
      <c r="A43" s="34" t="s">
        <v>48</v>
      </c>
      <c r="B43" s="35" t="s">
        <v>3</v>
      </c>
      <c r="C43" s="102">
        <f>'Фасады и декоры'!C43*(1+'%'!$A$1)</f>
        <v>3109.233600000001</v>
      </c>
      <c r="D43" s="102">
        <f>'Фасады и декоры'!D43*(1+'%'!$A$1)</f>
        <v>3481.3152</v>
      </c>
      <c r="E43" s="102">
        <f>'Фасады и декоры'!E43*(1+'%'!$A$1)</f>
        <v>3581.8200000000006</v>
      </c>
      <c r="F43" s="105">
        <f>'Фасады и декоры'!F43*(1+'%'!$A$1)</f>
        <v>3953.9016000000006</v>
      </c>
      <c r="G43" s="4"/>
    </row>
    <row r="44" spans="1:7" ht="12.75" customHeight="1">
      <c r="A44" s="42" t="s">
        <v>156</v>
      </c>
      <c r="B44" s="93" t="s">
        <v>155</v>
      </c>
      <c r="C44" s="103">
        <f>'Фасады и декоры'!C44*(1+'%'!$A$1)</f>
        <v>933.12</v>
      </c>
      <c r="D44" s="103">
        <f>'Фасады и декоры'!D44*(1+'%'!$A$1)</f>
        <v>1062.72</v>
      </c>
      <c r="E44" s="103">
        <f>'Фасады и декоры'!E44*(1+'%'!$A$1)</f>
        <v>1248.48</v>
      </c>
      <c r="F44" s="104">
        <f>'Фасады и декоры'!F44*(1+'%'!$A$1)</f>
        <v>1378.0800000000002</v>
      </c>
      <c r="G44" s="4"/>
    </row>
    <row r="45" spans="1:7" ht="12.75" customHeight="1">
      <c r="A45" s="34" t="s">
        <v>49</v>
      </c>
      <c r="B45" s="35" t="s">
        <v>3</v>
      </c>
      <c r="C45" s="102">
        <f>'Фасады и декоры'!C45*(1+'%'!$A$1)</f>
        <v>2108.4624</v>
      </c>
      <c r="D45" s="102">
        <f>'Фасады и декоры'!D45*(1+'%'!$A$1)</f>
        <v>2480.5440000000003</v>
      </c>
      <c r="E45" s="102">
        <f>'Фасады и декоры'!E45*(1+'%'!$A$1)</f>
        <v>2416.392</v>
      </c>
      <c r="F45" s="105">
        <f>'Фасады и декоры'!F45*(1+'%'!$A$1)</f>
        <v>2788.4736000000007</v>
      </c>
      <c r="G45" s="4"/>
    </row>
    <row r="46" spans="1:7" ht="12.75" customHeight="1">
      <c r="A46" s="5" t="s">
        <v>50</v>
      </c>
      <c r="B46" s="6" t="s">
        <v>3</v>
      </c>
      <c r="C46" s="103">
        <f>'Фасады и декоры'!C46*(1+'%'!$A$1)</f>
        <v>2433.4992</v>
      </c>
      <c r="D46" s="103">
        <f>'Фасады и декоры'!D46*(1+'%'!$A$1)</f>
        <v>2805.5808</v>
      </c>
      <c r="E46" s="103">
        <f>'Фасады и декоры'!E46*(1+'%'!$A$1)</f>
        <v>2792.7504000000004</v>
      </c>
      <c r="F46" s="104">
        <f>'Фасады и декоры'!F46*(1+'%'!$A$1)</f>
        <v>3164.8320000000003</v>
      </c>
      <c r="G46" s="4"/>
    </row>
    <row r="47" spans="1:7" ht="12.75" customHeight="1">
      <c r="A47" s="41" t="s">
        <v>157</v>
      </c>
      <c r="B47" s="92" t="s">
        <v>155</v>
      </c>
      <c r="C47" s="102">
        <f>'Фасады и декоры'!C47*(1+'%'!$A$1)</f>
        <v>1733.3333333333335</v>
      </c>
      <c r="D47" s="102">
        <f>'Фасады и декоры'!D47*(1+'%'!$A$1)</f>
        <v>1851.6666666666667</v>
      </c>
      <c r="E47" s="102">
        <f>'Фасады и декоры'!E47*(1+'%'!$A$1)</f>
        <v>1900</v>
      </c>
      <c r="F47" s="105">
        <f>'Фасады и декоры'!F47*(1+'%'!$A$1)</f>
        <v>2018.3333333333335</v>
      </c>
      <c r="G47" s="4"/>
    </row>
    <row r="48" spans="1:7" ht="30">
      <c r="A48" s="22" t="s">
        <v>92</v>
      </c>
      <c r="B48" s="6" t="s">
        <v>3</v>
      </c>
      <c r="C48" s="103">
        <f>'Фасады и декоры'!C48*(1+'%'!$A$1)</f>
        <v>5248.8</v>
      </c>
      <c r="D48" s="103">
        <f>'Фасады и декоры'!D48*(1+'%'!$A$1)</f>
        <v>5560.2</v>
      </c>
      <c r="E48" s="103">
        <f>'Фасады и декоры'!E48*(1+'%'!$A$1)</f>
        <v>5756.400000000001</v>
      </c>
      <c r="F48" s="104">
        <f>'Фасады и декоры'!F48*(1+'%'!$A$1)</f>
        <v>6066</v>
      </c>
      <c r="G48" s="4"/>
    </row>
    <row r="49" spans="1:7" ht="12.75" customHeight="1">
      <c r="A49" s="41" t="s">
        <v>158</v>
      </c>
      <c r="B49" s="92" t="s">
        <v>155</v>
      </c>
      <c r="C49" s="102">
        <f>'Фасады и декоры'!C49*(1+'%'!$A$1)</f>
        <v>1971.6666666666667</v>
      </c>
      <c r="D49" s="102">
        <f>'Фасады и декоры'!D49*(1+'%'!$A$1)</f>
        <v>2090.0000000000005</v>
      </c>
      <c r="E49" s="102">
        <f>'Фасады и декоры'!E49*(1+'%'!$A$1)</f>
        <v>2161.666666666667</v>
      </c>
      <c r="F49" s="105">
        <f>'Фасады и декоры'!F49*(1+'%'!$A$1)</f>
        <v>2281.666666666667</v>
      </c>
      <c r="G49" s="4"/>
    </row>
    <row r="50" spans="1:7" ht="12.75" customHeight="1" thickBot="1">
      <c r="A50" s="5" t="s">
        <v>93</v>
      </c>
      <c r="B50" s="6" t="s">
        <v>3</v>
      </c>
      <c r="C50" s="106">
        <f>'Фасады и декоры'!C50*(1+'%'!$A$1)</f>
        <v>5463</v>
      </c>
      <c r="D50" s="106">
        <f>'Фасады и декоры'!D50*(1+'%'!$A$1)</f>
        <v>5774.400000000001</v>
      </c>
      <c r="E50" s="106">
        <f>'Фасады и декоры'!E50*(1+'%'!$A$1)</f>
        <v>5992.2</v>
      </c>
      <c r="F50" s="107">
        <f>'Фасады и декоры'!F50*(1+'%'!$A$1)</f>
        <v>6300</v>
      </c>
      <c r="G50" s="4"/>
    </row>
    <row r="51" spans="1:6" ht="16.5" customHeight="1">
      <c r="A51" s="121" t="s">
        <v>51</v>
      </c>
      <c r="B51" s="122"/>
      <c r="C51" s="122"/>
      <c r="D51" s="122"/>
      <c r="E51" s="122"/>
      <c r="F51" s="123"/>
    </row>
    <row r="52" spans="1:7" ht="12.75" customHeight="1">
      <c r="A52" s="34" t="s">
        <v>94</v>
      </c>
      <c r="B52" s="35" t="s">
        <v>3</v>
      </c>
      <c r="C52" s="102">
        <f>'Фасады и декоры'!C52*(1+'%'!$A$1)</f>
        <v>855.36</v>
      </c>
      <c r="D52" s="102">
        <f>'Фасады и декоры'!D52*(1+'%'!$A$1)</f>
        <v>940.8960000000002</v>
      </c>
      <c r="E52" s="102">
        <f>'Фасады и декоры'!E52*(1+'%'!$A$1)</f>
        <v>985.4460000000003</v>
      </c>
      <c r="F52" s="105">
        <f>'Фасады и декоры'!F52*(1+'%'!$A$1)</f>
        <v>1070.982</v>
      </c>
      <c r="G52" s="4"/>
    </row>
    <row r="53" spans="1:7" ht="12.75" customHeight="1">
      <c r="A53" s="5" t="s">
        <v>52</v>
      </c>
      <c r="B53" s="6" t="s">
        <v>3</v>
      </c>
      <c r="C53" s="103">
        <f>'Фасады и декоры'!C53*(1+'%'!$A$1)</f>
        <v>748.4399999999998</v>
      </c>
      <c r="D53" s="103">
        <f>'Фасады и декоры'!D53*(1+'%'!$A$1)</f>
        <v>833.9760000000001</v>
      </c>
      <c r="E53" s="103">
        <f>'Фасады и декоры'!E53*(1+'%'!$A$1)</f>
        <v>862.488</v>
      </c>
      <c r="F53" s="104">
        <f>'Фасады и декоры'!F53*(1+'%'!$A$1)</f>
        <v>948.0239999999999</v>
      </c>
      <c r="G53" s="4"/>
    </row>
    <row r="54" spans="1:7" ht="30">
      <c r="A54" s="38" t="s">
        <v>99</v>
      </c>
      <c r="B54" s="35" t="s">
        <v>3</v>
      </c>
      <c r="C54" s="102">
        <f>'Фасады и декоры'!C54*(1+'%'!$A$1)</f>
        <v>1329.3719999999998</v>
      </c>
      <c r="D54" s="102">
        <f>'Фасады и декоры'!D54*(1+'%'!$A$1)</f>
        <v>1414.9080000000001</v>
      </c>
      <c r="E54" s="102">
        <f>'Фасады и декоры'!E54*(1+'%'!$A$1)</f>
        <v>1454.112</v>
      </c>
      <c r="F54" s="105">
        <f>'Фасады и декоры'!F54*(1+'%'!$A$1)</f>
        <v>1539.6480000000001</v>
      </c>
      <c r="G54" s="4"/>
    </row>
    <row r="55" spans="1:7" ht="30.75" thickBot="1">
      <c r="A55" s="28" t="s">
        <v>73</v>
      </c>
      <c r="B55" s="17" t="s">
        <v>3</v>
      </c>
      <c r="C55" s="106">
        <f>'Фасады и декоры'!C55*(1+'%'!$A$1)</f>
        <v>1243.8360000000002</v>
      </c>
      <c r="D55" s="106">
        <f>'Фасады и декоры'!D55*(1+'%'!$A$1)</f>
        <v>1329.3719999999998</v>
      </c>
      <c r="E55" s="106">
        <f>'Фасады и декоры'!E55*(1+'%'!$A$1)</f>
        <v>1359.6660000000002</v>
      </c>
      <c r="F55" s="107">
        <f>'Фасады и декоры'!F55*(1+'%'!$A$1)</f>
        <v>1445.2020000000002</v>
      </c>
      <c r="G55" s="4"/>
    </row>
    <row r="56" spans="1:6" ht="16.5" customHeight="1">
      <c r="A56" s="179" t="s">
        <v>53</v>
      </c>
      <c r="B56" s="180"/>
      <c r="C56" s="180"/>
      <c r="D56" s="180"/>
      <c r="E56" s="180"/>
      <c r="F56" s="181"/>
    </row>
    <row r="57" spans="1:7" ht="12.75" customHeight="1">
      <c r="A57" s="96" t="s">
        <v>159</v>
      </c>
      <c r="B57" s="92" t="s">
        <v>155</v>
      </c>
      <c r="C57" s="102">
        <f>'Фасады и декоры'!C57*(1+'%'!$A$1)</f>
        <v>588.3333333333334</v>
      </c>
      <c r="D57" s="102">
        <f>'Фасады и декоры'!D57*(1+'%'!$A$1)</f>
        <v>708.3333333333334</v>
      </c>
      <c r="E57" s="102">
        <f>'Фасады и декоры'!E57*(1+'%'!$A$1)</f>
        <v>723.3333333333334</v>
      </c>
      <c r="F57" s="105">
        <f>'Фасады и декоры'!F57*(1+'%'!$A$1)</f>
        <v>841.6666666666667</v>
      </c>
      <c r="G57" s="4"/>
    </row>
    <row r="58" spans="1:7" ht="15.75" thickBot="1">
      <c r="A58" s="98" t="s">
        <v>54</v>
      </c>
      <c r="B58" s="99" t="s">
        <v>3</v>
      </c>
      <c r="C58" s="108">
        <f>'Фасады и декоры'!C58*(1+'%'!$A$1)</f>
        <v>1242.4104</v>
      </c>
      <c r="D58" s="108">
        <f>'Фасады и декоры'!D58*(1+'%'!$A$1)</f>
        <v>1614.4920000000002</v>
      </c>
      <c r="E58" s="108">
        <f>'Фасады и декоры'!E58*(1+'%'!$A$1)</f>
        <v>1407.0672000000002</v>
      </c>
      <c r="F58" s="109">
        <f>'Фасады и декоры'!F58*(1+'%'!$A$1)</f>
        <v>1779.1488000000004</v>
      </c>
      <c r="G58" s="4"/>
    </row>
    <row r="59" spans="1:7" ht="12.75" customHeight="1" thickBot="1">
      <c r="A59" s="100" t="s">
        <v>55</v>
      </c>
      <c r="B59" s="101" t="s">
        <v>3</v>
      </c>
      <c r="C59" s="110">
        <f>'Фасады и декоры'!C59*(1+'%'!$A$1)</f>
        <v>1496.88</v>
      </c>
      <c r="D59" s="110">
        <f>'Фасады и декоры'!D59*(1+'%'!$A$1)</f>
        <v>1868.9616</v>
      </c>
      <c r="E59" s="110">
        <f>'Фасады и декоры'!E59*(1+'%'!$A$1)</f>
        <v>1704.3048000000003</v>
      </c>
      <c r="F59" s="111">
        <f>'Фасады и декоры'!F59*(1+'%'!$A$1)</f>
        <v>2076.3864</v>
      </c>
      <c r="G59" s="4"/>
    </row>
    <row r="60" spans="1:6" ht="16.5" customHeight="1">
      <c r="A60" s="121" t="s">
        <v>56</v>
      </c>
      <c r="B60" s="122"/>
      <c r="C60" s="122"/>
      <c r="D60" s="122"/>
      <c r="E60" s="122"/>
      <c r="F60" s="123"/>
    </row>
    <row r="61" spans="1:7" ht="30">
      <c r="A61" s="38" t="s">
        <v>95</v>
      </c>
      <c r="B61" s="35" t="s">
        <v>3</v>
      </c>
      <c r="C61" s="102">
        <f>'Фасады и декоры'!C61*(1+'%'!$A$1)</f>
        <v>604.0980000000001</v>
      </c>
      <c r="D61" s="102">
        <f>'Фасады и декоры'!D61*(1+'%'!$A$1)</f>
        <v>604.0980000000001</v>
      </c>
      <c r="E61" s="102">
        <f>'Фасады и декоры'!E61*(1+'%'!$A$1)</f>
        <v>653.9940000000001</v>
      </c>
      <c r="F61" s="105">
        <f>'Фасады и декоры'!F61*(1+'%'!$A$1)</f>
        <v>653.9940000000001</v>
      </c>
      <c r="G61" s="4"/>
    </row>
    <row r="62" spans="1:7" ht="12.75" customHeight="1" thickBot="1">
      <c r="A62" s="16" t="s">
        <v>57</v>
      </c>
      <c r="B62" s="17" t="s">
        <v>3</v>
      </c>
      <c r="C62" s="106">
        <f>'Фасады и декоры'!C62*(1+'%'!$A$1)</f>
        <v>299.3760000000001</v>
      </c>
      <c r="D62" s="106">
        <f>'Фасады и декоры'!D62*(1+'%'!$A$1)</f>
        <v>299.3760000000001</v>
      </c>
      <c r="E62" s="106">
        <f>'Фасады и декоры'!E62*(1+'%'!$A$1)</f>
        <v>322.54200000000003</v>
      </c>
      <c r="F62" s="107">
        <f>'Фасады и декоры'!F62*(1+'%'!$A$1)</f>
        <v>322.54200000000003</v>
      </c>
      <c r="G62" s="4"/>
    </row>
    <row r="63" spans="1:6" ht="17.25" customHeight="1" collapsed="1" thickBot="1">
      <c r="A63" s="179" t="s">
        <v>17</v>
      </c>
      <c r="B63" s="180"/>
      <c r="C63" s="180"/>
      <c r="D63" s="180"/>
      <c r="E63" s="180"/>
      <c r="F63" s="181"/>
    </row>
    <row r="64" spans="1:6" ht="13.5" customHeight="1">
      <c r="A64" s="121" t="s">
        <v>74</v>
      </c>
      <c r="B64" s="122"/>
      <c r="C64" s="122"/>
      <c r="D64" s="122"/>
      <c r="E64" s="122"/>
      <c r="F64" s="123"/>
    </row>
    <row r="65" spans="1:7" ht="12.75" customHeight="1">
      <c r="A65" s="41" t="s">
        <v>160</v>
      </c>
      <c r="B65" s="92" t="s">
        <v>155</v>
      </c>
      <c r="C65" s="102">
        <f>'Фасады и декоры'!C65*(1+'%'!$A$1)</f>
        <v>626.6666666666667</v>
      </c>
      <c r="D65" s="102">
        <f>'Фасады и декоры'!D65*(1+'%'!$A$1)</f>
        <v>745</v>
      </c>
      <c r="E65" s="102">
        <f>'Фасады и декоры'!E65*(1+'%'!$A$1)</f>
        <v>715</v>
      </c>
      <c r="F65" s="105">
        <f>'Фасады и декоры'!F65*(1+'%'!$A$1)</f>
        <v>833.3333333333334</v>
      </c>
      <c r="G65" s="4"/>
    </row>
    <row r="66" spans="1:7" ht="12.75" customHeight="1">
      <c r="A66" s="5" t="s">
        <v>60</v>
      </c>
      <c r="B66" s="6" t="s">
        <v>3</v>
      </c>
      <c r="C66" s="103">
        <f>'Фасады и декоры'!C66*(1+'%'!$A$1)</f>
        <v>1627.3224000000002</v>
      </c>
      <c r="D66" s="103">
        <f>'Фасады и декоры'!D66*(1+'%'!$A$1)</f>
        <v>1999.404</v>
      </c>
      <c r="E66" s="103">
        <f>'Фасады и декоры'!E66*(1+'%'!$A$1)</f>
        <v>1860.4080000000001</v>
      </c>
      <c r="F66" s="104">
        <f>'Фасады и декоры'!F66*(1+'%'!$A$1)</f>
        <v>2232.4896000000003</v>
      </c>
      <c r="G66" s="4"/>
    </row>
    <row r="67" spans="1:7" ht="12.75" customHeight="1">
      <c r="A67" s="34" t="s">
        <v>61</v>
      </c>
      <c r="B67" s="35" t="s">
        <v>3</v>
      </c>
      <c r="C67" s="102">
        <f>'Фасады и декоры'!C67*(1+'%'!$A$1)</f>
        <v>1717.1352000000004</v>
      </c>
      <c r="D67" s="102">
        <f>'Фасады и декоры'!D67*(1+'%'!$A$1)</f>
        <v>2089.2168000000006</v>
      </c>
      <c r="E67" s="102">
        <f>'Фасады и декоры'!E67*(1+'%'!$A$1)</f>
        <v>1965.1896000000002</v>
      </c>
      <c r="F67" s="105">
        <f>'Фасады и декоры'!F67*(1+'%'!$A$1)</f>
        <v>2337.2712000000006</v>
      </c>
      <c r="G67" s="4"/>
    </row>
    <row r="68" spans="1:7" ht="12.75" customHeight="1">
      <c r="A68" s="42" t="s">
        <v>62</v>
      </c>
      <c r="B68" s="94" t="s">
        <v>155</v>
      </c>
      <c r="C68" s="103">
        <f>'Фасады и декоры'!C68*(1+'%'!$A$1)</f>
        <v>836.6666666666667</v>
      </c>
      <c r="D68" s="103">
        <f>'Фасады и декоры'!D68*(1+'%'!$A$1)</f>
        <v>953.3333333333336</v>
      </c>
      <c r="E68" s="103">
        <f>'Фасады и декоры'!E68*(1+'%'!$A$1)</f>
        <v>961.6666666666669</v>
      </c>
      <c r="F68" s="104">
        <f>'Фасады и декоры'!F68*(1+'%'!$A$1)</f>
        <v>1080</v>
      </c>
      <c r="G68" s="4"/>
    </row>
    <row r="69" spans="1:7" ht="12.75" customHeight="1">
      <c r="A69" s="34" t="s">
        <v>63</v>
      </c>
      <c r="B69" s="35" t="s">
        <v>3</v>
      </c>
      <c r="C69" s="102">
        <f>'Фасады и декоры'!C69*(1+'%'!$A$1)</f>
        <v>2040.0336000000002</v>
      </c>
      <c r="D69" s="102">
        <f>'Фасады и декоры'!D69*(1+'%'!$A$1)</f>
        <v>2412.1152</v>
      </c>
      <c r="E69" s="102">
        <f>'Фасады и декоры'!E69*(1+'%'!$A$1)</f>
        <v>2339.4096</v>
      </c>
      <c r="F69" s="105">
        <f>'Фасады и декоры'!F69*(1+'%'!$A$1)</f>
        <v>2711.4912000000004</v>
      </c>
      <c r="G69" s="4"/>
    </row>
    <row r="70" spans="1:7" ht="12.75" customHeight="1">
      <c r="A70" s="5" t="s">
        <v>64</v>
      </c>
      <c r="B70" s="6" t="s">
        <v>3</v>
      </c>
      <c r="C70" s="103">
        <f>'Фасады и декоры'!C70*(1+'%'!$A$1)</f>
        <v>2089.2168000000006</v>
      </c>
      <c r="D70" s="103">
        <f>'Фасады и декоры'!D70*(1+'%'!$A$1)</f>
        <v>2461.2984000000006</v>
      </c>
      <c r="E70" s="103">
        <f>'Фасады и декоры'!E70*(1+'%'!$A$1)</f>
        <v>2399.2848000000004</v>
      </c>
      <c r="F70" s="104">
        <f>'Фасады и декоры'!F70*(1+'%'!$A$1)</f>
        <v>2771.3664000000003</v>
      </c>
      <c r="G70" s="4"/>
    </row>
    <row r="71" spans="1:7" ht="12.75" customHeight="1" thickBot="1">
      <c r="A71" s="43" t="s">
        <v>59</v>
      </c>
      <c r="B71" s="35" t="s">
        <v>3</v>
      </c>
      <c r="C71" s="112">
        <f>'Фасады и декоры'!C71*(1+'%'!$A$1)</f>
        <v>207.4248</v>
      </c>
      <c r="D71" s="112">
        <f>'Фасады и декоры'!D71*(1+'%'!$A$1)</f>
        <v>245.916</v>
      </c>
      <c r="E71" s="112">
        <f>'Фасады и декоры'!E71*(1+'%'!$A$1)</f>
        <v>239.5008</v>
      </c>
      <c r="F71" s="113">
        <f>'Фасады и декоры'!F71*(1+'%'!$A$1)</f>
        <v>277.9920000000001</v>
      </c>
      <c r="G71" s="4"/>
    </row>
    <row r="72" spans="1:6" ht="13.5" customHeight="1">
      <c r="A72" s="121" t="s">
        <v>75</v>
      </c>
      <c r="B72" s="122"/>
      <c r="C72" s="122"/>
      <c r="D72" s="122"/>
      <c r="E72" s="122"/>
      <c r="F72" s="123"/>
    </row>
    <row r="73" spans="1:7" ht="12.75" customHeight="1">
      <c r="A73" s="41" t="s">
        <v>160</v>
      </c>
      <c r="B73" s="92" t="s">
        <v>155</v>
      </c>
      <c r="C73" s="102">
        <f>'Фасады и декоры'!C73*(1+'%'!$A$1)</f>
        <v>1580</v>
      </c>
      <c r="D73" s="102">
        <f>'Фасады и декоры'!D73*(1+'%'!$A$1)</f>
        <v>1700</v>
      </c>
      <c r="E73" s="102">
        <f>'Фасады и декоры'!E73*(1+'%'!$A$1)</f>
        <v>1750</v>
      </c>
      <c r="F73" s="105">
        <f>'Фасады и декоры'!F73*(1+'%'!$A$1)</f>
        <v>1866.6666666666667</v>
      </c>
      <c r="G73" s="4"/>
    </row>
    <row r="74" spans="1:7" ht="12.75" customHeight="1">
      <c r="A74" s="5" t="s">
        <v>65</v>
      </c>
      <c r="B74" s="6" t="s">
        <v>3</v>
      </c>
      <c r="C74" s="103">
        <f>'Фасады и декоры'!C74*(1+'%'!$A$1)</f>
        <v>3288.8592</v>
      </c>
      <c r="D74" s="103">
        <f>'Фасады и декоры'!D74*(1+'%'!$A$1)</f>
        <v>3660.9408</v>
      </c>
      <c r="E74" s="103">
        <f>'Фасады и декоры'!E74*(1+'%'!$A$1)</f>
        <v>3896.1648</v>
      </c>
      <c r="F74" s="104">
        <f>'Фасады и декоры'!F74*(1+'%'!$A$1)</f>
        <v>4268.2464</v>
      </c>
      <c r="G74" s="4"/>
    </row>
    <row r="75" spans="1:7" ht="12.75" customHeight="1">
      <c r="A75" s="41" t="s">
        <v>62</v>
      </c>
      <c r="B75" s="92" t="s">
        <v>155</v>
      </c>
      <c r="C75" s="102">
        <f>'Фасады и декоры'!C75*(1+'%'!$A$1)</f>
        <v>1830</v>
      </c>
      <c r="D75" s="102">
        <f>'Фасады и декоры'!D75*(1+'%'!$A$1)</f>
        <v>1950</v>
      </c>
      <c r="E75" s="102">
        <f>'Фасады и декоры'!E75*(1+'%'!$A$1)</f>
        <v>1995</v>
      </c>
      <c r="F75" s="105">
        <f>'Фасады и декоры'!F75*(1+'%'!$A$1)</f>
        <v>2113.3333333333335</v>
      </c>
      <c r="G75" s="4"/>
    </row>
    <row r="76" spans="1:7" ht="12.75" customHeight="1" thickBot="1">
      <c r="A76" s="16" t="s">
        <v>66</v>
      </c>
      <c r="B76" s="17" t="s">
        <v>3</v>
      </c>
      <c r="C76" s="106">
        <f>'Фасады и декоры'!C76*(1+'%'!$A$1)</f>
        <v>3767.8608</v>
      </c>
      <c r="D76" s="106">
        <f>'Фасады и декоры'!D76*(1+'%'!$A$1)</f>
        <v>4139.942400000001</v>
      </c>
      <c r="E76" s="106">
        <f>'Фасады и декоры'!E76*(1+'%'!$A$1)</f>
        <v>4375.1664</v>
      </c>
      <c r="F76" s="107">
        <f>'Фасады и декоры'!F76*(1+'%'!$A$1)</f>
        <v>4747.2480000000005</v>
      </c>
      <c r="G76" s="4"/>
    </row>
    <row r="77" spans="1:6" ht="13.5" customHeight="1">
      <c r="A77" s="121" t="s">
        <v>76</v>
      </c>
      <c r="B77" s="122"/>
      <c r="C77" s="122"/>
      <c r="D77" s="122"/>
      <c r="E77" s="122"/>
      <c r="F77" s="123"/>
    </row>
    <row r="78" spans="1:7" ht="12.75" customHeight="1">
      <c r="A78" s="41" t="s">
        <v>160</v>
      </c>
      <c r="B78" s="92" t="s">
        <v>155</v>
      </c>
      <c r="C78" s="102">
        <f>'Фасады и декоры'!C78*(1+'%'!$A$1)</f>
        <v>1700</v>
      </c>
      <c r="D78" s="102">
        <f>'Фасады и декоры'!D78*(1+'%'!$A$1)</f>
        <v>1818.3333333333335</v>
      </c>
      <c r="E78" s="102">
        <f>'Фасады и декоры'!E78*(1+'%'!$A$1)</f>
        <v>1891.6666666666667</v>
      </c>
      <c r="F78" s="105">
        <f>'Фасады и декоры'!F78*(1+'%'!$A$1)</f>
        <v>2010</v>
      </c>
      <c r="G78" s="4"/>
    </row>
    <row r="79" spans="1:7" ht="12.75" customHeight="1">
      <c r="A79" s="5" t="s">
        <v>65</v>
      </c>
      <c r="B79" s="6" t="s">
        <v>3</v>
      </c>
      <c r="C79" s="103">
        <f>'Фасады и декоры'!C79*(1+'%'!$A$1)</f>
        <v>3417.1632</v>
      </c>
      <c r="D79" s="103">
        <f>'Фасады и декоры'!D79*(1+'%'!$A$1)</f>
        <v>3789.2448</v>
      </c>
      <c r="E79" s="103">
        <f>'Фасады и декоры'!E79*(1+'%'!$A$1)</f>
        <v>4050.1296000000007</v>
      </c>
      <c r="F79" s="104">
        <f>'Фасады и декоры'!F79*(1+'%'!$A$1)</f>
        <v>4422.211200000001</v>
      </c>
      <c r="G79" s="4"/>
    </row>
    <row r="80" spans="1:7" ht="12.75" customHeight="1">
      <c r="A80" s="34" t="s">
        <v>62</v>
      </c>
      <c r="B80" s="35" t="s">
        <v>155</v>
      </c>
      <c r="C80" s="102">
        <f>'Фасады и декоры'!C80*(1+'%'!$A$1)</f>
        <v>2104.1856000000002</v>
      </c>
      <c r="D80" s="102">
        <f>'Фасады и декоры'!D80*(1+'%'!$A$1)</f>
        <v>2232.4896000000003</v>
      </c>
      <c r="E80" s="102">
        <f>'Фасады и декоры'!E80*(1+'%'!$A$1)</f>
        <v>2309.472</v>
      </c>
      <c r="F80" s="105">
        <f>'Фасады и декоры'!F80*(1+'%'!$A$1)</f>
        <v>2437.7760000000007</v>
      </c>
      <c r="G80" s="4"/>
    </row>
    <row r="81" spans="1:7" ht="12.75" customHeight="1" thickBot="1">
      <c r="A81" s="16" t="s">
        <v>66</v>
      </c>
      <c r="B81" s="17" t="s">
        <v>3</v>
      </c>
      <c r="C81" s="106">
        <f>'Фасады и декоры'!C81*(1+'%'!$A$1)</f>
        <v>3896.1648</v>
      </c>
      <c r="D81" s="106">
        <f>'Фасады и декоры'!D81*(1+'%'!$A$1)</f>
        <v>4268.2464</v>
      </c>
      <c r="E81" s="106">
        <f>'Фасады и декоры'!E81*(1+'%'!$A$1)</f>
        <v>4529.1312</v>
      </c>
      <c r="F81" s="107">
        <f>'Фасады и декоры'!F81*(1+'%'!$A$1)</f>
        <v>4901.2128</v>
      </c>
      <c r="G81" s="4"/>
    </row>
    <row r="82" spans="1:6" ht="15" customHeight="1">
      <c r="A82" s="121" t="s">
        <v>91</v>
      </c>
      <c r="B82" s="122"/>
      <c r="C82" s="122"/>
      <c r="D82" s="122"/>
      <c r="E82" s="122"/>
      <c r="F82" s="123"/>
    </row>
    <row r="83" spans="1:7" ht="12.75" customHeight="1">
      <c r="A83" s="34" t="s">
        <v>67</v>
      </c>
      <c r="B83" s="35" t="s">
        <v>3</v>
      </c>
      <c r="C83" s="102">
        <f>'Фасады и декоры'!C83*(1+'%'!$A$1)</f>
        <v>828.6300000000001</v>
      </c>
      <c r="D83" s="102">
        <f>'Фасады и декоры'!D83*(1+'%'!$A$1)</f>
        <v>914.1659999999999</v>
      </c>
      <c r="E83" s="102">
        <f>'Фасады и декоры'!E83*(1+'%'!$A$1)</f>
        <v>940.8960000000002</v>
      </c>
      <c r="F83" s="105">
        <f>'Фасады и декоры'!F83*(1+'%'!$A$1)</f>
        <v>1026.432</v>
      </c>
      <c r="G83" s="4"/>
    </row>
    <row r="84" spans="1:7" ht="30">
      <c r="A84" s="22" t="s">
        <v>96</v>
      </c>
      <c r="B84" s="6" t="s">
        <v>3</v>
      </c>
      <c r="C84" s="103">
        <f>'Фасады и декоры'!C84*(1+'%'!$A$1)</f>
        <v>766.26</v>
      </c>
      <c r="D84" s="103">
        <f>'Фасады и декоры'!D84*(1+'%'!$A$1)</f>
        <v>851.796</v>
      </c>
      <c r="E84" s="103">
        <f>'Фасады и декоры'!E84*(1+'%'!$A$1)</f>
        <v>887.4359999999999</v>
      </c>
      <c r="F84" s="104">
        <f>'Фасады и декоры'!F84*(1+'%'!$A$1)</f>
        <v>972.9720000000004</v>
      </c>
      <c r="G84" s="4"/>
    </row>
    <row r="85" spans="1:7" ht="12.75" customHeight="1">
      <c r="A85" s="34" t="s">
        <v>68</v>
      </c>
      <c r="B85" s="35" t="s">
        <v>3</v>
      </c>
      <c r="C85" s="102">
        <f>'Фасады и декоры'!C85*(1+'%'!$A$1)</f>
        <v>828.6300000000001</v>
      </c>
      <c r="D85" s="102">
        <f>'Фасады и декоры'!D85*(1+'%'!$A$1)</f>
        <v>914.1659999999999</v>
      </c>
      <c r="E85" s="102">
        <f>'Фасады и декоры'!E85*(1+'%'!$A$1)</f>
        <v>940.8960000000002</v>
      </c>
      <c r="F85" s="105">
        <f>'Фасады и декоры'!F85*(1+'%'!$A$1)</f>
        <v>1026.432</v>
      </c>
      <c r="G85" s="4"/>
    </row>
    <row r="86" spans="1:7" ht="30.75" thickBot="1">
      <c r="A86" s="28" t="s">
        <v>97</v>
      </c>
      <c r="B86" s="17" t="s">
        <v>3</v>
      </c>
      <c r="C86" s="106">
        <f>'Фасады и декоры'!C86*(1+'%'!$A$1)</f>
        <v>766.26</v>
      </c>
      <c r="D86" s="106">
        <f>'Фасады и декоры'!D86*(1+'%'!$A$1)</f>
        <v>851.796</v>
      </c>
      <c r="E86" s="106">
        <f>'Фасады и декоры'!E86*(1+'%'!$A$1)</f>
        <v>887.4359999999999</v>
      </c>
      <c r="F86" s="107">
        <f>'Фасады и декоры'!F86*(1+'%'!$A$1)</f>
        <v>972.9720000000004</v>
      </c>
      <c r="G86" s="4"/>
    </row>
    <row r="87" spans="1:6" ht="15.75" collapsed="1">
      <c r="A87" s="179" t="s">
        <v>18</v>
      </c>
      <c r="B87" s="180"/>
      <c r="C87" s="180"/>
      <c r="D87" s="180"/>
      <c r="E87" s="180"/>
      <c r="F87" s="181"/>
    </row>
    <row r="88" spans="1:7" ht="12.75" customHeight="1">
      <c r="A88" s="95" t="s">
        <v>161</v>
      </c>
      <c r="B88" s="94" t="s">
        <v>155</v>
      </c>
      <c r="C88" s="103">
        <f>'Фасады и декоры'!C88*(1+'%'!$A$1)</f>
        <v>1232.4074074074074</v>
      </c>
      <c r="D88" s="103">
        <f>'Фасады и декоры'!D88*(1+'%'!$A$1)</f>
        <v>1527.777777777778</v>
      </c>
      <c r="E88" s="103">
        <f>'Фасады и декоры'!E88*(1+'%'!$A$1)</f>
        <v>1405.555555555556</v>
      </c>
      <c r="F88" s="104">
        <f>'Фасады и декоры'!F88*(1+'%'!$A$1)</f>
        <v>1700.925925925926</v>
      </c>
      <c r="G88" s="4"/>
    </row>
    <row r="89" spans="1:7" ht="12.75" customHeight="1">
      <c r="A89" s="34" t="s">
        <v>58</v>
      </c>
      <c r="B89" s="35" t="s">
        <v>3</v>
      </c>
      <c r="C89" s="102">
        <f>'Фасады и декоры'!C89*(1+'%'!$A$1)</f>
        <v>434.09520000000003</v>
      </c>
      <c r="D89" s="102">
        <f>'Фасады и декоры'!D89*(1+'%'!$A$1)</f>
        <v>434.09520000000003</v>
      </c>
      <c r="E89" s="102">
        <f>'Фасады и декоры'!E89*(1+'%'!$A$1)</f>
        <v>468.30960000000005</v>
      </c>
      <c r="F89" s="105">
        <f>'Фасады и декоры'!F89*(1+'%'!$A$1)</f>
        <v>468.30960000000005</v>
      </c>
      <c r="G89" s="4"/>
    </row>
    <row r="90" spans="1:7" ht="12.75" customHeight="1">
      <c r="A90" s="5" t="s">
        <v>98</v>
      </c>
      <c r="B90" s="6" t="s">
        <v>3</v>
      </c>
      <c r="C90" s="103">
        <f>'Фасады и декоры'!C90*(1+'%'!$A$1)</f>
        <v>1385.6832000000002</v>
      </c>
      <c r="D90" s="103">
        <f>'Фасады и декоры'!D90*(1+'%'!$A$1)</f>
        <v>1757.7648000000004</v>
      </c>
      <c r="E90" s="103">
        <f>'Фасады и декоры'!E90*(1+'%'!$A$1)</f>
        <v>1578.1392000000003</v>
      </c>
      <c r="F90" s="104">
        <f>'Фасады и декоры'!F90*(1+'%'!$A$1)</f>
        <v>1950.2208000000003</v>
      </c>
      <c r="G90" s="4"/>
    </row>
    <row r="91" spans="1:7" ht="12.75" customHeight="1" thickBot="1">
      <c r="A91" s="97" t="s">
        <v>162</v>
      </c>
      <c r="B91" s="92" t="s">
        <v>155</v>
      </c>
      <c r="C91" s="112">
        <f>'Фасады и декоры'!C91*(1+'%'!$A$1)</f>
        <v>4035.1666666666674</v>
      </c>
      <c r="D91" s="112">
        <f>'Фасады и декоры'!D91*(1+'%'!$A$1)</f>
        <v>4354.166666666668</v>
      </c>
      <c r="E91" s="112">
        <f>'Фасады и декоры'!E91*(1+'%'!$A$1)</f>
        <v>4660.333333333334</v>
      </c>
      <c r="F91" s="113">
        <f>'Фасады и декоры'!F91*(1+'%'!$A$1)</f>
        <v>4979.333333333335</v>
      </c>
      <c r="G91" s="4"/>
    </row>
    <row r="92" spans="1:6" ht="15.75" collapsed="1">
      <c r="A92" s="179" t="s">
        <v>6</v>
      </c>
      <c r="B92" s="180"/>
      <c r="C92" s="180"/>
      <c r="D92" s="180"/>
      <c r="E92" s="180"/>
      <c r="F92" s="181"/>
    </row>
    <row r="93" spans="1:7" ht="12.75" customHeight="1">
      <c r="A93" s="34" t="s">
        <v>38</v>
      </c>
      <c r="B93" s="35" t="s">
        <v>3</v>
      </c>
      <c r="C93" s="102">
        <f>'Фасады и декоры'!C93*(1+'%'!$A$1)</f>
        <v>384.91200000000003</v>
      </c>
      <c r="D93" s="102">
        <f>'Фасады и декоры'!D93*(1+'%'!$A$1)</f>
        <v>694.98</v>
      </c>
      <c r="E93" s="102">
        <f>'Фасады и декоры'!E93*(1+'%'!$A$1)</f>
        <v>443.71799999999996</v>
      </c>
      <c r="F93" s="105">
        <f>'Фасады и декоры'!F93*(1+'%'!$A$1)</f>
        <v>753.7860000000001</v>
      </c>
      <c r="G93" s="4"/>
    </row>
    <row r="94" spans="1:7" ht="12.75" customHeight="1">
      <c r="A94" s="5" t="s">
        <v>39</v>
      </c>
      <c r="B94" s="6" t="s">
        <v>3</v>
      </c>
      <c r="C94" s="103">
        <f>'Фасады и декоры'!C94*(1+'%'!$A$1)</f>
        <v>1461.2400000000002</v>
      </c>
      <c r="D94" s="103">
        <f>'Фасады и декоры'!D94*(1+'%'!$A$1)</f>
        <v>1771.308</v>
      </c>
      <c r="E94" s="103">
        <f>'Фасады и декоры'!E94*(1+'%'!$A$1)</f>
        <v>1698.246</v>
      </c>
      <c r="F94" s="104">
        <f>'Фасады и декоры'!F94*(1+'%'!$A$1)</f>
        <v>2008.3140000000008</v>
      </c>
      <c r="G94" s="4"/>
    </row>
    <row r="95" spans="1:7" ht="12.75" customHeight="1">
      <c r="A95" s="34" t="s">
        <v>40</v>
      </c>
      <c r="B95" s="35" t="s">
        <v>3</v>
      </c>
      <c r="C95" s="102">
        <f>'Фасады и декоры'!C95*(1+'%'!$A$1)</f>
        <v>1518.2640000000001</v>
      </c>
      <c r="D95" s="102">
        <f>'Фасады и декоры'!D95*(1+'%'!$A$1)</f>
        <v>1828.3319999999999</v>
      </c>
      <c r="E95" s="102">
        <f>'Фасады и декоры'!E95*(1+'%'!$A$1)</f>
        <v>1764.1800000000005</v>
      </c>
      <c r="F95" s="105">
        <f>'Фасады и декоры'!F95*(1+'%'!$A$1)</f>
        <v>2074.2480000000005</v>
      </c>
      <c r="G95" s="4"/>
    </row>
    <row r="96" spans="1:7" ht="12.75" customHeight="1">
      <c r="A96" s="5" t="s">
        <v>41</v>
      </c>
      <c r="B96" s="6" t="s">
        <v>3</v>
      </c>
      <c r="C96" s="103">
        <f>'Фасады и декоры'!C96*(1+'%'!$A$1)</f>
        <v>2886.84</v>
      </c>
      <c r="D96" s="103">
        <f>'Фасады и декоры'!D96*(1+'%'!$A$1)</f>
        <v>3196.9080000000004</v>
      </c>
      <c r="E96" s="103">
        <f>'Фасады и декоры'!E96*(1+'%'!$A$1)</f>
        <v>3528.360000000001</v>
      </c>
      <c r="F96" s="104">
        <f>'Фасады и декоры'!F96*(1+'%'!$A$1)</f>
        <v>3838.4280000000003</v>
      </c>
      <c r="G96" s="4"/>
    </row>
    <row r="97" spans="1:7" ht="12.75" customHeight="1">
      <c r="A97" s="34" t="s">
        <v>42</v>
      </c>
      <c r="B97" s="35" t="s">
        <v>3</v>
      </c>
      <c r="C97" s="102">
        <f>'Фасады и декоры'!C97*(1+'%'!$A$1)</f>
        <v>2459.16</v>
      </c>
      <c r="D97" s="102">
        <f>'Фасады и декоры'!D97*(1+'%'!$A$1)</f>
        <v>2769.228000000001</v>
      </c>
      <c r="E97" s="102">
        <f>'Фасады и декоры'!E97*(1+'%'!$A$1)</f>
        <v>2705.076</v>
      </c>
      <c r="F97" s="105">
        <f>'Фасады и декоры'!F97*(1+'%'!$A$1)</f>
        <v>3015.1440000000002</v>
      </c>
      <c r="G97" s="4"/>
    </row>
    <row r="98" spans="1:7" ht="12.75" customHeight="1">
      <c r="A98" s="5" t="s">
        <v>43</v>
      </c>
      <c r="B98" s="6" t="s">
        <v>3</v>
      </c>
      <c r="C98" s="103">
        <f>'Фасады и декоры'!C98*(1+'%'!$A$1)</f>
        <v>4169.880000000001</v>
      </c>
      <c r="D98" s="103">
        <f>'Фасады и декоры'!D98*(1+'%'!$A$1)</f>
        <v>4479.948</v>
      </c>
      <c r="E98" s="103">
        <f>'Фасады и декоры'!E98*(1+'%'!$A$1)</f>
        <v>4586.868</v>
      </c>
      <c r="F98" s="104">
        <f>'Фасады и декоры'!F98*(1+'%'!$A$1)</f>
        <v>4896.936000000001</v>
      </c>
      <c r="G98" s="4"/>
    </row>
    <row r="99" spans="1:7" ht="12.75" customHeight="1">
      <c r="A99" s="34" t="s">
        <v>44</v>
      </c>
      <c r="B99" s="35" t="s">
        <v>3</v>
      </c>
      <c r="C99" s="102">
        <f>'Фасады и декоры'!C99*(1+'%'!$A$1)</f>
        <v>2886.84</v>
      </c>
      <c r="D99" s="102">
        <f>'Фасады и декоры'!D99*(1+'%'!$A$1)</f>
        <v>2886.84</v>
      </c>
      <c r="E99" s="102">
        <f>'Фасады и декоры'!E99*(1+'%'!$A$1)</f>
        <v>3318.084</v>
      </c>
      <c r="F99" s="105">
        <f>'Фасады и декоры'!F99*(1+'%'!$A$1)</f>
        <v>3318.084</v>
      </c>
      <c r="G99" s="4"/>
    </row>
    <row r="100" spans="1:7" ht="12.75" customHeight="1">
      <c r="A100" s="5" t="s">
        <v>7</v>
      </c>
      <c r="B100" s="6" t="s">
        <v>3</v>
      </c>
      <c r="C100" s="103">
        <f>'Фасады и декоры'!C100*(1+'%'!$A$1)</f>
        <v>8763.876</v>
      </c>
      <c r="D100" s="103">
        <f>'Фасады и декоры'!D100*(1+'%'!$A$1)</f>
        <v>9512.315999999999</v>
      </c>
      <c r="E100" s="103">
        <f>'Фасады и декоры'!E100*(1+'%'!$A$1)</f>
        <v>10200.168</v>
      </c>
      <c r="F100" s="104">
        <f>'Фасады и декоры'!F100*(1+'%'!$A$1)</f>
        <v>10948.608000000002</v>
      </c>
      <c r="G100" s="4"/>
    </row>
    <row r="101" spans="1:7" ht="12.75" customHeight="1">
      <c r="A101" s="34" t="s">
        <v>8</v>
      </c>
      <c r="B101" s="35" t="s">
        <v>3</v>
      </c>
      <c r="C101" s="102">
        <f>'Фасады и декоры'!C101*(1+'%'!$A$1)</f>
        <v>641.52</v>
      </c>
      <c r="D101" s="102">
        <f>'Фасады и декоры'!D101*(1+'%'!$A$1)</f>
        <v>759.1320000000001</v>
      </c>
      <c r="E101" s="102">
        <f>'Фасады и декоры'!E101*(1+'%'!$A$1)</f>
        <v>737.748</v>
      </c>
      <c r="F101" s="105">
        <f>'Фасады и декоры'!F101*(1+'%'!$A$1)</f>
        <v>855.36</v>
      </c>
      <c r="G101" s="4"/>
    </row>
    <row r="102" spans="1:7" ht="12.75" customHeight="1">
      <c r="A102" s="5" t="s">
        <v>9</v>
      </c>
      <c r="B102" s="6" t="s">
        <v>3</v>
      </c>
      <c r="C102" s="103">
        <f>'Фасады и декоры'!C102*(1+'%'!$A$1)</f>
        <v>1810.5120000000004</v>
      </c>
      <c r="D102" s="103">
        <f>'Фасады и декоры'!D102*(1+'%'!$A$1)</f>
        <v>1917.4320000000002</v>
      </c>
      <c r="E102" s="103">
        <f>'Фасады и декоры'!E102*(1+'%'!$A$1)</f>
        <v>2113.452</v>
      </c>
      <c r="F102" s="104">
        <f>'Фасады и декоры'!F102*(1+'%'!$A$1)</f>
        <v>2220.3720000000003</v>
      </c>
      <c r="G102" s="4"/>
    </row>
    <row r="103" spans="1:7" ht="12.75" customHeight="1">
      <c r="A103" s="34" t="s">
        <v>10</v>
      </c>
      <c r="B103" s="35" t="s">
        <v>3</v>
      </c>
      <c r="C103" s="102">
        <f>'Фасады и декоры'!C103*(1+'%'!$A$1)</f>
        <v>3421.44</v>
      </c>
      <c r="D103" s="102">
        <f>'Фасады и декоры'!D103*(1+'%'!$A$1)</f>
        <v>3528.360000000001</v>
      </c>
      <c r="E103" s="102">
        <f>'Фасады и декоры'!E103*(1+'%'!$A$1)</f>
        <v>3760.0199999999995</v>
      </c>
      <c r="F103" s="105">
        <f>'Фасады и декоры'!F103*(1+'%'!$A$1)</f>
        <v>3866.9399999999996</v>
      </c>
      <c r="G103" s="4"/>
    </row>
    <row r="104" spans="1:7" ht="12.75" customHeight="1">
      <c r="A104" s="5" t="s">
        <v>11</v>
      </c>
      <c r="B104" s="6" t="s">
        <v>3</v>
      </c>
      <c r="C104" s="103">
        <f>'Фасады и декоры'!C104*(1+'%'!$A$1)</f>
        <v>6629.040000000001</v>
      </c>
      <c r="D104" s="103">
        <f>'Фасады и декоры'!D104*(1+'%'!$A$1)</f>
        <v>6939.107999999998</v>
      </c>
      <c r="E104" s="103">
        <f>'Фасады и декоры'!E104*(1+'%'!$A$1)</f>
        <v>7700.022000000001</v>
      </c>
      <c r="F104" s="104">
        <f>'Фасады и декоры'!F104*(1+'%'!$A$1)</f>
        <v>8010.09</v>
      </c>
      <c r="G104" s="4"/>
    </row>
    <row r="105" spans="1:7" ht="12.75" customHeight="1">
      <c r="A105" s="34" t="s">
        <v>12</v>
      </c>
      <c r="B105" s="35" t="s">
        <v>3</v>
      </c>
      <c r="C105" s="102">
        <f>'Фасады и декоры'!C105*(1+'%'!$A$1)</f>
        <v>1931.688</v>
      </c>
      <c r="D105" s="102">
        <f>'Фасады и декоры'!D105*(1+'%'!$A$1)</f>
        <v>2241.7560000000003</v>
      </c>
      <c r="E105" s="102">
        <f>'Фасады и декоры'!E105*(1+'%'!$A$1)</f>
        <v>2227.5</v>
      </c>
      <c r="F105" s="105">
        <f>'Фасады и декоры'!F105*(1+'%'!$A$1)</f>
        <v>2537.568</v>
      </c>
      <c r="G105" s="4"/>
    </row>
    <row r="106" spans="1:7" ht="12.75" customHeight="1">
      <c r="A106" s="5" t="s">
        <v>45</v>
      </c>
      <c r="B106" s="6" t="s">
        <v>3</v>
      </c>
      <c r="C106" s="103">
        <f>'Фасады и декоры'!C106*(1+'%'!$A$1)</f>
        <v>3207.600000000001</v>
      </c>
      <c r="D106" s="103">
        <f>'Фасады и декоры'!D106*(1+'%'!$A$1)</f>
        <v>3517.668</v>
      </c>
      <c r="E106" s="103">
        <f>'Фасады и декоры'!E106*(1+'%'!$A$1)</f>
        <v>3710.124</v>
      </c>
      <c r="F106" s="104">
        <f>'Фасады и декоры'!F106*(1+'%'!$A$1)</f>
        <v>4020.192</v>
      </c>
      <c r="G106" s="4"/>
    </row>
    <row r="107" spans="1:7" ht="12.75" customHeight="1">
      <c r="A107" s="34" t="s">
        <v>13</v>
      </c>
      <c r="B107" s="35" t="s">
        <v>3</v>
      </c>
      <c r="C107" s="102">
        <f>'Фасады и декоры'!C107*(1+'%'!$A$1)</f>
        <v>6010.686000000001</v>
      </c>
      <c r="D107" s="102">
        <f>'Фасады и декоры'!D107*(1+'%'!$A$1)</f>
        <v>6320.754000000001</v>
      </c>
      <c r="E107" s="102">
        <f>'Фасады и декоры'!E107*(1+'%'!$A$1)</f>
        <v>7411.337999999998</v>
      </c>
      <c r="F107" s="105">
        <f>'Фасады и декоры'!F107*(1+'%'!$A$1)</f>
        <v>7721.406000000002</v>
      </c>
      <c r="G107" s="4"/>
    </row>
    <row r="108" spans="1:7" ht="12.75" customHeight="1">
      <c r="A108" s="5" t="s">
        <v>14</v>
      </c>
      <c r="B108" s="6" t="s">
        <v>3</v>
      </c>
      <c r="C108" s="103">
        <f>'Фасады и декоры'!C108*(1+'%'!$A$1)</f>
        <v>12844.655999999999</v>
      </c>
      <c r="D108" s="103">
        <f>'Фасады и декоры'!D108*(1+'%'!$A$1)</f>
        <v>13154.724000000002</v>
      </c>
      <c r="E108" s="103">
        <f>'Фасады и декоры'!E108*(1+'%'!$A$1)</f>
        <v>15000.876</v>
      </c>
      <c r="F108" s="104">
        <f>'Фасады и декоры'!F108*(1+'%'!$A$1)</f>
        <v>15310.944000000003</v>
      </c>
      <c r="G108" s="4"/>
    </row>
    <row r="109" spans="1:7" ht="12.75" customHeight="1" thickBot="1">
      <c r="A109" s="43" t="s">
        <v>15</v>
      </c>
      <c r="B109" s="44" t="s">
        <v>3</v>
      </c>
      <c r="C109" s="112">
        <f>'Фасады и декоры'!C109*(1+'%'!$A$1)</f>
        <v>15458.850000000002</v>
      </c>
      <c r="D109" s="112">
        <f>'Фасады и декоры'!D109*(1+'%'!$A$1)</f>
        <v>15768.918000000005</v>
      </c>
      <c r="E109" s="112">
        <f>'Фасады и декоры'!E109*(1+'%'!$A$1)</f>
        <v>18058.788</v>
      </c>
      <c r="F109" s="113">
        <f>'Фасады и декоры'!F109*(1+'%'!$A$1)</f>
        <v>18368.856000000007</v>
      </c>
      <c r="G109" s="4"/>
    </row>
    <row r="110" spans="1:6" ht="15.75" collapsed="1">
      <c r="A110" s="179" t="s">
        <v>19</v>
      </c>
      <c r="B110" s="180"/>
      <c r="C110" s="180"/>
      <c r="D110" s="180"/>
      <c r="E110" s="180"/>
      <c r="F110" s="181"/>
    </row>
    <row r="111" spans="1:7" ht="12.75" customHeight="1">
      <c r="A111" s="34" t="s">
        <v>20</v>
      </c>
      <c r="B111" s="39" t="s">
        <v>100</v>
      </c>
      <c r="C111" s="102">
        <f>'Фасады и декоры'!C111*(1+'%'!$A$1)</f>
        <v>3784.9680000000003</v>
      </c>
      <c r="D111" s="102">
        <f>'Фасады и декоры'!D111*(1+'%'!$A$1)</f>
        <v>5068.008</v>
      </c>
      <c r="E111" s="102">
        <f>'Фасады и декоры'!E111*(1+'%'!$A$1)</f>
        <v>3784.9680000000003</v>
      </c>
      <c r="F111" s="105">
        <f>'Фасады и декоры'!F111*(1+'%'!$A$1)</f>
        <v>5068.008</v>
      </c>
      <c r="G111" s="4"/>
    </row>
    <row r="112" spans="1:7" ht="12.75" customHeight="1">
      <c r="A112" s="5" t="s">
        <v>21</v>
      </c>
      <c r="B112" s="40" t="s">
        <v>100</v>
      </c>
      <c r="C112" s="103">
        <f>'Фасады и декоры'!C112*(1+'%'!$A$1)</f>
        <v>6943.384800000002</v>
      </c>
      <c r="D112" s="103">
        <f>'Фасады и декоры'!D112*(1+'%'!$A$1)</f>
        <v>8226.4248</v>
      </c>
      <c r="E112" s="103">
        <f>'Фасады и декоры'!E112*(1+'%'!$A$1)</f>
        <v>6943.384800000002</v>
      </c>
      <c r="F112" s="104">
        <f>'Фасады и декоры'!F112*(1+'%'!$A$1)</f>
        <v>8226.4248</v>
      </c>
      <c r="G112" s="4"/>
    </row>
    <row r="113" spans="1:7" ht="12.75" customHeight="1" thickBot="1">
      <c r="A113" s="43" t="s">
        <v>22</v>
      </c>
      <c r="B113" s="45" t="s">
        <v>100</v>
      </c>
      <c r="C113" s="112">
        <f>'Фасады и декоры'!C113*(1+'%'!$A$1)</f>
        <v>7172.1936</v>
      </c>
      <c r="D113" s="112">
        <f>'Фасады и декоры'!D113*(1+'%'!$A$1)</f>
        <v>8455.233600000001</v>
      </c>
      <c r="E113" s="112">
        <f>'Фасады и декоры'!E113*(1+'%'!$A$1)</f>
        <v>7172.1936</v>
      </c>
      <c r="F113" s="113">
        <f>'Фасады и декоры'!F113*(1+'%'!$A$1)</f>
        <v>8455.233600000001</v>
      </c>
      <c r="G113" s="4"/>
    </row>
    <row r="114" spans="1:6" ht="15.75" customHeight="1" collapsed="1">
      <c r="A114" s="179" t="s">
        <v>77</v>
      </c>
      <c r="B114" s="180"/>
      <c r="C114" s="180"/>
      <c r="D114" s="180"/>
      <c r="E114" s="180"/>
      <c r="F114" s="181"/>
    </row>
    <row r="115" spans="1:7" ht="12.75" customHeight="1">
      <c r="A115" s="34" t="s">
        <v>84</v>
      </c>
      <c r="B115" s="35" t="s">
        <v>3</v>
      </c>
      <c r="C115" s="102">
        <f>'Фасады и декоры'!C115*(1+'%'!$A$1)</f>
        <v>1496.88</v>
      </c>
      <c r="D115" s="102">
        <f>'Фасады и декоры'!D115*(1+'%'!$A$1)</f>
        <v>1868.9616</v>
      </c>
      <c r="E115" s="102">
        <f>'Фасады и декоры'!E115*(1+'%'!$A$1)</f>
        <v>1704.3048000000003</v>
      </c>
      <c r="F115" s="105">
        <f>'Фасады и декоры'!F115*(1+'%'!$A$1)</f>
        <v>2076.3864</v>
      </c>
      <c r="G115" s="4"/>
    </row>
    <row r="116" spans="1:7" ht="12.75" customHeight="1">
      <c r="A116" s="5" t="s">
        <v>85</v>
      </c>
      <c r="B116" s="6" t="s">
        <v>3</v>
      </c>
      <c r="C116" s="103">
        <f>'Фасады и декоры'!C116*(1+'%'!$A$1)</f>
        <v>1860.4080000000001</v>
      </c>
      <c r="D116" s="103">
        <f>'Фасады и декоры'!D116*(1+'%'!$A$1)</f>
        <v>2232.4896000000003</v>
      </c>
      <c r="E116" s="103">
        <f>'Фасады и декоры'!E116*(1+'%'!$A$1)</f>
        <v>2125.5696000000003</v>
      </c>
      <c r="F116" s="104">
        <f>'Фасады и декоры'!F116*(1+'%'!$A$1)</f>
        <v>2497.6512000000002</v>
      </c>
      <c r="G116" s="4"/>
    </row>
    <row r="117" spans="1:7" ht="12.75" customHeight="1" thickBot="1">
      <c r="A117" s="43" t="s">
        <v>16</v>
      </c>
      <c r="B117" s="44" t="s">
        <v>3</v>
      </c>
      <c r="C117" s="112">
        <f>'Фасады и декоры'!C117*(1+'%'!$A$1)</f>
        <v>5192.0352</v>
      </c>
      <c r="D117" s="112">
        <f>'Фасады и декоры'!D117*(1+'%'!$A$1)</f>
        <v>5564.116800000001</v>
      </c>
      <c r="E117" s="112">
        <f>'Фасады и декоры'!E117*(1+'%'!$A$1)</f>
        <v>5981.104800000001</v>
      </c>
      <c r="F117" s="113">
        <f>'Фасады и декоры'!F117*(1+'%'!$A$1)</f>
        <v>6353.1864000000005</v>
      </c>
      <c r="G117" s="4"/>
    </row>
    <row r="118" spans="1:6" ht="15" collapsed="1">
      <c r="A118" s="23"/>
      <c r="B118" s="23"/>
      <c r="C118" s="23"/>
      <c r="D118" s="23"/>
      <c r="E118" s="23"/>
      <c r="F118" s="23"/>
    </row>
    <row r="119" spans="1:6" ht="15">
      <c r="A119" s="23"/>
      <c r="B119" s="23"/>
      <c r="C119" s="23"/>
      <c r="D119" s="23"/>
      <c r="E119" s="23"/>
      <c r="F119" s="23"/>
    </row>
    <row r="120" spans="1:6" ht="15" collapsed="1">
      <c r="A120" s="23"/>
      <c r="B120" s="23"/>
      <c r="C120" s="23"/>
      <c r="D120" s="23"/>
      <c r="E120" s="23"/>
      <c r="F120" s="23"/>
    </row>
    <row r="121" spans="1:6" ht="15">
      <c r="A121" s="23"/>
      <c r="B121" s="23"/>
      <c r="C121" s="23"/>
      <c r="D121" s="23"/>
      <c r="E121" s="23"/>
      <c r="F121" s="23"/>
    </row>
    <row r="122" spans="1:6" ht="15">
      <c r="A122" s="23"/>
      <c r="B122" s="23"/>
      <c r="C122" s="23"/>
      <c r="D122" s="23"/>
      <c r="E122" s="23"/>
      <c r="F122" s="23"/>
    </row>
    <row r="123" spans="1:6" ht="15">
      <c r="A123" s="23"/>
      <c r="B123" s="23"/>
      <c r="C123" s="23"/>
      <c r="D123" s="23"/>
      <c r="E123" s="23"/>
      <c r="F123" s="23"/>
    </row>
    <row r="124" spans="1:6" ht="15">
      <c r="A124" s="23"/>
      <c r="B124" s="23"/>
      <c r="C124" s="23"/>
      <c r="D124" s="23"/>
      <c r="E124" s="23"/>
      <c r="F124" s="23"/>
    </row>
    <row r="125" spans="1:6" ht="15">
      <c r="A125" s="23"/>
      <c r="B125" s="23"/>
      <c r="C125" s="23"/>
      <c r="D125" s="23"/>
      <c r="E125" s="23"/>
      <c r="F125" s="23"/>
    </row>
    <row r="126" spans="1:6" ht="15">
      <c r="A126" s="23"/>
      <c r="B126" s="23"/>
      <c r="C126" s="23"/>
      <c r="D126" s="23"/>
      <c r="E126" s="23"/>
      <c r="F126" s="23"/>
    </row>
    <row r="127" spans="1:6" ht="15">
      <c r="A127" s="23"/>
      <c r="B127" s="23"/>
      <c r="C127" s="23"/>
      <c r="D127" s="23"/>
      <c r="E127" s="23"/>
      <c r="F127" s="23"/>
    </row>
    <row r="128" spans="1:6" ht="15">
      <c r="A128" s="27"/>
      <c r="B128" s="23"/>
      <c r="C128" s="23"/>
      <c r="D128" s="23"/>
      <c r="E128" s="23"/>
      <c r="F128" s="23"/>
    </row>
    <row r="129" spans="1:6" ht="15">
      <c r="A129" s="27"/>
      <c r="B129" s="23"/>
      <c r="C129" s="23"/>
      <c r="D129" s="23"/>
      <c r="E129" s="23"/>
      <c r="F129" s="23"/>
    </row>
    <row r="130" spans="1:6" ht="15">
      <c r="A130" s="27"/>
      <c r="B130" s="23"/>
      <c r="C130" s="23"/>
      <c r="D130" s="23"/>
      <c r="E130" s="23"/>
      <c r="F130" s="23"/>
    </row>
    <row r="131" spans="1:6" ht="15">
      <c r="A131" s="27"/>
      <c r="B131" s="23"/>
      <c r="C131" s="23"/>
      <c r="D131" s="23"/>
      <c r="E131" s="23"/>
      <c r="F131" s="23"/>
    </row>
    <row r="132" spans="1:6" ht="15">
      <c r="A132" s="27"/>
      <c r="B132" s="23"/>
      <c r="C132" s="23"/>
      <c r="D132" s="23"/>
      <c r="E132" s="23"/>
      <c r="F132" s="23"/>
    </row>
    <row r="133" spans="1:6" ht="15">
      <c r="A133" s="27"/>
      <c r="B133" s="23"/>
      <c r="C133" s="23"/>
      <c r="D133" s="23"/>
      <c r="E133" s="23"/>
      <c r="F133" s="23"/>
    </row>
    <row r="134" spans="1:6" ht="15">
      <c r="A134" s="27"/>
      <c r="B134" s="23"/>
      <c r="C134" s="23"/>
      <c r="D134" s="23"/>
      <c r="E134" s="23"/>
      <c r="F134" s="23"/>
    </row>
    <row r="135" spans="1:6" ht="15">
      <c r="A135" s="27"/>
      <c r="B135" s="23"/>
      <c r="C135" s="23"/>
      <c r="D135" s="23"/>
      <c r="E135" s="23"/>
      <c r="F135" s="23"/>
    </row>
    <row r="136" spans="1:6" ht="15">
      <c r="A136" s="27"/>
      <c r="B136" s="23"/>
      <c r="C136" s="23"/>
      <c r="D136" s="23"/>
      <c r="E136" s="23"/>
      <c r="F136" s="23"/>
    </row>
    <row r="137" spans="1:6" ht="15">
      <c r="A137" s="27"/>
      <c r="B137" s="23"/>
      <c r="C137" s="23"/>
      <c r="D137" s="23"/>
      <c r="E137" s="23"/>
      <c r="F137" s="23"/>
    </row>
    <row r="138" spans="1:6" ht="15">
      <c r="A138" s="27"/>
      <c r="B138" s="23"/>
      <c r="C138" s="23"/>
      <c r="D138" s="23"/>
      <c r="E138" s="23"/>
      <c r="F138" s="23"/>
    </row>
    <row r="139" spans="1:6" ht="15">
      <c r="A139" s="27"/>
      <c r="B139" s="23"/>
      <c r="C139" s="23"/>
      <c r="D139" s="23"/>
      <c r="E139" s="23"/>
      <c r="F139" s="23"/>
    </row>
    <row r="140" spans="1:6" ht="15">
      <c r="A140" s="27"/>
      <c r="B140" s="23"/>
      <c r="C140" s="23"/>
      <c r="D140" s="23"/>
      <c r="E140" s="23"/>
      <c r="F140" s="23"/>
    </row>
    <row r="141" spans="1:6" ht="15">
      <c r="A141" s="27"/>
      <c r="B141" s="23"/>
      <c r="C141" s="23"/>
      <c r="D141" s="23"/>
      <c r="E141" s="23"/>
      <c r="F141" s="23"/>
    </row>
    <row r="142" spans="1:6" ht="15">
      <c r="A142" s="27"/>
      <c r="B142" s="23"/>
      <c r="C142" s="23"/>
      <c r="D142" s="23"/>
      <c r="E142" s="23"/>
      <c r="F142" s="23"/>
    </row>
    <row r="143" spans="1:6" ht="15">
      <c r="A143" s="27"/>
      <c r="B143" s="23"/>
      <c r="C143" s="23"/>
      <c r="D143" s="23"/>
      <c r="E143" s="23"/>
      <c r="F143" s="23"/>
    </row>
    <row r="144" spans="1:6" ht="15">
      <c r="A144" s="27"/>
      <c r="B144" s="23"/>
      <c r="C144" s="23"/>
      <c r="D144" s="23"/>
      <c r="E144" s="23"/>
      <c r="F144" s="23"/>
    </row>
    <row r="145" spans="1:6" ht="15">
      <c r="A145" s="27"/>
      <c r="B145" s="23"/>
      <c r="C145" s="23"/>
      <c r="D145" s="23"/>
      <c r="E145" s="23"/>
      <c r="F145" s="23"/>
    </row>
    <row r="146" spans="1:6" ht="15">
      <c r="A146" s="27"/>
      <c r="B146" s="23"/>
      <c r="C146" s="23"/>
      <c r="D146" s="23"/>
      <c r="E146" s="23"/>
      <c r="F146" s="23"/>
    </row>
    <row r="147" spans="1:6" ht="15">
      <c r="A147" s="27"/>
      <c r="B147" s="23"/>
      <c r="C147" s="23"/>
      <c r="D147" s="23"/>
      <c r="E147" s="23"/>
      <c r="F147" s="23"/>
    </row>
    <row r="148" spans="1:6" ht="15">
      <c r="A148" s="27"/>
      <c r="B148" s="23"/>
      <c r="C148" s="23"/>
      <c r="D148" s="23"/>
      <c r="E148" s="23"/>
      <c r="F148" s="23"/>
    </row>
    <row r="149" spans="1:6" ht="15">
      <c r="A149" s="27"/>
      <c r="B149" s="23"/>
      <c r="C149" s="23"/>
      <c r="D149" s="23"/>
      <c r="E149" s="23"/>
      <c r="F149" s="23"/>
    </row>
    <row r="150" spans="1:6" ht="15">
      <c r="A150" s="27"/>
      <c r="B150" s="23"/>
      <c r="C150" s="23"/>
      <c r="D150" s="23"/>
      <c r="E150" s="23"/>
      <c r="F150" s="23"/>
    </row>
    <row r="151" spans="1:6" ht="15">
      <c r="A151" s="27"/>
      <c r="B151" s="23"/>
      <c r="C151" s="23"/>
      <c r="D151" s="23"/>
      <c r="E151" s="23"/>
      <c r="F151" s="23"/>
    </row>
    <row r="152" spans="1:6" ht="15">
      <c r="A152" s="27"/>
      <c r="B152" s="23"/>
      <c r="C152" s="23"/>
      <c r="D152" s="23"/>
      <c r="E152" s="23"/>
      <c r="F152" s="23"/>
    </row>
    <row r="153" spans="1:6" ht="15">
      <c r="A153" s="27"/>
      <c r="B153" s="23"/>
      <c r="C153" s="23"/>
      <c r="D153" s="23"/>
      <c r="E153" s="23"/>
      <c r="F153" s="23"/>
    </row>
    <row r="154" spans="1:6" ht="15">
      <c r="A154" s="27"/>
      <c r="B154" s="23"/>
      <c r="C154" s="23"/>
      <c r="D154" s="23"/>
      <c r="E154" s="23"/>
      <c r="F154" s="23"/>
    </row>
    <row r="155" spans="1:6" ht="15">
      <c r="A155" s="27"/>
      <c r="B155" s="23"/>
      <c r="C155" s="23"/>
      <c r="D155" s="23"/>
      <c r="E155" s="23"/>
      <c r="F155" s="23"/>
    </row>
    <row r="156" spans="1:6" ht="15">
      <c r="A156" s="27"/>
      <c r="B156" s="23"/>
      <c r="C156" s="23"/>
      <c r="D156" s="23"/>
      <c r="E156" s="23"/>
      <c r="F156" s="23"/>
    </row>
    <row r="157" spans="1:6" ht="15">
      <c r="A157" s="27"/>
      <c r="B157" s="23"/>
      <c r="C157" s="23"/>
      <c r="D157" s="23"/>
      <c r="E157" s="23"/>
      <c r="F157" s="23"/>
    </row>
    <row r="158" spans="1:6" ht="15">
      <c r="A158" s="27"/>
      <c r="B158" s="23"/>
      <c r="C158" s="23"/>
      <c r="D158" s="23"/>
      <c r="E158" s="23"/>
      <c r="F158" s="23"/>
    </row>
    <row r="159" spans="1:6" ht="15">
      <c r="A159" s="27"/>
      <c r="B159" s="23"/>
      <c r="C159" s="23"/>
      <c r="D159" s="23"/>
      <c r="E159" s="23"/>
      <c r="F159" s="23"/>
    </row>
    <row r="160" spans="1:6" ht="15">
      <c r="A160" s="27"/>
      <c r="B160" s="23"/>
      <c r="C160" s="23"/>
      <c r="D160" s="23"/>
      <c r="E160" s="23"/>
      <c r="F160" s="23"/>
    </row>
    <row r="161" spans="1:6" ht="15">
      <c r="A161" s="27"/>
      <c r="B161" s="23"/>
      <c r="C161" s="23"/>
      <c r="D161" s="23"/>
      <c r="E161" s="23"/>
      <c r="F161" s="23"/>
    </row>
    <row r="162" spans="1:6" ht="15">
      <c r="A162" s="27"/>
      <c r="B162" s="23"/>
      <c r="C162" s="23"/>
      <c r="D162" s="23"/>
      <c r="E162" s="23"/>
      <c r="F162" s="23"/>
    </row>
    <row r="163" spans="1:6" ht="15">
      <c r="A163" s="27"/>
      <c r="B163" s="23"/>
      <c r="C163" s="23"/>
      <c r="D163" s="23"/>
      <c r="E163" s="23"/>
      <c r="F163" s="23"/>
    </row>
    <row r="164" spans="1:6" ht="15">
      <c r="A164" s="27"/>
      <c r="B164" s="23"/>
      <c r="C164" s="23"/>
      <c r="D164" s="23"/>
      <c r="E164" s="23"/>
      <c r="F164" s="23"/>
    </row>
    <row r="165" spans="1:6" ht="15">
      <c r="A165" s="27"/>
      <c r="B165" s="23"/>
      <c r="C165" s="23"/>
      <c r="D165" s="23"/>
      <c r="E165" s="23"/>
      <c r="F165" s="23"/>
    </row>
    <row r="166" spans="1:6" ht="15">
      <c r="A166" s="27"/>
      <c r="B166" s="23"/>
      <c r="C166" s="23"/>
      <c r="D166" s="23"/>
      <c r="E166" s="23"/>
      <c r="F166" s="23"/>
    </row>
    <row r="167" spans="1:6" ht="15">
      <c r="A167" s="27"/>
      <c r="B167" s="23"/>
      <c r="C167" s="23"/>
      <c r="D167" s="23"/>
      <c r="E167" s="23"/>
      <c r="F167" s="23"/>
    </row>
    <row r="168" spans="1:6" ht="15">
      <c r="A168" s="27"/>
      <c r="B168" s="23"/>
      <c r="C168" s="23"/>
      <c r="D168" s="23"/>
      <c r="E168" s="23"/>
      <c r="F168" s="23"/>
    </row>
    <row r="169" spans="1:6" ht="15">
      <c r="A169" s="27"/>
      <c r="B169" s="23"/>
      <c r="C169" s="23"/>
      <c r="D169" s="23"/>
      <c r="E169" s="23"/>
      <c r="F169" s="23"/>
    </row>
    <row r="170" spans="1:6" ht="15">
      <c r="A170" s="27"/>
      <c r="B170" s="23"/>
      <c r="C170" s="23"/>
      <c r="D170" s="23"/>
      <c r="E170" s="23"/>
      <c r="F170" s="23"/>
    </row>
    <row r="171" spans="1:6" ht="15">
      <c r="A171" s="27"/>
      <c r="B171" s="23"/>
      <c r="C171" s="23"/>
      <c r="D171" s="23"/>
      <c r="E171" s="23"/>
      <c r="F171" s="23"/>
    </row>
    <row r="172" spans="1:6" ht="15">
      <c r="A172" s="27"/>
      <c r="B172" s="23"/>
      <c r="C172" s="23"/>
      <c r="D172" s="23"/>
      <c r="E172" s="23"/>
      <c r="F172" s="23"/>
    </row>
    <row r="173" spans="1:6" ht="15">
      <c r="A173" s="27"/>
      <c r="B173" s="23"/>
      <c r="C173" s="23"/>
      <c r="D173" s="23"/>
      <c r="E173" s="23"/>
      <c r="F173" s="23"/>
    </row>
    <row r="174" spans="1:6" ht="15">
      <c r="A174" s="27"/>
      <c r="B174" s="23"/>
      <c r="C174" s="23"/>
      <c r="D174" s="23"/>
      <c r="E174" s="23"/>
      <c r="F174" s="23"/>
    </row>
    <row r="175" spans="1:6" ht="15">
      <c r="A175" s="27"/>
      <c r="B175" s="23"/>
      <c r="C175" s="23"/>
      <c r="D175" s="23"/>
      <c r="E175" s="23"/>
      <c r="F175" s="23"/>
    </row>
    <row r="176" spans="1:6" ht="15">
      <c r="A176" s="27"/>
      <c r="B176" s="23"/>
      <c r="C176" s="23"/>
      <c r="D176" s="23"/>
      <c r="E176" s="23"/>
      <c r="F176" s="23"/>
    </row>
    <row r="177" spans="1:6" ht="15">
      <c r="A177" s="27"/>
      <c r="B177" s="23"/>
      <c r="C177" s="23"/>
      <c r="D177" s="23"/>
      <c r="E177" s="23"/>
      <c r="F177" s="23"/>
    </row>
    <row r="178" spans="1:6" ht="15">
      <c r="A178" s="27"/>
      <c r="B178" s="23"/>
      <c r="C178" s="23"/>
      <c r="D178" s="23"/>
      <c r="E178" s="23"/>
      <c r="F178" s="23"/>
    </row>
    <row r="179" spans="1:6" ht="15">
      <c r="A179" s="27"/>
      <c r="B179" s="23"/>
      <c r="C179" s="23"/>
      <c r="D179" s="23"/>
      <c r="E179" s="23"/>
      <c r="F179" s="23"/>
    </row>
    <row r="180" spans="1:6" ht="15">
      <c r="A180" s="27"/>
      <c r="B180" s="23"/>
      <c r="C180" s="23"/>
      <c r="D180" s="23"/>
      <c r="E180" s="23"/>
      <c r="F180" s="23"/>
    </row>
    <row r="181" spans="1:6" ht="15">
      <c r="A181" s="27"/>
      <c r="B181" s="23"/>
      <c r="C181" s="23"/>
      <c r="D181" s="23"/>
      <c r="E181" s="23"/>
      <c r="F181" s="23"/>
    </row>
    <row r="182" spans="1:6" ht="15">
      <c r="A182" s="27"/>
      <c r="B182" s="23"/>
      <c r="C182" s="23"/>
      <c r="D182" s="23"/>
      <c r="E182" s="23"/>
      <c r="F182" s="23"/>
    </row>
    <row r="183" spans="1:6" ht="15">
      <c r="A183" s="27"/>
      <c r="B183" s="23"/>
      <c r="C183" s="23"/>
      <c r="D183" s="23"/>
      <c r="E183" s="23"/>
      <c r="F183" s="23"/>
    </row>
    <row r="184" spans="1:6" ht="15">
      <c r="A184" s="27"/>
      <c r="B184" s="23"/>
      <c r="C184" s="23"/>
      <c r="D184" s="23"/>
      <c r="E184" s="23"/>
      <c r="F184" s="23"/>
    </row>
    <row r="185" spans="1:6" ht="15">
      <c r="A185" s="27"/>
      <c r="B185" s="23"/>
      <c r="C185" s="23"/>
      <c r="D185" s="23"/>
      <c r="E185" s="23"/>
      <c r="F185" s="23"/>
    </row>
    <row r="186" spans="1:6" ht="15">
      <c r="A186" s="27"/>
      <c r="B186" s="23"/>
      <c r="C186" s="23"/>
      <c r="D186" s="23"/>
      <c r="E186" s="23"/>
      <c r="F186" s="23"/>
    </row>
    <row r="187" spans="1:6" ht="15">
      <c r="A187" s="27"/>
      <c r="B187" s="23"/>
      <c r="C187" s="23"/>
      <c r="D187" s="23"/>
      <c r="E187" s="23"/>
      <c r="F187" s="23"/>
    </row>
    <row r="188" spans="1:6" ht="15">
      <c r="A188" s="27"/>
      <c r="B188" s="23"/>
      <c r="C188" s="23"/>
      <c r="D188" s="23"/>
      <c r="E188" s="23"/>
      <c r="F188" s="23"/>
    </row>
  </sheetData>
  <sheetProtection/>
  <mergeCells count="21">
    <mergeCell ref="A1:F1"/>
    <mergeCell ref="A3:F3"/>
    <mergeCell ref="A5:F5"/>
    <mergeCell ref="C9:F9"/>
    <mergeCell ref="A26:F26"/>
    <mergeCell ref="C30:F30"/>
    <mergeCell ref="A36:F36"/>
    <mergeCell ref="A39:F39"/>
    <mergeCell ref="A40:F40"/>
    <mergeCell ref="A51:F51"/>
    <mergeCell ref="A56:F56"/>
    <mergeCell ref="A60:F60"/>
    <mergeCell ref="A92:F92"/>
    <mergeCell ref="A110:F110"/>
    <mergeCell ref="A114:F114"/>
    <mergeCell ref="A63:F63"/>
    <mergeCell ref="A64:F64"/>
    <mergeCell ref="A72:F72"/>
    <mergeCell ref="A77:F77"/>
    <mergeCell ref="A82:F82"/>
    <mergeCell ref="A87:F8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R71"/>
  <sheetViews>
    <sheetView zoomScalePageLayoutView="0" workbookViewId="0" topLeftCell="A16">
      <selection activeCell="C40" sqref="C40"/>
    </sheetView>
  </sheetViews>
  <sheetFormatPr defaultColWidth="9.140625" defaultRowHeight="15"/>
  <cols>
    <col min="1" max="1" width="16.421875" style="46" customWidth="1"/>
    <col min="2" max="2" width="19.140625" style="46" customWidth="1"/>
    <col min="3" max="3" width="19.00390625" style="46" customWidth="1"/>
    <col min="4" max="6" width="16.140625" style="46" customWidth="1"/>
    <col min="7" max="7" width="13.57421875" style="46" customWidth="1"/>
    <col min="8" max="8" width="10.7109375" style="46" customWidth="1"/>
    <col min="9" max="9" width="11.00390625" style="46" customWidth="1"/>
    <col min="10" max="16384" width="9.140625" style="46" customWidth="1"/>
  </cols>
  <sheetData>
    <row r="1" spans="1:18" ht="19.5" customHeight="1">
      <c r="A1" s="129" t="s">
        <v>145</v>
      </c>
      <c r="B1" s="129"/>
      <c r="C1" s="129"/>
      <c r="D1" s="129"/>
      <c r="E1" s="129"/>
      <c r="F1" s="129"/>
      <c r="G1" s="86"/>
      <c r="H1" s="83"/>
      <c r="I1" s="83"/>
      <c r="K1" s="84"/>
      <c r="L1" s="84"/>
      <c r="M1" s="84"/>
      <c r="N1" s="84"/>
      <c r="O1" s="84"/>
      <c r="P1" s="84"/>
      <c r="Q1" s="84"/>
      <c r="R1" s="83"/>
    </row>
    <row r="2" spans="7:18" ht="5.25" customHeight="1">
      <c r="G2" s="87"/>
      <c r="H2" s="86"/>
      <c r="I2" s="86"/>
      <c r="K2" s="84"/>
      <c r="L2" s="84"/>
      <c r="M2" s="84"/>
      <c r="N2" s="84"/>
      <c r="O2" s="84"/>
      <c r="P2" s="84"/>
      <c r="Q2" s="84"/>
      <c r="R2" s="83"/>
    </row>
    <row r="3" spans="1:18" ht="17.25" customHeight="1">
      <c r="A3" s="130" t="s">
        <v>82</v>
      </c>
      <c r="B3" s="130"/>
      <c r="C3" s="130" t="s">
        <v>117</v>
      </c>
      <c r="D3" s="130"/>
      <c r="E3" s="131" t="s">
        <v>116</v>
      </c>
      <c r="F3" s="131"/>
      <c r="I3" s="85"/>
      <c r="P3" s="84"/>
      <c r="Q3" s="84"/>
      <c r="R3" s="83"/>
    </row>
    <row r="4" spans="1:18" ht="17.25" customHeight="1">
      <c r="A4" s="130"/>
      <c r="B4" s="130"/>
      <c r="C4" s="55" t="s">
        <v>115</v>
      </c>
      <c r="D4" s="55" t="s">
        <v>114</v>
      </c>
      <c r="E4" s="54" t="s">
        <v>115</v>
      </c>
      <c r="F4" s="54" t="s">
        <v>114</v>
      </c>
      <c r="I4" s="85"/>
      <c r="P4" s="84"/>
      <c r="Q4" s="84"/>
      <c r="R4" s="83"/>
    </row>
    <row r="5" spans="1:6" ht="17.25" customHeight="1">
      <c r="A5" s="130"/>
      <c r="B5" s="130"/>
      <c r="C5" s="132" t="s">
        <v>122</v>
      </c>
      <c r="D5" s="132"/>
      <c r="E5" s="132"/>
      <c r="F5" s="132"/>
    </row>
    <row r="6" spans="1:6" ht="19.5" customHeight="1">
      <c r="A6" s="133" t="s">
        <v>144</v>
      </c>
      <c r="B6" s="133"/>
      <c r="C6" s="52">
        <f>'Витражи для Валенсии 20'!C6*(1+'%'!$A$1)</f>
        <v>851.84</v>
      </c>
      <c r="D6" s="52">
        <f>'Витражи для Валенсии 20'!D6*(1+'%'!$A$1)</f>
        <v>1085.92</v>
      </c>
      <c r="E6" s="52">
        <f>'Витражи для Валенсии 20'!E6*(1+'%'!$A$1)</f>
        <v>1277.76</v>
      </c>
      <c r="F6" s="52">
        <f>'Витражи для Валенсии 20'!F6*(1+'%'!$A$1)</f>
        <v>1172.16</v>
      </c>
    </row>
    <row r="7" spans="1:6" ht="19.5" customHeight="1">
      <c r="A7" s="128" t="s">
        <v>134</v>
      </c>
      <c r="B7" s="128"/>
      <c r="C7" s="50">
        <f>'Витражи для Валенсии 20'!C7*(1+'%'!$A$1)</f>
        <v>2469.6774193548385</v>
      </c>
      <c r="D7" s="50">
        <f>'Витражи для Валенсии 20'!D7*(1+'%'!$A$1)</f>
        <v>1545.28</v>
      </c>
      <c r="E7" s="62">
        <f>'Витражи для Валенсии 20'!E7*(1+'%'!$A$1)</f>
        <v>3387.52688172043</v>
      </c>
      <c r="F7" s="62">
        <f>'Витражи для Валенсии 20'!F7*(1+'%'!$A$1)</f>
        <v>1629.76</v>
      </c>
    </row>
    <row r="8" spans="1:6" ht="19.5" customHeight="1">
      <c r="A8" s="133" t="s">
        <v>133</v>
      </c>
      <c r="B8" s="133"/>
      <c r="C8" s="52">
        <f>'Витражи для Валенсии 20'!C8*(1+'%'!$A$1)</f>
        <v>2498.064516129032</v>
      </c>
      <c r="D8" s="52">
        <f>'Витражи для Валенсии 20'!D8*(1+'%'!$A$1)</f>
        <v>1550.56</v>
      </c>
      <c r="E8" s="52">
        <f>'Витражи для Валенсии 20'!E8*(1+'%'!$A$1)</f>
        <v>3434.8387096774195</v>
      </c>
      <c r="F8" s="52">
        <f>'Витражи для Валенсии 20'!F8*(1+'%'!$A$1)</f>
        <v>1636.8</v>
      </c>
    </row>
    <row r="9" spans="1:6" ht="19.5" customHeight="1">
      <c r="A9" s="128" t="s">
        <v>132</v>
      </c>
      <c r="B9" s="128"/>
      <c r="C9" s="50">
        <f>'Витражи для Валенсии 20'!C9*(1+'%'!$A$1)</f>
        <v>2829.2473118279568</v>
      </c>
      <c r="D9" s="50">
        <f>'Витражи для Валенсии 20'!D9*(1+'%'!$A$1)</f>
        <v>1612.16</v>
      </c>
      <c r="E9" s="62">
        <f>'Витражи для Валенсии 20'!E9*(1+'%'!$A$1)</f>
        <v>3747.0967741935483</v>
      </c>
      <c r="F9" s="62">
        <f>'Витражи для Валенсии 20'!F9*(1+'%'!$A$1)</f>
        <v>1698.4</v>
      </c>
    </row>
    <row r="10" spans="1:6" ht="19.5" customHeight="1">
      <c r="A10" s="133" t="s">
        <v>131</v>
      </c>
      <c r="B10" s="133"/>
      <c r="C10" s="52">
        <f>'Витражи для Валенсии 20'!C10*(1+'%'!$A$1)</f>
        <v>5270.537634408602</v>
      </c>
      <c r="D10" s="52">
        <f>'Витражи для Валенсии 20'!D10*(1+'%'!$A$1)</f>
        <v>2018.72</v>
      </c>
      <c r="E10" s="52">
        <f>'Витражи для Валенсии 20'!E10*(1+'%'!$A$1)</f>
        <v>6197.8494623655915</v>
      </c>
      <c r="F10" s="52">
        <f>'Витражи для Валенсии 20'!F10*(1+'%'!$A$1)</f>
        <v>2104.96</v>
      </c>
    </row>
    <row r="11" spans="1:6" ht="19.5" customHeight="1">
      <c r="A11" s="128" t="s">
        <v>130</v>
      </c>
      <c r="B11" s="128"/>
      <c r="C11" s="50">
        <f>'Витражи для Валенсии 20'!C11*(1+'%'!$A$1)</f>
        <v>2734.6236559139784</v>
      </c>
      <c r="D11" s="50">
        <f>'Витражи для Валенсии 20'!D11*(1+'%'!$A$1)</f>
        <v>1594.56</v>
      </c>
      <c r="E11" s="62">
        <f>'Витражи для Валенсии 20'!E11*(1+'%'!$A$1)</f>
        <v>3652.4731182795704</v>
      </c>
      <c r="F11" s="62">
        <f>'Витражи для Валенсии 20'!F11*(1+'%'!$A$1)</f>
        <v>1680.8</v>
      </c>
    </row>
    <row r="12" spans="1:6" ht="19.5" customHeight="1">
      <c r="A12" s="133" t="s">
        <v>129</v>
      </c>
      <c r="B12" s="133"/>
      <c r="C12" s="52">
        <f>'Витражи для Валенсии 20'!C12*(1+'%'!$A$1)</f>
        <v>6273.548387096775</v>
      </c>
      <c r="D12" s="52">
        <f>'Витражи для Валенсии 20'!D12*(1+'%'!$A$1)</f>
        <v>2388.32</v>
      </c>
      <c r="E12" s="52">
        <f>'Витражи для Валенсии 20'!E12*(1+'%'!$A$1)</f>
        <v>7210.322580645162</v>
      </c>
      <c r="F12" s="52">
        <f>'Витражи для Валенсии 20'!F12*(1+'%'!$A$1)</f>
        <v>2474.56</v>
      </c>
    </row>
    <row r="13" spans="1:6" ht="19.5" customHeight="1">
      <c r="A13" s="128" t="s">
        <v>128</v>
      </c>
      <c r="B13" s="128"/>
      <c r="C13" s="50">
        <f>'Витражи для Валенсии 20'!C13*(1+'%'!$A$1)</f>
        <v>3245.5913978494623</v>
      </c>
      <c r="D13" s="50">
        <f>'Витражи для Валенсии 20'!D13*(1+'%'!$A$1)</f>
        <v>1689.6</v>
      </c>
      <c r="E13" s="62">
        <f>'Витражи для Валенсии 20'!E13*(1+'%'!$A$1)</f>
        <v>4191.827956989247</v>
      </c>
      <c r="F13" s="62">
        <f>'Витражи для Валенсии 20'!F13*(1+'%'!$A$1)</f>
        <v>1775.84</v>
      </c>
    </row>
    <row r="14" spans="1:6" ht="19.5" customHeight="1">
      <c r="A14" s="133" t="s">
        <v>127</v>
      </c>
      <c r="B14" s="133"/>
      <c r="C14" s="52">
        <f>'Витражи для Валенсии 20'!C14*(1+'%'!$A$1)</f>
        <v>6169.462365591398</v>
      </c>
      <c r="D14" s="52">
        <f>'Витражи для Валенсии 20'!D14*(1+'%'!$A$1)</f>
        <v>2096.16</v>
      </c>
      <c r="E14" s="52">
        <f>'Витражи для Валенсии 20'!E14*(1+'%'!$A$1)</f>
        <v>7087.31182795699</v>
      </c>
      <c r="F14" s="52">
        <f>'Витражи для Валенсии 20'!F14*(1+'%'!$A$1)</f>
        <v>2182.4</v>
      </c>
    </row>
    <row r="15" spans="1:6" ht="19.5" customHeight="1">
      <c r="A15" s="128" t="s">
        <v>126</v>
      </c>
      <c r="B15" s="128"/>
      <c r="C15" s="50">
        <f>'Витражи для Валенсии 20'!C15*(1+'%'!$A$1)</f>
        <v>0</v>
      </c>
      <c r="D15" s="50">
        <f>'Витражи для Валенсии 20'!D15*(1+'%'!$A$1)</f>
        <v>1689.6</v>
      </c>
      <c r="E15" s="62">
        <f>'Витражи для Валенсии 20'!E15*(1+'%'!$A$1)</f>
        <v>0</v>
      </c>
      <c r="F15" s="62">
        <f>'Витражи для Валенсии 20'!F15*(1+'%'!$A$1)</f>
        <v>1775.84</v>
      </c>
    </row>
    <row r="16" spans="1:9" ht="19.5" customHeight="1">
      <c r="A16" s="128" t="s">
        <v>124</v>
      </c>
      <c r="B16" s="128"/>
      <c r="C16" s="50">
        <f>'Витражи для Валенсии 20'!C16*(1+'%'!$A$1)</f>
        <v>5535.4838709677415</v>
      </c>
      <c r="D16" s="50">
        <f>'Витражи для Валенсии 20'!D16*(1+'%'!$A$1)</f>
        <v>2096.16</v>
      </c>
      <c r="E16" s="62">
        <f>'Витражи для Валенсии 20'!E16*(1+'%'!$A$1)</f>
        <v>6453.333333333333</v>
      </c>
      <c r="F16" s="62">
        <f>'Витражи для Валенсии 20'!F16*(1+'%'!$A$1)</f>
        <v>2182.4</v>
      </c>
      <c r="I16" s="63"/>
    </row>
    <row r="17" spans="1:9" ht="19.5" customHeight="1">
      <c r="A17" s="150" t="s">
        <v>149</v>
      </c>
      <c r="B17" s="151"/>
      <c r="C17" s="151"/>
      <c r="D17" s="151"/>
      <c r="E17" s="151"/>
      <c r="F17" s="152"/>
      <c r="I17" s="63"/>
    </row>
    <row r="18" spans="1:9" ht="19.5" customHeight="1">
      <c r="A18" s="153" t="s">
        <v>141</v>
      </c>
      <c r="B18" s="154"/>
      <c r="C18" s="154"/>
      <c r="D18" s="154" t="s">
        <v>140</v>
      </c>
      <c r="E18" s="155"/>
      <c r="F18" s="156"/>
      <c r="I18" s="63"/>
    </row>
    <row r="19" spans="1:9" ht="38.25" customHeight="1" thickBot="1">
      <c r="A19" s="134" t="s">
        <v>139</v>
      </c>
      <c r="B19" s="135"/>
      <c r="C19" s="135"/>
      <c r="D19" s="135"/>
      <c r="E19" s="135"/>
      <c r="F19" s="135"/>
      <c r="I19" s="63"/>
    </row>
    <row r="20" spans="1:9" ht="34.5" customHeight="1">
      <c r="A20" s="136" t="s">
        <v>119</v>
      </c>
      <c r="B20" s="137"/>
      <c r="C20" s="137"/>
      <c r="D20" s="137"/>
      <c r="E20" s="137"/>
      <c r="F20" s="138"/>
      <c r="I20" s="63"/>
    </row>
    <row r="21" spans="1:9" ht="32.25" thickBot="1">
      <c r="A21" s="77" t="s">
        <v>136</v>
      </c>
      <c r="B21" s="76">
        <v>0.186</v>
      </c>
      <c r="C21" s="75" t="s">
        <v>118</v>
      </c>
      <c r="D21" s="74">
        <v>700</v>
      </c>
      <c r="E21" s="57"/>
      <c r="F21" s="56"/>
      <c r="I21" s="63"/>
    </row>
    <row r="22" spans="1:9" ht="19.5" customHeight="1">
      <c r="A22" s="146" t="s">
        <v>82</v>
      </c>
      <c r="B22" s="147"/>
      <c r="C22" s="147" t="s">
        <v>117</v>
      </c>
      <c r="D22" s="147"/>
      <c r="E22" s="157" t="s">
        <v>116</v>
      </c>
      <c r="F22" s="158"/>
      <c r="I22" s="63"/>
    </row>
    <row r="23" spans="1:9" ht="19.5" customHeight="1" thickBot="1">
      <c r="A23" s="148"/>
      <c r="B23" s="149"/>
      <c r="C23" s="73" t="s">
        <v>115</v>
      </c>
      <c r="D23" s="73" t="s">
        <v>114</v>
      </c>
      <c r="E23" s="72" t="s">
        <v>115</v>
      </c>
      <c r="F23" s="71" t="s">
        <v>114</v>
      </c>
      <c r="I23" s="63"/>
    </row>
    <row r="24" spans="1:9" ht="19.5" customHeight="1">
      <c r="A24" s="139" t="s">
        <v>134</v>
      </c>
      <c r="B24" s="140"/>
      <c r="C24" s="70">
        <f aca="true" t="shared" si="0" ref="C24:C31">IF($B$21&gt;0,IF($B$21&lt;=0.186,C7*0.186,$B$21*C7),"")</f>
        <v>459.35999999999996</v>
      </c>
      <c r="D24" s="70">
        <f aca="true" t="shared" si="1" ref="D24:D33">IF($D$21&gt;0,IF($D$21&lt;=588,D7,D7+($D$21-588)/100*15%*D7),"")</f>
        <v>1804.88704</v>
      </c>
      <c r="E24" s="70">
        <f aca="true" t="shared" si="2" ref="E24:E31">IF($B$21&gt;0,IF($B$21&lt;=0.186,E7*0.186,$B$21*E7),"")</f>
        <v>630.08</v>
      </c>
      <c r="F24" s="69">
        <f aca="true" t="shared" si="3" ref="F24:F33">IF($D$21&gt;0,IF($D$21&lt;=588,F7,F7+($D$21-588)/100*15%*F7),"")</f>
        <v>1903.55968</v>
      </c>
      <c r="I24" s="63"/>
    </row>
    <row r="25" spans="1:9" ht="19.5" customHeight="1">
      <c r="A25" s="141" t="s">
        <v>133</v>
      </c>
      <c r="B25" s="142"/>
      <c r="C25" s="67">
        <f t="shared" si="0"/>
        <v>464.64</v>
      </c>
      <c r="D25" s="68">
        <f t="shared" si="1"/>
        <v>1811.0540799999999</v>
      </c>
      <c r="E25" s="67">
        <f t="shared" si="2"/>
        <v>638.88</v>
      </c>
      <c r="F25" s="66">
        <f t="shared" si="3"/>
        <v>1911.7824</v>
      </c>
      <c r="I25" s="63"/>
    </row>
    <row r="26" spans="1:9" ht="19.5" customHeight="1">
      <c r="A26" s="143" t="s">
        <v>132</v>
      </c>
      <c r="B26" s="128"/>
      <c r="C26" s="50">
        <f t="shared" si="0"/>
        <v>526.24</v>
      </c>
      <c r="D26" s="50">
        <f t="shared" si="1"/>
        <v>1883.00288</v>
      </c>
      <c r="E26" s="50">
        <f t="shared" si="2"/>
        <v>696.9599999999999</v>
      </c>
      <c r="F26" s="49">
        <f t="shared" si="3"/>
        <v>1983.7312000000002</v>
      </c>
      <c r="I26" s="63"/>
    </row>
    <row r="27" spans="1:9" ht="19.5" customHeight="1">
      <c r="A27" s="141" t="s">
        <v>131</v>
      </c>
      <c r="B27" s="142"/>
      <c r="C27" s="67">
        <f t="shared" si="0"/>
        <v>980.3199999999999</v>
      </c>
      <c r="D27" s="68">
        <f t="shared" si="1"/>
        <v>2357.86496</v>
      </c>
      <c r="E27" s="67">
        <f t="shared" si="2"/>
        <v>1152.8</v>
      </c>
      <c r="F27" s="66">
        <f t="shared" si="3"/>
        <v>2458.59328</v>
      </c>
      <c r="I27" s="63"/>
    </row>
    <row r="28" spans="1:9" ht="19.5" customHeight="1">
      <c r="A28" s="143" t="s">
        <v>130</v>
      </c>
      <c r="B28" s="128"/>
      <c r="C28" s="50">
        <f t="shared" si="0"/>
        <v>508.64</v>
      </c>
      <c r="D28" s="50">
        <f t="shared" si="1"/>
        <v>1862.44608</v>
      </c>
      <c r="E28" s="50">
        <f t="shared" si="2"/>
        <v>679.3600000000001</v>
      </c>
      <c r="F28" s="49">
        <f t="shared" si="3"/>
        <v>1963.1743999999999</v>
      </c>
      <c r="I28" s="63"/>
    </row>
    <row r="29" spans="1:9" ht="19.5" customHeight="1">
      <c r="A29" s="141" t="s">
        <v>129</v>
      </c>
      <c r="B29" s="142"/>
      <c r="C29" s="67">
        <f t="shared" si="0"/>
        <v>1166.88</v>
      </c>
      <c r="D29" s="68">
        <f t="shared" si="1"/>
        <v>2789.55776</v>
      </c>
      <c r="E29" s="67">
        <f t="shared" si="2"/>
        <v>1341.1200000000001</v>
      </c>
      <c r="F29" s="66">
        <f t="shared" si="3"/>
        <v>2890.28608</v>
      </c>
      <c r="I29" s="63"/>
    </row>
    <row r="30" spans="1:9" ht="19.5" customHeight="1">
      <c r="A30" s="143" t="s">
        <v>128</v>
      </c>
      <c r="B30" s="128"/>
      <c r="C30" s="50">
        <f t="shared" si="0"/>
        <v>603.68</v>
      </c>
      <c r="D30" s="50">
        <f t="shared" si="1"/>
        <v>1973.4528</v>
      </c>
      <c r="E30" s="50">
        <f t="shared" si="2"/>
        <v>779.6799999999998</v>
      </c>
      <c r="F30" s="49">
        <f t="shared" si="3"/>
        <v>2074.1811199999997</v>
      </c>
      <c r="I30" s="63"/>
    </row>
    <row r="31" spans="1:9" ht="19.5" customHeight="1">
      <c r="A31" s="141" t="s">
        <v>127</v>
      </c>
      <c r="B31" s="142"/>
      <c r="C31" s="67">
        <f t="shared" si="0"/>
        <v>1147.52</v>
      </c>
      <c r="D31" s="68">
        <f t="shared" si="1"/>
        <v>2448.31488</v>
      </c>
      <c r="E31" s="67">
        <f t="shared" si="2"/>
        <v>1318.24</v>
      </c>
      <c r="F31" s="66">
        <f t="shared" si="3"/>
        <v>2549.0432</v>
      </c>
      <c r="I31" s="63"/>
    </row>
    <row r="32" spans="1:9" ht="19.5" customHeight="1">
      <c r="A32" s="143" t="s">
        <v>126</v>
      </c>
      <c r="B32" s="128"/>
      <c r="C32" s="50" t="s">
        <v>125</v>
      </c>
      <c r="D32" s="50">
        <f t="shared" si="1"/>
        <v>1973.4528</v>
      </c>
      <c r="E32" s="50" t="s">
        <v>125</v>
      </c>
      <c r="F32" s="49">
        <f t="shared" si="3"/>
        <v>2074.1811199999997</v>
      </c>
      <c r="I32" s="63"/>
    </row>
    <row r="33" spans="1:9" ht="19.5" customHeight="1" thickBot="1">
      <c r="A33" s="144" t="s">
        <v>124</v>
      </c>
      <c r="B33" s="145"/>
      <c r="C33" s="65">
        <f>IF($B$21&gt;0,IF($B$21&lt;=0.186,C16*0.186,$B$21*C16),"")</f>
        <v>1029.6</v>
      </c>
      <c r="D33" s="65">
        <f t="shared" si="1"/>
        <v>2448.31488</v>
      </c>
      <c r="E33" s="65">
        <f>IF($B$21&gt;0,IF($B$21&lt;=0.186,E16*0.186,$B$21*E16),"")</f>
        <v>1200.32</v>
      </c>
      <c r="F33" s="64">
        <f t="shared" si="3"/>
        <v>2549.0432</v>
      </c>
      <c r="I33" s="63"/>
    </row>
    <row r="34" ht="7.5" customHeight="1">
      <c r="I34" s="63"/>
    </row>
    <row r="35" ht="7.5" customHeight="1">
      <c r="I35" s="63"/>
    </row>
    <row r="36" spans="1:9" ht="21" customHeight="1">
      <c r="A36" s="129" t="s">
        <v>123</v>
      </c>
      <c r="B36" s="129"/>
      <c r="C36" s="129"/>
      <c r="D36" s="129"/>
      <c r="E36" s="129"/>
      <c r="F36" s="129"/>
      <c r="I36" s="63"/>
    </row>
    <row r="37" spans="1:9" ht="15.75" customHeight="1">
      <c r="A37" s="130" t="s">
        <v>82</v>
      </c>
      <c r="B37" s="130"/>
      <c r="C37" s="130" t="s">
        <v>117</v>
      </c>
      <c r="D37" s="130"/>
      <c r="E37" s="131" t="s">
        <v>116</v>
      </c>
      <c r="F37" s="131"/>
      <c r="I37" s="63"/>
    </row>
    <row r="38" spans="1:9" ht="15.75" customHeight="1">
      <c r="A38" s="130"/>
      <c r="B38" s="130"/>
      <c r="C38" s="55" t="s">
        <v>115</v>
      </c>
      <c r="D38" s="55" t="s">
        <v>114</v>
      </c>
      <c r="E38" s="54" t="s">
        <v>115</v>
      </c>
      <c r="F38" s="54" t="s">
        <v>114</v>
      </c>
      <c r="I38" s="63"/>
    </row>
    <row r="39" spans="1:9" ht="15.75" customHeight="1">
      <c r="A39" s="130"/>
      <c r="B39" s="130"/>
      <c r="C39" s="132" t="s">
        <v>122</v>
      </c>
      <c r="D39" s="132"/>
      <c r="E39" s="132"/>
      <c r="F39" s="132"/>
      <c r="I39" s="63"/>
    </row>
    <row r="40" spans="1:9" ht="19.5" customHeight="1">
      <c r="A40" s="133" t="s">
        <v>113</v>
      </c>
      <c r="B40" s="133"/>
      <c r="C40" s="52">
        <f>'Витражи для Валенсии 20'!C57*(1+'%'!$A$1)</f>
        <v>5256.96</v>
      </c>
      <c r="D40" s="52">
        <f>'Витражи для Валенсии 20'!D57*(1+'%'!$A$1)</f>
        <v>6519.744</v>
      </c>
      <c r="E40" s="52">
        <f>'Витражи для Валенсии 20'!E57*(1+'%'!$A$1)</f>
        <v>5339.52</v>
      </c>
      <c r="F40" s="52">
        <f>'Витражи для Валенсии 20'!F57*(1+'%'!$A$1)</f>
        <v>6612.4800000000005</v>
      </c>
      <c r="I40" s="63"/>
    </row>
    <row r="41" spans="1:9" ht="19.5" customHeight="1">
      <c r="A41" s="128" t="s">
        <v>112</v>
      </c>
      <c r="B41" s="128"/>
      <c r="C41" s="50">
        <f>'Витражи для Валенсии 20'!C58*(1+'%'!$A$1)</f>
        <v>2350.08</v>
      </c>
      <c r="D41" s="50">
        <f>'Витражи для Валенсии 20'!D58*(1+'%'!$A$1)</f>
        <v>3471.552</v>
      </c>
      <c r="E41" s="62">
        <f>'Витражи для Валенсии 20'!E58*(1+'%'!$A$1)</f>
        <v>2432.64</v>
      </c>
      <c r="F41" s="62">
        <f>'Витражи для Валенсии 20'!F58*(1+'%'!$A$1)</f>
        <v>3564.288</v>
      </c>
      <c r="I41" s="63"/>
    </row>
    <row r="42" spans="1:6" ht="19.5" customHeight="1">
      <c r="A42" s="133" t="s">
        <v>111</v>
      </c>
      <c r="B42" s="133"/>
      <c r="C42" s="52">
        <f>'Витражи для Валенсии 20'!C59*(1+'%'!$A$1)</f>
        <v>4325.76</v>
      </c>
      <c r="D42" s="52">
        <f>'Витражи для Валенсии 20'!D59*(1+'%'!$A$1)</f>
        <v>6539.9039999999995</v>
      </c>
      <c r="E42" s="52">
        <f>'Витражи для Валенсии 20'!E59*(1+'%'!$A$1)</f>
        <v>4408.32</v>
      </c>
      <c r="F42" s="52">
        <f>'Витражи для Валенсии 20'!F59*(1+'%'!$A$1)</f>
        <v>6632.64</v>
      </c>
    </row>
    <row r="43" spans="1:6" ht="19.5" customHeight="1">
      <c r="A43" s="128" t="s">
        <v>110</v>
      </c>
      <c r="B43" s="128"/>
      <c r="C43" s="50">
        <f>'Витражи для Валенсии 20'!C60*(1+'%'!$A$1)</f>
        <v>1601.28</v>
      </c>
      <c r="D43" s="50">
        <f>'Витражи для Валенсии 20'!D60*(1+'%'!$A$1)</f>
        <v>3148.992</v>
      </c>
      <c r="E43" s="62">
        <f>'Витражи для Валенсии 20'!E60*(1+'%'!$A$1)</f>
        <v>1683.84</v>
      </c>
      <c r="F43" s="62">
        <f>'Витражи для Валенсии 20'!F60*(1+'%'!$A$1)</f>
        <v>3241.728</v>
      </c>
    </row>
    <row r="44" spans="1:6" ht="19.5" customHeight="1">
      <c r="A44" s="133" t="s">
        <v>109</v>
      </c>
      <c r="B44" s="133"/>
      <c r="C44" s="52">
        <f>'Витражи для Валенсии 20'!C61*(1+'%'!$A$1)</f>
        <v>1966.08</v>
      </c>
      <c r="D44" s="52">
        <f>'Витражи для Валенсии 20'!D61*(1+'%'!$A$1)</f>
        <v>3975.552</v>
      </c>
      <c r="E44" s="52">
        <f>'Витражи для Валенсии 20'!E61*(1+'%'!$A$1)</f>
        <v>2048.64</v>
      </c>
      <c r="F44" s="52">
        <f>'Витражи для Валенсии 20'!F61*(1+'%'!$A$1)</f>
        <v>4070.3039999999996</v>
      </c>
    </row>
    <row r="45" spans="1:6" ht="19.5" customHeight="1">
      <c r="A45" s="128" t="s">
        <v>108</v>
      </c>
      <c r="B45" s="128"/>
      <c r="C45" s="50">
        <f>'Витражи для Валенсии 20'!C62*(1+'%'!$A$1)</f>
        <v>2672.64</v>
      </c>
      <c r="D45" s="50">
        <f>'Витражи для Валенсии 20'!D62*(1+'%'!$A$1)</f>
        <v>4273.92</v>
      </c>
      <c r="E45" s="62">
        <f>'Витражи для Валенсии 20'!E62*(1+'%'!$A$1)</f>
        <v>2753.28</v>
      </c>
      <c r="F45" s="62">
        <f>'Витражи для Валенсии 20'!F62*(1+'%'!$A$1)</f>
        <v>4366.656</v>
      </c>
    </row>
    <row r="46" spans="1:6" ht="19.5" customHeight="1">
      <c r="A46" s="133" t="s">
        <v>107</v>
      </c>
      <c r="B46" s="133"/>
      <c r="C46" s="52">
        <f>'Витражи для Валенсии 20'!C63*(1+'%'!$A$1)</f>
        <v>2772.48</v>
      </c>
      <c r="D46" s="52">
        <f>'Витражи для Валенсии 20'!D63*(1+'%'!$A$1)</f>
        <v>4376.736</v>
      </c>
      <c r="E46" s="52">
        <f>'Витражи для Валенсии 20'!E63*(1+'%'!$A$1)</f>
        <v>2855.04</v>
      </c>
      <c r="F46" s="52">
        <f>'Витражи для Валенсии 20'!F63*(1+'%'!$A$1)</f>
        <v>4471.488</v>
      </c>
    </row>
    <row r="47" spans="1:6" ht="19.5" customHeight="1">
      <c r="A47" s="128" t="s">
        <v>106</v>
      </c>
      <c r="B47" s="128"/>
      <c r="C47" s="50">
        <f>'Витражи для Валенсии 20'!C64*(1+'%'!$A$1)</f>
        <v>3064.3199999999997</v>
      </c>
      <c r="D47" s="50">
        <f>'Витражи для Валенсии 20'!D64*(1+'%'!$A$1)</f>
        <v>4219.488</v>
      </c>
      <c r="E47" s="62">
        <f>'Витражи для Валенсии 20'!E64*(1+'%'!$A$1)</f>
        <v>3146.88</v>
      </c>
      <c r="F47" s="62">
        <f>'Витражи для Валенсии 20'!F64*(1+'%'!$A$1)</f>
        <v>4314.24</v>
      </c>
    </row>
    <row r="48" spans="1:6" ht="19.5" customHeight="1">
      <c r="A48" s="133" t="s">
        <v>105</v>
      </c>
      <c r="B48" s="133"/>
      <c r="C48" s="52">
        <f>'Витражи для Валенсии 20'!C65*(1+'%'!$A$1)</f>
        <v>2305.92</v>
      </c>
      <c r="D48" s="52">
        <f>'Витражи для Валенсии 20'!D65*(1+'%'!$A$1)</f>
        <v>3423.1679999999997</v>
      </c>
      <c r="E48" s="52">
        <f>'Витражи для Валенсии 20'!E65*(1+'%'!$A$1)</f>
        <v>2388.48</v>
      </c>
      <c r="F48" s="52">
        <f>'Витражи для Валенсии 20'!F65*(1+'%'!$A$1)</f>
        <v>3517.92</v>
      </c>
    </row>
    <row r="49" spans="1:6" ht="19.5" customHeight="1">
      <c r="A49" s="128" t="s">
        <v>104</v>
      </c>
      <c r="B49" s="128"/>
      <c r="C49" s="50">
        <f>'Витражи для Валенсии 20'!C66*(1+'%'!$A$1)</f>
        <v>2709.1200000000003</v>
      </c>
      <c r="D49" s="50">
        <f>'Витражи для Валенсии 20'!D66*(1+'%'!$A$1)</f>
        <v>4314.24</v>
      </c>
      <c r="E49" s="62">
        <f>'Витражи для Валенсии 20'!E66*(1+'%'!$A$1)</f>
        <v>2791.6800000000003</v>
      </c>
      <c r="F49" s="62">
        <f>'Витражи для Валенсии 20'!F66*(1+'%'!$A$1)</f>
        <v>4406.976</v>
      </c>
    </row>
    <row r="50" spans="1:6" ht="19.5" customHeight="1">
      <c r="A50" s="133" t="s">
        <v>103</v>
      </c>
      <c r="B50" s="133"/>
      <c r="C50" s="52">
        <f>'Витражи для Валенсии 20'!C67*(1+'%'!$A$1)</f>
        <v>2440.32</v>
      </c>
      <c r="D50" s="52">
        <f>'Витражи для Валенсии 20'!D67*(1+'%'!$A$1)</f>
        <v>4029.984</v>
      </c>
      <c r="E50" s="52">
        <f>'Витражи для Валенсии 20'!E67*(1+'%'!$A$1)</f>
        <v>2520.96</v>
      </c>
      <c r="F50" s="52">
        <f>'Витражи для Валенсии 20'!F67*(1+'%'!$A$1)</f>
        <v>4122.72</v>
      </c>
    </row>
    <row r="51" spans="1:6" ht="19.5" customHeight="1">
      <c r="A51" s="128" t="s">
        <v>102</v>
      </c>
      <c r="B51" s="128"/>
      <c r="C51" s="50">
        <f>'Витражи для Валенсии 20'!C68*(1+'%'!$A$1)</f>
        <v>2995.2000000000003</v>
      </c>
      <c r="D51" s="50">
        <f>'Витражи для Валенсии 20'!D68*(1+'%'!$A$1)</f>
        <v>4144.896</v>
      </c>
      <c r="E51" s="62">
        <f>'Витражи для Валенсии 20'!E68*(1+'%'!$A$1)</f>
        <v>3077.76</v>
      </c>
      <c r="F51" s="62">
        <f>'Витражи для Валенсии 20'!F68*(1+'%'!$A$1)</f>
        <v>4237.6320000000005</v>
      </c>
    </row>
    <row r="52" spans="1:6" ht="19.5" customHeight="1">
      <c r="A52" s="133" t="s">
        <v>101</v>
      </c>
      <c r="B52" s="133"/>
      <c r="C52" s="52">
        <f>'Витражи для Валенсии 20'!C69*(1+'%'!$A$1)</f>
        <v>2995.2000000000003</v>
      </c>
      <c r="D52" s="52">
        <f>'Витражи для Валенсии 20'!D69*(1+'%'!$A$1)</f>
        <v>4144.896</v>
      </c>
      <c r="E52" s="52">
        <f>'Витражи для Валенсии 20'!E69*(1+'%'!$A$1)</f>
        <v>3077.76</v>
      </c>
      <c r="F52" s="52">
        <f>'Витражи для Валенсии 20'!F69*(1+'%'!$A$1)</f>
        <v>4237.6320000000005</v>
      </c>
    </row>
    <row r="53" spans="1:6" ht="26.25" customHeight="1">
      <c r="A53" s="163" t="s">
        <v>148</v>
      </c>
      <c r="B53" s="164"/>
      <c r="C53" s="164"/>
      <c r="D53" s="164"/>
      <c r="E53" s="164"/>
      <c r="F53" s="164"/>
    </row>
    <row r="54" spans="1:6" ht="66.75" customHeight="1" thickBot="1">
      <c r="A54" s="134" t="s">
        <v>150</v>
      </c>
      <c r="B54" s="135"/>
      <c r="C54" s="135"/>
      <c r="D54" s="135"/>
      <c r="E54" s="135"/>
      <c r="F54" s="135"/>
    </row>
    <row r="55" spans="1:6" ht="36.75" customHeight="1">
      <c r="A55" s="136" t="s">
        <v>152</v>
      </c>
      <c r="B55" s="137"/>
      <c r="C55" s="137"/>
      <c r="D55" s="137"/>
      <c r="E55" s="137"/>
      <c r="F55" s="138"/>
    </row>
    <row r="56" spans="1:6" ht="31.5">
      <c r="A56" s="61" t="s">
        <v>147</v>
      </c>
      <c r="B56" s="60">
        <v>700</v>
      </c>
      <c r="C56" s="59" t="s">
        <v>146</v>
      </c>
      <c r="D56" s="58">
        <v>688</v>
      </c>
      <c r="E56" s="57"/>
      <c r="F56" s="56"/>
    </row>
    <row r="57" spans="1:6" ht="15.75">
      <c r="A57" s="189" t="s">
        <v>82</v>
      </c>
      <c r="B57" s="130"/>
      <c r="C57" s="130" t="s">
        <v>117</v>
      </c>
      <c r="D57" s="130"/>
      <c r="E57" s="131" t="s">
        <v>116</v>
      </c>
      <c r="F57" s="190"/>
    </row>
    <row r="58" spans="1:6" ht="15" customHeight="1">
      <c r="A58" s="189"/>
      <c r="B58" s="130"/>
      <c r="C58" s="55" t="s">
        <v>115</v>
      </c>
      <c r="D58" s="55" t="s">
        <v>114</v>
      </c>
      <c r="E58" s="54" t="s">
        <v>115</v>
      </c>
      <c r="F58" s="53" t="s">
        <v>114</v>
      </c>
    </row>
    <row r="59" spans="1:6" ht="15.75">
      <c r="A59" s="191" t="s">
        <v>113</v>
      </c>
      <c r="B59" s="133"/>
      <c r="C59" s="52">
        <f aca="true" t="shared" si="4" ref="C59:C71">IF($B$56&gt;0,IF($B$56&lt;=700,C40,C40/700*$B$56),"")</f>
        <v>5256.96</v>
      </c>
      <c r="D59" s="52">
        <f aca="true" t="shared" si="5" ref="D59:D71">IF($D$56&gt;0,IF($D$56&lt;=588,D40,D40+($D$56-588)/100*5%*D40),"")</f>
        <v>6845.7312</v>
      </c>
      <c r="E59" s="52">
        <f aca="true" t="shared" si="6" ref="E59:E71">IF($B$56&gt;0,IF($B$56&lt;=700,E40,E40/700*$B$56),"")</f>
        <v>5339.52</v>
      </c>
      <c r="F59" s="51">
        <f aca="true" t="shared" si="7" ref="F59:F71">IF($D$56&gt;0,IF($D$56&lt;=588,F40,F40+($D$56-588)/100*5%*F40),"")</f>
        <v>6943.104</v>
      </c>
    </row>
    <row r="60" spans="1:6" ht="15.75">
      <c r="A60" s="143" t="s">
        <v>112</v>
      </c>
      <c r="B60" s="128"/>
      <c r="C60" s="50">
        <f t="shared" si="4"/>
        <v>2350.08</v>
      </c>
      <c r="D60" s="50">
        <f t="shared" si="5"/>
        <v>3645.1296</v>
      </c>
      <c r="E60" s="50">
        <f t="shared" si="6"/>
        <v>2432.64</v>
      </c>
      <c r="F60" s="49">
        <f t="shared" si="7"/>
        <v>3742.5024</v>
      </c>
    </row>
    <row r="61" spans="1:6" ht="15.75">
      <c r="A61" s="191" t="s">
        <v>111</v>
      </c>
      <c r="B61" s="133"/>
      <c r="C61" s="52">
        <f t="shared" si="4"/>
        <v>4325.76</v>
      </c>
      <c r="D61" s="52">
        <f t="shared" si="5"/>
        <v>6866.8992</v>
      </c>
      <c r="E61" s="52">
        <f t="shared" si="6"/>
        <v>4408.32</v>
      </c>
      <c r="F61" s="51">
        <f t="shared" si="7"/>
        <v>6964.272000000001</v>
      </c>
    </row>
    <row r="62" spans="1:6" ht="15.75">
      <c r="A62" s="143" t="s">
        <v>110</v>
      </c>
      <c r="B62" s="128"/>
      <c r="C62" s="50">
        <f t="shared" si="4"/>
        <v>1601.28</v>
      </c>
      <c r="D62" s="50">
        <f t="shared" si="5"/>
        <v>3306.4416</v>
      </c>
      <c r="E62" s="50">
        <f t="shared" si="6"/>
        <v>1683.84</v>
      </c>
      <c r="F62" s="49">
        <f t="shared" si="7"/>
        <v>3403.8144</v>
      </c>
    </row>
    <row r="63" spans="1:6" ht="15.75">
      <c r="A63" s="191" t="s">
        <v>109</v>
      </c>
      <c r="B63" s="133"/>
      <c r="C63" s="52">
        <f t="shared" si="4"/>
        <v>1966.08</v>
      </c>
      <c r="D63" s="52">
        <f t="shared" si="5"/>
        <v>4174.3296</v>
      </c>
      <c r="E63" s="52">
        <f t="shared" si="6"/>
        <v>2048.64</v>
      </c>
      <c r="F63" s="51">
        <f t="shared" si="7"/>
        <v>4273.8192</v>
      </c>
    </row>
    <row r="64" spans="1:6" ht="15.75">
      <c r="A64" s="143" t="s">
        <v>108</v>
      </c>
      <c r="B64" s="128"/>
      <c r="C64" s="50">
        <f t="shared" si="4"/>
        <v>2672.64</v>
      </c>
      <c r="D64" s="50">
        <f t="shared" si="5"/>
        <v>4487.616</v>
      </c>
      <c r="E64" s="50">
        <f t="shared" si="6"/>
        <v>2753.28</v>
      </c>
      <c r="F64" s="49">
        <f t="shared" si="7"/>
        <v>4584.9888</v>
      </c>
    </row>
    <row r="65" spans="1:6" ht="15.75">
      <c r="A65" s="191" t="s">
        <v>107</v>
      </c>
      <c r="B65" s="133"/>
      <c r="C65" s="52">
        <f t="shared" si="4"/>
        <v>2772.48</v>
      </c>
      <c r="D65" s="52">
        <f t="shared" si="5"/>
        <v>4595.5728</v>
      </c>
      <c r="E65" s="52">
        <f t="shared" si="6"/>
        <v>2855.04</v>
      </c>
      <c r="F65" s="51">
        <f t="shared" si="7"/>
        <v>4695.062400000001</v>
      </c>
    </row>
    <row r="66" spans="1:6" ht="15.75">
      <c r="A66" s="143" t="s">
        <v>106</v>
      </c>
      <c r="B66" s="128"/>
      <c r="C66" s="50">
        <f t="shared" si="4"/>
        <v>3064.3199999999997</v>
      </c>
      <c r="D66" s="50">
        <f t="shared" si="5"/>
        <v>4430.4624</v>
      </c>
      <c r="E66" s="50">
        <f t="shared" si="6"/>
        <v>3146.88</v>
      </c>
      <c r="F66" s="49">
        <f t="shared" si="7"/>
        <v>4529.951999999999</v>
      </c>
    </row>
    <row r="67" spans="1:6" ht="15.75">
      <c r="A67" s="191" t="s">
        <v>105</v>
      </c>
      <c r="B67" s="133"/>
      <c r="C67" s="52">
        <f t="shared" si="4"/>
        <v>2305.92</v>
      </c>
      <c r="D67" s="52">
        <f t="shared" si="5"/>
        <v>3594.3263999999995</v>
      </c>
      <c r="E67" s="52">
        <f t="shared" si="6"/>
        <v>2388.48</v>
      </c>
      <c r="F67" s="51">
        <f t="shared" si="7"/>
        <v>3693.8160000000003</v>
      </c>
    </row>
    <row r="68" spans="1:6" ht="15.75">
      <c r="A68" s="143" t="s">
        <v>104</v>
      </c>
      <c r="B68" s="128"/>
      <c r="C68" s="50">
        <f t="shared" si="4"/>
        <v>2709.1200000000003</v>
      </c>
      <c r="D68" s="50">
        <f t="shared" si="5"/>
        <v>4529.951999999999</v>
      </c>
      <c r="E68" s="50">
        <f t="shared" si="6"/>
        <v>2791.6800000000003</v>
      </c>
      <c r="F68" s="49">
        <f t="shared" si="7"/>
        <v>4627.324799999999</v>
      </c>
    </row>
    <row r="69" spans="1:6" ht="15.75">
      <c r="A69" s="191" t="s">
        <v>103</v>
      </c>
      <c r="B69" s="133"/>
      <c r="C69" s="52">
        <f t="shared" si="4"/>
        <v>2440.32</v>
      </c>
      <c r="D69" s="52">
        <f t="shared" si="5"/>
        <v>4231.4832</v>
      </c>
      <c r="E69" s="52">
        <f t="shared" si="6"/>
        <v>2520.96</v>
      </c>
      <c r="F69" s="51">
        <f t="shared" si="7"/>
        <v>4328.856000000001</v>
      </c>
    </row>
    <row r="70" spans="1:6" ht="15.75">
      <c r="A70" s="143" t="s">
        <v>102</v>
      </c>
      <c r="B70" s="128"/>
      <c r="C70" s="50">
        <f t="shared" si="4"/>
        <v>2995.2000000000003</v>
      </c>
      <c r="D70" s="50">
        <f t="shared" si="5"/>
        <v>4352.1408</v>
      </c>
      <c r="E70" s="50">
        <f t="shared" si="6"/>
        <v>3077.76</v>
      </c>
      <c r="F70" s="49">
        <f t="shared" si="7"/>
        <v>4449.5136</v>
      </c>
    </row>
    <row r="71" spans="1:6" ht="16.5" thickBot="1">
      <c r="A71" s="192" t="s">
        <v>101</v>
      </c>
      <c r="B71" s="193"/>
      <c r="C71" s="48">
        <f t="shared" si="4"/>
        <v>2995.2000000000003</v>
      </c>
      <c r="D71" s="48">
        <f t="shared" si="5"/>
        <v>4352.1408</v>
      </c>
      <c r="E71" s="48">
        <f t="shared" si="6"/>
        <v>3077.76</v>
      </c>
      <c r="F71" s="47">
        <f t="shared" si="7"/>
        <v>4449.5136</v>
      </c>
    </row>
  </sheetData>
  <sheetProtection/>
  <mergeCells count="71">
    <mergeCell ref="A71:B71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2:B52"/>
    <mergeCell ref="A53:F53"/>
    <mergeCell ref="A54:F54"/>
    <mergeCell ref="A55:F55"/>
    <mergeCell ref="A57:B58"/>
    <mergeCell ref="C57:D57"/>
    <mergeCell ref="E57:F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1:B31"/>
    <mergeCell ref="A32:B32"/>
    <mergeCell ref="A33:B33"/>
    <mergeCell ref="A36:F36"/>
    <mergeCell ref="A37:B39"/>
    <mergeCell ref="C37:D37"/>
    <mergeCell ref="E37:F37"/>
    <mergeCell ref="C39:F39"/>
    <mergeCell ref="A25:B25"/>
    <mergeCell ref="A26:B26"/>
    <mergeCell ref="A27:B27"/>
    <mergeCell ref="A28:B28"/>
    <mergeCell ref="A29:B29"/>
    <mergeCell ref="A30:B30"/>
    <mergeCell ref="A19:F19"/>
    <mergeCell ref="A20:F20"/>
    <mergeCell ref="A22:B23"/>
    <mergeCell ref="C22:D22"/>
    <mergeCell ref="E22:F22"/>
    <mergeCell ref="A24:B24"/>
    <mergeCell ref="A13:B13"/>
    <mergeCell ref="A14:B14"/>
    <mergeCell ref="A15:B15"/>
    <mergeCell ref="A16:B16"/>
    <mergeCell ref="A17:F17"/>
    <mergeCell ref="A18:C18"/>
    <mergeCell ref="D18:F18"/>
    <mergeCell ref="A7:B7"/>
    <mergeCell ref="A8:B8"/>
    <mergeCell ref="A9:B9"/>
    <mergeCell ref="A10:B10"/>
    <mergeCell ref="A11:B11"/>
    <mergeCell ref="A12:B12"/>
    <mergeCell ref="A1:F1"/>
    <mergeCell ref="A3:B5"/>
    <mergeCell ref="C3:D3"/>
    <mergeCell ref="E3:F3"/>
    <mergeCell ref="C5:F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Дельта+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Технолог1</dc:creator>
  <cp:keywords/>
  <dc:description/>
  <cp:lastModifiedBy>Eduard</cp:lastModifiedBy>
  <cp:lastPrinted>2016-11-14T08:23:10Z</cp:lastPrinted>
  <dcterms:created xsi:type="dcterms:W3CDTF">2016-11-10T03:32:11Z</dcterms:created>
  <dcterms:modified xsi:type="dcterms:W3CDTF">2017-01-26T06:50:12Z</dcterms:modified>
  <cp:category/>
  <cp:version/>
  <cp:contentType/>
  <cp:contentStatus/>
</cp:coreProperties>
</file>