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75" windowHeight="11700"/>
  </bookViews>
  <sheets>
    <sheet name="Прайс!" sheetId="1" r:id="rId1"/>
    <sheet name="Артикулы и цены" sheetId="2" r:id="rId2"/>
  </sheets>
  <externalReferences>
    <externalReference r:id="rId3"/>
  </externalReferences>
  <definedNames>
    <definedName name="в">[1]Парам!$B$10</definedName>
    <definedName name="вал">[1]Парам!$B$9</definedName>
    <definedName name="Валюта_прейскуранта">[1]Парам!$B$3</definedName>
    <definedName name="_xlnm.Print_Titles" localSheetId="0">'Прайс!'!$2:$4</definedName>
    <definedName name="к">[1]Парам!$B$13</definedName>
    <definedName name="_xlnm.Print_Area" localSheetId="0">'Прайс!'!$B$2:$L$518</definedName>
    <definedName name="окр">'Прайс!'!#REF!</definedName>
    <definedName name="таб">[1]asu!$A$2:$Z$1980</definedName>
  </definedNames>
  <calcPr calcId="125725" refMode="R1C1"/>
</workbook>
</file>

<file path=xl/calcChain.xml><?xml version="1.0" encoding="utf-8"?>
<calcChain xmlns="http://schemas.openxmlformats.org/spreadsheetml/2006/main">
  <c r="J423" i="1"/>
  <c r="J424"/>
  <c r="K396"/>
  <c r="J396"/>
  <c r="J397"/>
  <c r="K387"/>
  <c r="J387"/>
  <c r="J375"/>
  <c r="J374"/>
  <c r="K356"/>
  <c r="K355"/>
  <c r="J356"/>
  <c r="J355"/>
  <c r="J343"/>
  <c r="K342"/>
  <c r="J342"/>
  <c r="J322"/>
  <c r="K303"/>
  <c r="J303"/>
  <c r="J291"/>
  <c r="L510" l="1"/>
  <c r="K510"/>
  <c r="J510"/>
  <c r="L495"/>
  <c r="K495"/>
  <c r="J495"/>
  <c r="K494"/>
  <c r="J494"/>
  <c r="L494"/>
  <c r="L487"/>
  <c r="K487"/>
  <c r="J487"/>
  <c r="L486"/>
  <c r="K486"/>
  <c r="J486"/>
  <c r="L477"/>
  <c r="K477"/>
  <c r="J477"/>
  <c r="L471"/>
  <c r="K471"/>
  <c r="J471"/>
  <c r="L465"/>
  <c r="K465"/>
  <c r="J465"/>
  <c r="L459"/>
  <c r="K459"/>
  <c r="J459"/>
  <c r="L451"/>
  <c r="K451"/>
  <c r="J451"/>
  <c r="L445"/>
  <c r="K445"/>
  <c r="J445"/>
  <c r="L440"/>
  <c r="K440"/>
  <c r="J440"/>
  <c r="L432"/>
  <c r="K432"/>
  <c r="J432"/>
  <c r="L431"/>
  <c r="K431"/>
  <c r="J431"/>
  <c r="L424" l="1"/>
  <c r="K424"/>
  <c r="L423"/>
  <c r="K423"/>
  <c r="L412"/>
  <c r="K412"/>
  <c r="J412"/>
  <c r="L411"/>
  <c r="K411"/>
  <c r="J411"/>
  <c r="L404"/>
  <c r="K404"/>
  <c r="J404"/>
  <c r="L403"/>
  <c r="K403"/>
  <c r="J403"/>
  <c r="L397"/>
  <c r="K397"/>
  <c r="L396"/>
  <c r="L387"/>
  <c r="L386"/>
  <c r="K386"/>
  <c r="J386"/>
  <c r="L375"/>
  <c r="K375"/>
  <c r="L374"/>
  <c r="K374"/>
  <c r="L366"/>
  <c r="K366"/>
  <c r="J366"/>
  <c r="L365"/>
  <c r="K365"/>
  <c r="J365"/>
  <c r="L356"/>
  <c r="L355"/>
  <c r="L343"/>
  <c r="K343"/>
  <c r="L342"/>
  <c r="L331"/>
  <c r="K331"/>
  <c r="J331"/>
  <c r="L322"/>
  <c r="K322"/>
  <c r="L313"/>
  <c r="K313"/>
  <c r="J313"/>
  <c r="L303"/>
  <c r="L292"/>
  <c r="K292"/>
  <c r="J292"/>
  <c r="L291"/>
  <c r="K291"/>
  <c r="L241"/>
  <c r="K241"/>
  <c r="J241"/>
  <c r="L229"/>
  <c r="K229"/>
  <c r="J229"/>
  <c r="L223"/>
  <c r="K223"/>
  <c r="J223"/>
  <c r="L206"/>
  <c r="K206"/>
  <c r="J206"/>
  <c r="L196"/>
  <c r="K196"/>
  <c r="J196"/>
  <c r="L191"/>
  <c r="K191"/>
  <c r="J191"/>
  <c r="L186"/>
  <c r="K186"/>
  <c r="J186"/>
  <c r="L177"/>
  <c r="K177"/>
  <c r="J177"/>
  <c r="L172"/>
  <c r="K172"/>
  <c r="J172"/>
  <c r="L164"/>
  <c r="K164"/>
  <c r="J164"/>
  <c r="L154"/>
  <c r="K154"/>
  <c r="J154"/>
  <c r="J149"/>
  <c r="L149"/>
  <c r="K149"/>
  <c r="L144"/>
  <c r="K144"/>
  <c r="J144"/>
  <c r="L139"/>
  <c r="K139"/>
  <c r="J139"/>
  <c r="L86"/>
  <c r="K86"/>
  <c r="J86"/>
  <c r="L78"/>
  <c r="K78"/>
  <c r="J78"/>
  <c r="L73"/>
  <c r="K73"/>
  <c r="J73"/>
  <c r="L65"/>
  <c r="K65"/>
  <c r="J65"/>
  <c r="L53"/>
  <c r="K53"/>
  <c r="J53"/>
  <c r="L45"/>
  <c r="K45"/>
  <c r="J45"/>
  <c r="L38"/>
  <c r="K38"/>
  <c r="J38"/>
  <c r="L31"/>
  <c r="K31"/>
  <c r="J31"/>
  <c r="L27"/>
  <c r="K27"/>
  <c r="J27"/>
  <c r="L20"/>
  <c r="J20"/>
  <c r="K20"/>
  <c r="L12"/>
  <c r="K12"/>
  <c r="J12"/>
  <c r="H309" l="1"/>
  <c r="H219"/>
  <c r="H161"/>
  <c r="H160"/>
  <c r="H202"/>
  <c r="H151"/>
  <c r="H146"/>
  <c r="H119"/>
  <c r="H141"/>
  <c r="H136"/>
  <c r="H111"/>
  <c r="H61"/>
  <c r="H63"/>
  <c r="H62"/>
  <c r="H129"/>
  <c r="H127"/>
  <c r="H170"/>
  <c r="H10"/>
  <c r="H84"/>
  <c r="H238"/>
  <c r="H204"/>
  <c r="H24"/>
  <c r="H27" s="1"/>
  <c r="H101"/>
  <c r="H91"/>
  <c r="H226"/>
  <c r="H211"/>
  <c r="H236"/>
  <c r="H51"/>
  <c r="H53" s="1"/>
  <c r="H43"/>
  <c r="H45" s="1"/>
  <c r="H36"/>
  <c r="H38" s="1"/>
  <c r="H29"/>
  <c r="H31" s="1"/>
  <c r="H17"/>
  <c r="H20" s="1"/>
  <c r="H203"/>
  <c r="H220"/>
  <c r="H227"/>
  <c r="H237"/>
  <c r="H502"/>
  <c r="H500"/>
  <c r="H507"/>
  <c r="H510" s="1"/>
  <c r="H473"/>
  <c r="H467"/>
  <c r="H461"/>
  <c r="H455"/>
  <c r="H448"/>
  <c r="H327"/>
  <c r="H318"/>
  <c r="H299"/>
  <c r="H287"/>
  <c r="H426"/>
  <c r="H418"/>
  <c r="H399"/>
  <c r="H392"/>
  <c r="H407"/>
  <c r="H379"/>
  <c r="H369"/>
  <c r="H348"/>
  <c r="H358"/>
  <c r="H338"/>
  <c r="H83"/>
  <c r="H86" s="1"/>
  <c r="H174"/>
  <c r="H169"/>
  <c r="H172" s="1"/>
  <c r="H490"/>
  <c r="H482"/>
  <c r="H9"/>
  <c r="H12" s="1"/>
  <c r="H193"/>
  <c r="H188"/>
  <c r="H183"/>
  <c r="H75"/>
  <c r="H70"/>
  <c r="H515"/>
  <c r="H449"/>
  <c r="H320"/>
  <c r="H408"/>
  <c r="H371"/>
  <c r="H492"/>
  <c r="H484"/>
  <c r="H277"/>
  <c r="H270"/>
  <c r="H254"/>
  <c r="H265"/>
  <c r="H261"/>
  <c r="H264"/>
  <c r="H260"/>
  <c r="H409"/>
  <c r="H372"/>
  <c r="H363"/>
  <c r="H443"/>
  <c r="H438"/>
  <c r="H491"/>
  <c r="H483"/>
  <c r="H276"/>
  <c r="H269"/>
  <c r="H253"/>
  <c r="H263"/>
  <c r="H259"/>
  <c r="H247"/>
  <c r="H301"/>
  <c r="H362"/>
  <c r="H494" l="1"/>
  <c r="H495"/>
  <c r="H486"/>
  <c r="H487"/>
  <c r="H411"/>
  <c r="H412"/>
  <c r="H451"/>
  <c r="H393"/>
  <c r="H396" s="1"/>
  <c r="H288"/>
  <c r="H291" s="1"/>
  <c r="H400"/>
  <c r="H381"/>
  <c r="H360"/>
  <c r="H350"/>
  <c r="H339"/>
  <c r="H342" s="1"/>
  <c r="H383"/>
  <c r="H352"/>
  <c r="H429"/>
  <c r="H421"/>
  <c r="H442"/>
  <c r="H445" s="1"/>
  <c r="H437"/>
  <c r="H440" s="1"/>
  <c r="H310"/>
  <c r="H300"/>
  <c r="H303" s="1"/>
  <c r="H462"/>
  <c r="H456"/>
  <c r="H457"/>
  <c r="H194"/>
  <c r="H463"/>
  <c r="H469"/>
  <c r="H189"/>
  <c r="H184"/>
  <c r="H475"/>
  <c r="H76"/>
  <c r="H71"/>
  <c r="H78"/>
  <c r="H191"/>
  <c r="H206"/>
  <c r="H428"/>
  <c r="H420"/>
  <c r="H401"/>
  <c r="H382"/>
  <c r="H361"/>
  <c r="H351"/>
  <c r="H340"/>
  <c r="H343" s="1"/>
  <c r="H394"/>
  <c r="H397" s="1"/>
  <c r="H289"/>
  <c r="H292" s="1"/>
  <c r="H384"/>
  <c r="H353"/>
  <c r="H403"/>
  <c r="H404"/>
  <c r="H427"/>
  <c r="H432" s="1"/>
  <c r="H419"/>
  <c r="H424" s="1"/>
  <c r="H328"/>
  <c r="H319"/>
  <c r="H322" s="1"/>
  <c r="H474"/>
  <c r="H468"/>
  <c r="H471" s="1"/>
  <c r="H380"/>
  <c r="H386" s="1"/>
  <c r="H359"/>
  <c r="H366" s="1"/>
  <c r="H349"/>
  <c r="H356" s="1"/>
  <c r="H175"/>
  <c r="H177" s="1"/>
  <c r="H162"/>
  <c r="H164" s="1"/>
  <c r="H311"/>
  <c r="H152"/>
  <c r="H147"/>
  <c r="H149" s="1"/>
  <c r="H142"/>
  <c r="H144" s="1"/>
  <c r="H137"/>
  <c r="H139" s="1"/>
  <c r="H370"/>
  <c r="H374" s="1"/>
  <c r="H329"/>
  <c r="H73"/>
  <c r="H186"/>
  <c r="H196"/>
  <c r="H465"/>
  <c r="H477"/>
  <c r="H241"/>
  <c r="H229"/>
  <c r="H65"/>
  <c r="H154"/>
  <c r="H223"/>
  <c r="H459" l="1"/>
  <c r="H331"/>
  <c r="H313"/>
  <c r="H365"/>
  <c r="H431"/>
  <c r="H375"/>
  <c r="H423"/>
  <c r="H387"/>
  <c r="H355"/>
</calcChain>
</file>

<file path=xl/sharedStrings.xml><?xml version="1.0" encoding="utf-8"?>
<sst xmlns="http://schemas.openxmlformats.org/spreadsheetml/2006/main" count="1050" uniqueCount="416">
  <si>
    <t>►►► Кровать ◄◄◄</t>
  </si>
  <si>
    <t>Артикул</t>
  </si>
  <si>
    <t>Наименование</t>
  </si>
  <si>
    <t>Размер, мм</t>
  </si>
  <si>
    <t>СФ-398801</t>
  </si>
  <si>
    <t>Каркас кровати</t>
  </si>
  <si>
    <t>СФ-395950</t>
  </si>
  <si>
    <t>Стенка передняя (комплект 2шт.)</t>
  </si>
  <si>
    <t>Итого за изделие:</t>
  </si>
  <si>
    <t>2036 х 940 х 415</t>
  </si>
  <si>
    <t>►►► Спинки кроватей ◄◄◄</t>
  </si>
  <si>
    <t>СФ-398901</t>
  </si>
  <si>
    <t>Спинка кровати</t>
  </si>
  <si>
    <t>2076 х 958 х 868</t>
  </si>
  <si>
    <t>СФ-398902</t>
  </si>
  <si>
    <t xml:space="preserve">Спинка кровати </t>
  </si>
  <si>
    <t>940 х 1068 х 18</t>
  </si>
  <si>
    <t>СФ-398903</t>
  </si>
  <si>
    <t>940 х 868 х 18</t>
  </si>
  <si>
    <t>СФ-398904</t>
  </si>
  <si>
    <t>2056 х 958 х 868</t>
  </si>
  <si>
    <t>СФ-398905</t>
  </si>
  <si>
    <t>2056 х 958 х 1068</t>
  </si>
  <si>
    <t>СФ-398906</t>
  </si>
  <si>
    <t>2040 х 18 х 868</t>
  </si>
  <si>
    <t>►►► Блок для формирования 2-го этажа ◄◄◄</t>
  </si>
  <si>
    <t>СФ-397102</t>
  </si>
  <si>
    <t>Стенка боковая (комплект 2 шт.)</t>
  </si>
  <si>
    <t>СФ-396502</t>
  </si>
  <si>
    <t>Полка</t>
  </si>
  <si>
    <t>СФ-397402</t>
  </si>
  <si>
    <t>Стенка задняя</t>
  </si>
  <si>
    <t>2072 х 960 х 1400</t>
  </si>
  <si>
    <t>►►► Кровать верхняя ◄◄◄</t>
  </si>
  <si>
    <t>СФ-398804</t>
  </si>
  <si>
    <t>Каркас верхней кровати (изобр.)</t>
  </si>
  <si>
    <t>СФ-397601</t>
  </si>
  <si>
    <t>Стенка передняя</t>
  </si>
  <si>
    <t>2076 х 962 х 417</t>
  </si>
  <si>
    <t>СФ-398805</t>
  </si>
  <si>
    <t>Каркас верхней кровати (зерк.)</t>
  </si>
  <si>
    <t>►►► Лестница ◄◄◄</t>
  </si>
  <si>
    <t>СФ-392915</t>
  </si>
  <si>
    <t>Каркас тумбы</t>
  </si>
  <si>
    <t>СФ-395944</t>
  </si>
  <si>
    <t>Стенка передняя (комплект 4 шт)</t>
  </si>
  <si>
    <t>446 х 1105 х 1085</t>
  </si>
  <si>
    <t>►►► Боковина лестницы ◄◄◄</t>
  </si>
  <si>
    <t>СФ-396811</t>
  </si>
  <si>
    <t>Стенка вертикальная</t>
  </si>
  <si>
    <t>1130 х 1578 х 18</t>
  </si>
  <si>
    <t>►►► Стенка боковая ◄◄◄</t>
  </si>
  <si>
    <t>СФ-397104</t>
  </si>
  <si>
    <t>Стенка боковая</t>
  </si>
  <si>
    <t>960 х 1400 х 18</t>
  </si>
  <si>
    <t>►►► Столы с боковыми лекальными опорами◄◄◄</t>
  </si>
  <si>
    <t>СФ-391501</t>
  </si>
  <si>
    <t>Стол письменный</t>
  </si>
  <si>
    <t>1224 х 600 х 750</t>
  </si>
  <si>
    <t>СФ-391201</t>
  </si>
  <si>
    <t>1224 х 1224 х 750</t>
  </si>
  <si>
    <t>СФ-391511</t>
  </si>
  <si>
    <t>Стол приставной (изобр.)</t>
  </si>
  <si>
    <t>1038 х 600 х 750</t>
  </si>
  <si>
    <t>СФ-391512</t>
  </si>
  <si>
    <t>Стол приставной (зерк.)</t>
  </si>
  <si>
    <t>►►► Столы с тумбой ◄◄◄</t>
  </si>
  <si>
    <t>СФ-391903</t>
  </si>
  <si>
    <t>Каркас стола (изобр.)</t>
  </si>
  <si>
    <t>СФ-395942</t>
  </si>
  <si>
    <t>Стенка передняя (комплект 2 шт.)</t>
  </si>
  <si>
    <t>СФ-391902</t>
  </si>
  <si>
    <t>Каркас стола (зеркл.)</t>
  </si>
  <si>
    <t>СФ-391905</t>
  </si>
  <si>
    <t>СФ-391906</t>
  </si>
  <si>
    <t>►►► Тумба мобильная◄◄◄</t>
  </si>
  <si>
    <t>СФ-392906</t>
  </si>
  <si>
    <t>СФ-395140</t>
  </si>
  <si>
    <t>Стенка передняя(а)</t>
  </si>
  <si>
    <t>Стенка передняя(b) (комплект 2 шт.)</t>
  </si>
  <si>
    <t>412 х 450 х 638</t>
  </si>
  <si>
    <t>►►► Тумбы◄◄◄</t>
  </si>
  <si>
    <t>СФ-392902</t>
  </si>
  <si>
    <t>СФ-395992</t>
  </si>
  <si>
    <t>938 х 450 х 532</t>
  </si>
  <si>
    <t>СФ-392903</t>
  </si>
  <si>
    <t>412 х 450 х 532</t>
  </si>
  <si>
    <t>►►► Комоды ◄◄◄</t>
  </si>
  <si>
    <t>СФ-392901</t>
  </si>
  <si>
    <t>Каркас комода</t>
  </si>
  <si>
    <t>СФ-395983</t>
  </si>
  <si>
    <t>Стенка передняя (комплект 3 шт.)</t>
  </si>
  <si>
    <t>822 х 450 х 750</t>
  </si>
  <si>
    <t>СФ-392904</t>
  </si>
  <si>
    <t>822 х 600 х 750</t>
  </si>
  <si>
    <t>СФ-392905</t>
  </si>
  <si>
    <t>СФ-395943</t>
  </si>
  <si>
    <t>Полки (комплект 3 шт.)</t>
  </si>
  <si>
    <t>412 х 600 х 750</t>
  </si>
  <si>
    <t>►►► Стеллажи ◄◄◄</t>
  </si>
  <si>
    <t>СФ-394118</t>
  </si>
  <si>
    <t>Каркас стеллажа</t>
  </si>
  <si>
    <t>СФ-396136</t>
  </si>
  <si>
    <t>Полки (комплект 2 шт.)</t>
  </si>
  <si>
    <t>СФ-397412</t>
  </si>
  <si>
    <t>1264 х 300 х 2121</t>
  </si>
  <si>
    <t>СФ-394120</t>
  </si>
  <si>
    <t>Стеллаж</t>
  </si>
  <si>
    <t>2074 х 200 х 1118</t>
  </si>
  <si>
    <t>СФ-394117</t>
  </si>
  <si>
    <t>СФ-396134</t>
  </si>
  <si>
    <t>Полки (комплект 4 шт.)</t>
  </si>
  <si>
    <t>412 х 300 х 2121</t>
  </si>
  <si>
    <t>СФ-394121</t>
  </si>
  <si>
    <t>СФ-396133</t>
  </si>
  <si>
    <t>Полки (3 комплекта по 4 шт.)</t>
  </si>
  <si>
    <t>938 х 300 х 1589</t>
  </si>
  <si>
    <t>СФ-394119</t>
  </si>
  <si>
    <t>СФ-396130</t>
  </si>
  <si>
    <t>СФ-397420</t>
  </si>
  <si>
    <t xml:space="preserve">Стенка задняя </t>
  </si>
  <si>
    <t>2116 х 300 х 2121</t>
  </si>
  <si>
    <t>►►► Двери◄◄◄</t>
  </si>
  <si>
    <t>СФ-395110</t>
  </si>
  <si>
    <t>Дверь (поштучно)</t>
  </si>
  <si>
    <t>406 х 18 х 431</t>
  </si>
  <si>
    <t>СФ-395114</t>
  </si>
  <si>
    <t xml:space="preserve">Дверь ДСП (поштучно) </t>
  </si>
  <si>
    <t>406 х 18 х 819</t>
  </si>
  <si>
    <t>СФ-395414</t>
  </si>
  <si>
    <t>Дверь Стекло (поштучно)</t>
  </si>
  <si>
    <t>Примечание: для стеллажей СФ-394112, СФ-394114, СФ-394115, СФ-394116, СФ-394117, СФ-394118, СФ-394119</t>
  </si>
  <si>
    <t>СФ-395111</t>
  </si>
  <si>
    <t>Дверь ДСП (поштучно) изобр</t>
  </si>
  <si>
    <t>406 х 18 х 1586</t>
  </si>
  <si>
    <t>СФ-395311</t>
  </si>
  <si>
    <t>Дверь Зеркало (поштучно) изобр</t>
  </si>
  <si>
    <t>СФ-395411</t>
  </si>
  <si>
    <t>Дверь Стекло (поштучно) изобр</t>
  </si>
  <si>
    <t>СФ-395112</t>
  </si>
  <si>
    <t>Дверь ДСП (поштучно) зеркл</t>
  </si>
  <si>
    <t>СФ-395312</t>
  </si>
  <si>
    <t>Дверь Зеркало (поштучно) зеркл</t>
  </si>
  <si>
    <t>СФ-395412</t>
  </si>
  <si>
    <t>Дверь Стекло (поштучно) зеркл</t>
  </si>
  <si>
    <t>СФ-395115</t>
  </si>
  <si>
    <t>320 х 18 х 716</t>
  </si>
  <si>
    <t>СФ-395415</t>
  </si>
  <si>
    <t>Дверь Стекло</t>
  </si>
  <si>
    <t>Примечание: для стеллажей СФ-314121</t>
  </si>
  <si>
    <t>СФ-395116</t>
  </si>
  <si>
    <t>320 х 18 х 1560</t>
  </si>
  <si>
    <t>СФ-395416</t>
  </si>
  <si>
    <t>►►► Шкафы, глубиной 450 мм ◄◄◄</t>
  </si>
  <si>
    <t>СФ-394111</t>
  </si>
  <si>
    <t>Каркас шкафа</t>
  </si>
  <si>
    <t>СФ-395101</t>
  </si>
  <si>
    <t>Дверь ДСП</t>
  </si>
  <si>
    <t>СФ-395301</t>
  </si>
  <si>
    <t>Дверь Зеркало</t>
  </si>
  <si>
    <t>Итого за изделие ДСП:</t>
  </si>
  <si>
    <t>412 х 450 х 2121</t>
  </si>
  <si>
    <t>Итого за изделие Зеркало:</t>
  </si>
  <si>
    <t>СФ-394112</t>
  </si>
  <si>
    <t>СФ-396103</t>
  </si>
  <si>
    <t>СФ-395107</t>
  </si>
  <si>
    <t>Дверь</t>
  </si>
  <si>
    <t>СФ-394114</t>
  </si>
  <si>
    <t>СФ-394115</t>
  </si>
  <si>
    <t>СФ-396106</t>
  </si>
  <si>
    <t>Полки (комплект 6 шт.)</t>
  </si>
  <si>
    <t>СФ-395908</t>
  </si>
  <si>
    <t>Дверь (комплект 2 шт.)</t>
  </si>
  <si>
    <t>822 х 450 х 2121</t>
  </si>
  <si>
    <t>СФ-394116</t>
  </si>
  <si>
    <t>СФ-395982</t>
  </si>
  <si>
    <t>Стенки передние (комплект 2 шт.)</t>
  </si>
  <si>
    <t>►►► Шкафы, глубиной 600 мм ◄◄◄</t>
  </si>
  <si>
    <t>СФ-394101</t>
  </si>
  <si>
    <t>412 х 600 х 2121</t>
  </si>
  <si>
    <t>СФ-394103</t>
  </si>
  <si>
    <t>Каркас шкафа изобр.</t>
  </si>
  <si>
    <t>Дверь ДСП а</t>
  </si>
  <si>
    <t>Дверь Зеркало а</t>
  </si>
  <si>
    <t>СФ-395103</t>
  </si>
  <si>
    <t>Дверь ДСП b</t>
  </si>
  <si>
    <t>СФ-395303</t>
  </si>
  <si>
    <t>Дверь Зеркало b</t>
  </si>
  <si>
    <t>822 х 600 х 2121</t>
  </si>
  <si>
    <t>СФ-394102</t>
  </si>
  <si>
    <t>Каркас шкафа зеркл</t>
  </si>
  <si>
    <t>СФ-395102</t>
  </si>
  <si>
    <t>Дверь ДСП b зеркл</t>
  </si>
  <si>
    <t>СФ-395302</t>
  </si>
  <si>
    <t>Дверь Зеркало b зеркл</t>
  </si>
  <si>
    <t>СФ-394104</t>
  </si>
  <si>
    <t>СФ-395904</t>
  </si>
  <si>
    <t>Дверь ДСП (комплект 2 шт.)</t>
  </si>
  <si>
    <t>СФ-395304</t>
  </si>
  <si>
    <t>Дверь Зеркало (комплект 2 шт.)</t>
  </si>
  <si>
    <t>СФ-394105</t>
  </si>
  <si>
    <t>Дверь а ДСП (поштучно)</t>
  </si>
  <si>
    <t>Дверь а Зеркало (поштучно)</t>
  </si>
  <si>
    <t>Дверь b ДСП</t>
  </si>
  <si>
    <t>Дверь b Зеркало</t>
  </si>
  <si>
    <t>1232 х 600 х 2121</t>
  </si>
  <si>
    <t>►►► Шкафы угловые ◄◄◄</t>
  </si>
  <si>
    <t>СФ-394107</t>
  </si>
  <si>
    <t>Каркас шкафа (изобр.)</t>
  </si>
  <si>
    <t>Дверь ДСП (поштучно)</t>
  </si>
  <si>
    <t>Дверь Зеркало (поштучно)</t>
  </si>
  <si>
    <t>1332 х 661 х 2121</t>
  </si>
  <si>
    <t>СФ-394108</t>
  </si>
  <si>
    <t>Каркас шкафа (зерк.)</t>
  </si>
  <si>
    <t>СФ-394106</t>
  </si>
  <si>
    <t>СФ-395905</t>
  </si>
  <si>
    <t>СФ-395305</t>
  </si>
  <si>
    <t>1030 х 1030 х 2121</t>
  </si>
  <si>
    <t>►►► Шкаф-окончание ◄◄◄</t>
  </si>
  <si>
    <t>СФ-394109</t>
  </si>
  <si>
    <t>СФ-396101</t>
  </si>
  <si>
    <t>СФ-395106</t>
  </si>
  <si>
    <t>СФ-395306</t>
  </si>
  <si>
    <t>600 х 600 х 2121</t>
  </si>
  <si>
    <t>СФ-394110</t>
  </si>
  <si>
    <t>Каркас шкафа зеркл.</t>
  </si>
  <si>
    <t>►►► Шкафы для формирования 2-го этажа, глубиной 960 мм ◄◄◄</t>
  </si>
  <si>
    <t>СФ-394122</t>
  </si>
  <si>
    <t>СФ-395131</t>
  </si>
  <si>
    <t>Дверь (изобр.)</t>
  </si>
  <si>
    <t>410 х 960 х 1400</t>
  </si>
  <si>
    <t>СФ-395132</t>
  </si>
  <si>
    <t>Дверь (зеркл.)</t>
  </si>
  <si>
    <t>СФ-394123</t>
  </si>
  <si>
    <t>СФ-395933</t>
  </si>
  <si>
    <t>820 х 960 х 1400</t>
  </si>
  <si>
    <t>СФ-394124</t>
  </si>
  <si>
    <t>Каркас шкафа изобр</t>
  </si>
  <si>
    <t>СФ-396146</t>
  </si>
  <si>
    <t>Стенка передгяя (комплект 3 шт.)</t>
  </si>
  <si>
    <t>СФ-394125</t>
  </si>
  <si>
    <t>СФ-394126</t>
  </si>
  <si>
    <t>СФ-396186</t>
  </si>
  <si>
    <t>СФ-394127</t>
  </si>
  <si>
    <t>►►► Элементы навесные ◄◄◄</t>
  </si>
  <si>
    <t>СФ-396021</t>
  </si>
  <si>
    <t>Каркас полки настенной</t>
  </si>
  <si>
    <t>СФ-395117</t>
  </si>
  <si>
    <t>СФ-395417</t>
  </si>
  <si>
    <t>936 х 300 х 300</t>
  </si>
  <si>
    <t>Итого за изделие Стекло:</t>
  </si>
  <si>
    <t>СФ-396031</t>
  </si>
  <si>
    <t>СФ-395118</t>
  </si>
  <si>
    <t>СФ-395418</t>
  </si>
  <si>
    <t>1200 х 300 х 300</t>
  </si>
  <si>
    <t>►►► Полки настенные  ◄◄◄</t>
  </si>
  <si>
    <t>СФ-396310</t>
  </si>
  <si>
    <t>Полка настенная</t>
  </si>
  <si>
    <t>938 х 250 х 25</t>
  </si>
  <si>
    <t>СФ-396312</t>
  </si>
  <si>
    <t>1200 х 250 х 25</t>
  </si>
  <si>
    <t>СФ-396303</t>
  </si>
  <si>
    <t>300 х 230 х 300</t>
  </si>
  <si>
    <t>►►► Зеркало настенное ◄◄◄</t>
  </si>
  <si>
    <t>СФ-397801</t>
  </si>
  <si>
    <t>Зеркало настенное</t>
  </si>
  <si>
    <t>816 х 18 х 650</t>
  </si>
  <si>
    <t>скидка</t>
  </si>
  <si>
    <t>наценка</t>
  </si>
  <si>
    <t>НДС</t>
  </si>
  <si>
    <t>РФ</t>
  </si>
  <si>
    <t>с 01.06.2015</t>
  </si>
  <si>
    <t>Дверь СФ-395101</t>
  </si>
  <si>
    <t>Дверь СФ-395102</t>
  </si>
  <si>
    <t>Дверь СФ-395103</t>
  </si>
  <si>
    <t>Дверь СФ-395106</t>
  </si>
  <si>
    <t>Дверь СФ-395107</t>
  </si>
  <si>
    <t>Дверь СФ-395110</t>
  </si>
  <si>
    <t>Дверь СФ-395111</t>
  </si>
  <si>
    <t>Дверь СФ-395112</t>
  </si>
  <si>
    <t>Дверь СФ-395114</t>
  </si>
  <si>
    <t>Дверь СФ-395115</t>
  </si>
  <si>
    <t>Дверь СФ-395116</t>
  </si>
  <si>
    <t>Дверь СФ-395117</t>
  </si>
  <si>
    <t>Дверь СФ-395118</t>
  </si>
  <si>
    <t>Дверь СФ-395131</t>
  </si>
  <si>
    <t>Дверь СФ-395132</t>
  </si>
  <si>
    <t>Дверь СФ-395301</t>
  </si>
  <si>
    <t>Дверь СФ-395302</t>
  </si>
  <si>
    <t>Дверь СФ-395303</t>
  </si>
  <si>
    <t>Дверь СФ-395304</t>
  </si>
  <si>
    <t>Дверь СФ-395305</t>
  </si>
  <si>
    <t>Дверь СФ-395306</t>
  </si>
  <si>
    <t>Дверь СФ-395311</t>
  </si>
  <si>
    <t>Дверь СФ-395312</t>
  </si>
  <si>
    <t>Дверь СФ-395411</t>
  </si>
  <si>
    <t>Дверь СФ-395412</t>
  </si>
  <si>
    <t>Дверь СФ-395414</t>
  </si>
  <si>
    <t>Дверь СФ-395415</t>
  </si>
  <si>
    <t>Дверь СФ-395416</t>
  </si>
  <si>
    <t>Дверь СФ-395417</t>
  </si>
  <si>
    <t>Дверь СФ-395418</t>
  </si>
  <si>
    <t>Дверь СФ-395904</t>
  </si>
  <si>
    <t>Дверь СФ-395905</t>
  </si>
  <si>
    <t>Дверь СФ-395908</t>
  </si>
  <si>
    <t>Дверь СФ-395933</t>
  </si>
  <si>
    <t>Зеркало настенное СФ-397801</t>
  </si>
  <si>
    <t>Каркас верхней кровати СФ-398804</t>
  </si>
  <si>
    <t>Каркас верхней кровати СФ-398805</t>
  </si>
  <si>
    <t>Каркас комода СФ-392901</t>
  </si>
  <si>
    <t>Каркас комода СФ-392904</t>
  </si>
  <si>
    <t>Каркас комода СФ-392905</t>
  </si>
  <si>
    <t>Каркас кровати СФ-398801</t>
  </si>
  <si>
    <t>Каркас полки настенной СФ-396021</t>
  </si>
  <si>
    <t>Каркас полки настенной СФ-396031</t>
  </si>
  <si>
    <t>Каркас тумбы СФ-392902</t>
  </si>
  <si>
    <t>Каркас тумбы СФ-392903</t>
  </si>
  <si>
    <t>Каркас тумбы СФ-392915</t>
  </si>
  <si>
    <t>Каркас шкафа СФ-394101</t>
  </si>
  <si>
    <t>Каркас шкафа СФ-394102</t>
  </si>
  <si>
    <t>Каркас шкафа СФ-394103</t>
  </si>
  <si>
    <t>Каркас шкафа СФ-394104</t>
  </si>
  <si>
    <t>Каркас шкафа СФ-394105</t>
  </si>
  <si>
    <t>Каркас шкафа СФ-394106</t>
  </si>
  <si>
    <t>Каркас шкафа СФ-394107</t>
  </si>
  <si>
    <t>Каркас шкафа СФ-394108</t>
  </si>
  <si>
    <t>Каркас шкафа СФ-394109</t>
  </si>
  <si>
    <t>Каркас шкафа СФ-394110</t>
  </si>
  <si>
    <t>Каркас шкафа СФ-394111</t>
  </si>
  <si>
    <t>Каркас шкафа СФ-394112</t>
  </si>
  <si>
    <t>Каркас шкафа СФ-394115</t>
  </si>
  <si>
    <t>Каркас шкафа СФ-394116</t>
  </si>
  <si>
    <t>Каркас шкафа СФ-394122</t>
  </si>
  <si>
    <t>Каркас шкафа СФ-394123</t>
  </si>
  <si>
    <t>Каркас шкафа СФ-394124</t>
  </si>
  <si>
    <t>Каркас шкафа СФ-394125</t>
  </si>
  <si>
    <t>Каркас шкафа СФ-394126</t>
  </si>
  <si>
    <t>Каркас шкафа СФ-394127</t>
  </si>
  <si>
    <t>Полка настенная СФ-396303</t>
  </si>
  <si>
    <t>Полка настенная СФ-396310</t>
  </si>
  <si>
    <t>Полка настенная СФ-396312</t>
  </si>
  <si>
    <t>Полка СФ-396101</t>
  </si>
  <si>
    <t>Полка СФ-396103</t>
  </si>
  <si>
    <t>Полка СФ-396106</t>
  </si>
  <si>
    <t>Полка СФ-396130</t>
  </si>
  <si>
    <t>Полка СФ-396133</t>
  </si>
  <si>
    <t>Полка СФ-396134</t>
  </si>
  <si>
    <t>Полка СФ-396136</t>
  </si>
  <si>
    <t>Полка СФ-396146</t>
  </si>
  <si>
    <t>Полка СФ-396186</t>
  </si>
  <si>
    <t>Спинка кровати СФ-398901</t>
  </si>
  <si>
    <t>Спинка кровати СФ-398903</t>
  </si>
  <si>
    <t>Спинка кровати СФ-398904</t>
  </si>
  <si>
    <t>Спинка кровати СФ-398905</t>
  </si>
  <si>
    <t>Спинка кровати СФ-398906</t>
  </si>
  <si>
    <t>Каркас Стеллажа СФ-394119</t>
  </si>
  <si>
    <t>Стеллаж СФ-394120</t>
  </si>
  <si>
    <t>Каркас Стеллажа СФ-394121</t>
  </si>
  <si>
    <t>Стенка вертикальная СФ-396811</t>
  </si>
  <si>
    <t>Стенка вертикальная СФ-397104</t>
  </si>
  <si>
    <t>Стенка вертикальная СФ-398902</t>
  </si>
  <si>
    <t>Стенка задняя СФ-397412</t>
  </si>
  <si>
    <t>Стенка задняя СФ-397420</t>
  </si>
  <si>
    <t>Стенка передняя СФ-395942</t>
  </si>
  <si>
    <t>Стенка передняя СФ-395943</t>
  </si>
  <si>
    <t>Стенка передняя СФ-395944</t>
  </si>
  <si>
    <t>Стенка передняя СФ-395950</t>
  </si>
  <si>
    <t>Стенка передняя СФ-395982</t>
  </si>
  <si>
    <t>Стенка передняя СФ-395983</t>
  </si>
  <si>
    <t>Стенка передняя СФ-395992</t>
  </si>
  <si>
    <t>Стенка передняя СФ-397601</t>
  </si>
  <si>
    <t>Стол приставной СФ-391511</t>
  </si>
  <si>
    <t>Стол приставной СФ-391512</t>
  </si>
  <si>
    <t>Полка СФ-396502</t>
  </si>
  <si>
    <t>Стенка задняя СФ-397402</t>
  </si>
  <si>
    <t>Стенка боковая СФ-397102</t>
  </si>
  <si>
    <t>Стол СФ-391501</t>
  </si>
  <si>
    <t>Каркас стола СФ-391903</t>
  </si>
  <si>
    <t>Каркас стола СФ-391902</t>
  </si>
  <si>
    <t>Стол СФ-391201</t>
  </si>
  <si>
    <t>Каркас стола СФ-391905</t>
  </si>
  <si>
    <t>Каркас стола СФ-391906</t>
  </si>
  <si>
    <t>Каркас стеллажа СФ-394118</t>
  </si>
  <si>
    <t>Каркас тумбы СФ-392906</t>
  </si>
  <si>
    <t>Стенка передняя СФ-395140</t>
  </si>
  <si>
    <t>Каркас стеллажа СФ-394117</t>
  </si>
  <si>
    <t>Каркас шкафа СФ-394114</t>
  </si>
  <si>
    <t>Примечание: для шкафов СФ-394122, СФ-394123, СФ-394124, СФ-394125, СФ-394126, СФ-394127</t>
  </si>
  <si>
    <t>Полки (комплект)</t>
  </si>
  <si>
    <t xml:space="preserve">Примечание: для стеллажей СФ-394112, СФ-394114, СФ-394115, СФ-394116, СФ-394117 </t>
  </si>
  <si>
    <t>ДЛЯ ДЕТЕЙ И МОЛОДЕЖИ - СЕРИЯ "ВЕРЕС"</t>
  </si>
  <si>
    <t>ЦЕНА</t>
  </si>
  <si>
    <t>Кол-во в изделии</t>
  </si>
  <si>
    <t>Цена за единицу</t>
  </si>
  <si>
    <t>Вес за единицу, кг</t>
  </si>
  <si>
    <t>Кол-во мест</t>
  </si>
  <si>
    <t>Объем, м3</t>
  </si>
  <si>
    <t>Цвет: дуб песочный</t>
  </si>
  <si>
    <r>
      <t>Цвет: КРЫШКА, ЦАРГОВЫЙ ПОЯС С ДОПОЛНИТЕЛЬНЫМИ ОПОРАМИ И ПОЛКОЙ</t>
    </r>
    <r>
      <rPr>
        <sz val="12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-  дуб песочный</t>
    </r>
  </si>
  <si>
    <t>Розничный прайс-лист с 24.09.2018г.</t>
  </si>
  <si>
    <t>Цвет: дуб песочный, ваниль</t>
  </si>
  <si>
    <r>
      <t>Цвет: СТЕНКА ЗАДНЯЯ</t>
    </r>
    <r>
      <rPr>
        <sz val="12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- </t>
    </r>
    <r>
      <rPr>
        <sz val="9"/>
        <rFont val="Arial"/>
        <family val="2"/>
        <charset val="204"/>
      </rPr>
      <t>дуб песочный. СТЕНКИ БОКОВЫЕ, ПОЛКА - дуб песочный, ваниль</t>
    </r>
  </si>
  <si>
    <r>
      <t xml:space="preserve">Цвет: КАРКАС КРОВАТИ </t>
    </r>
    <r>
      <rPr>
        <sz val="14"/>
        <rFont val="Arial"/>
        <family val="2"/>
        <charset val="204"/>
      </rPr>
      <t>-</t>
    </r>
    <r>
      <rPr>
        <sz val="9"/>
        <rFont val="Arial"/>
        <family val="2"/>
        <charset val="204"/>
      </rPr>
      <t xml:space="preserve"> дуб песочный. СТЕНКА ПЕРЕДНЯЯ</t>
    </r>
    <r>
      <rPr>
        <sz val="12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- дуб песочный, ваниль</t>
    </r>
  </si>
  <si>
    <r>
      <t>Цвет: КРЫШКА, ЦАРГА -  дуб песочный.</t>
    </r>
    <r>
      <rPr>
        <sz val="12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БОКОВЫЕ ЛЕКАЛЬНЫЕ ОПОРЫ</t>
    </r>
    <r>
      <rPr>
        <sz val="12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- дуб песочный, ваниль</t>
    </r>
  </si>
  <si>
    <t>БОКОВЫЕ  ЛЕКАЛЬНЫЕ ОПОРЫ -  дуб песочный, ваниль</t>
  </si>
  <si>
    <r>
      <t>Цвет: КРЫШКА</t>
    </r>
    <r>
      <rPr>
        <sz val="12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-  дуб песочный. БОКОВЫЕ ЛЕКАЛЬНЫЕ ОПОРЫ</t>
    </r>
    <r>
      <rPr>
        <sz val="12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-  дуб песочный, ваниль</t>
    </r>
  </si>
  <si>
    <t>Цвет: КАРКАС ТУМБЫ, СТЕНКА ПЕРЕДНЯЯ "b"-  дуб песочный. СТЕНКА ПЕРЕДНЯЯ "а"-  дуб песочный, ваниль</t>
  </si>
  <si>
    <t>Цвет: КАРКАС -  дуб песочный.  ПОЛКИ, СТЕНКА ЗАДНЯЯ (часть задней стенки, закрашенная цветом) -  дуб песочный, ваниль</t>
  </si>
  <si>
    <t>Цвет: КАРКАС СТЕЛЛАЖА -  дуб песочный. ПОЛКИ -  дуб песочный, ваниль</t>
  </si>
  <si>
    <t>Цвет: КАРКАС СТЕЛЛАЖА -  дуб песочный. ПОЛКИ, СТЕНКА ЗАДНЯЯ (часть задней стенки,закрашенная цветом) -  дуб песочный, ваниль</t>
  </si>
  <si>
    <t>Цвет: КАРКАС ШКАФА, ДВЕРЬ -  дуб песочный. ПОЛКИ -  дуб песочный, ваниль</t>
  </si>
  <si>
    <t>Цвет: КАРКАС ШКАФА, СТЕНКА ПЕРЕДНЯЯ -  дуб песочный. ПОЛКИ -  дуб песочный, ваниль</t>
  </si>
  <si>
    <t>Цвет: КАРКАС ШКАФА, СТЕНКИ ПЕРЕДНИЕ -  дуб песочный. ПОЛКИ -  дуб песочный, ваниль</t>
  </si>
  <si>
    <r>
      <t xml:space="preserve">Цвет: </t>
    </r>
    <r>
      <rPr>
        <sz val="12"/>
        <rFont val="Arial"/>
        <family val="2"/>
        <charset val="204"/>
      </rPr>
      <t xml:space="preserve">КАРКАС ШКАФА, ДВЕРЬ </t>
    </r>
    <r>
      <rPr>
        <sz val="9"/>
        <rFont val="Arial"/>
        <family val="2"/>
        <charset val="204"/>
      </rPr>
      <t>-  дуб песочный. ПОЛКИ -  дуб песочный, ваниль</t>
    </r>
  </si>
  <si>
    <t>Цвет: РАМКА ИЗ ДСП - дуб песочный, ваниль</t>
  </si>
  <si>
    <t>119071, г. Москва, ул. Орджоникидзе, 10
тел/факс: (495) 790-7288
infomsk@d-dom.ru     http://ddom-mos.ru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</si>
</sst>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#,##0.00_р_."/>
    <numFmt numFmtId="166" formatCode="#,##0.0"/>
    <numFmt numFmtId="167" formatCode="#,##0_р_.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9"/>
      <color indexed="9"/>
      <name val="Arial Cyr"/>
      <charset val="204"/>
    </font>
    <font>
      <sz val="9"/>
      <name val="Arial Cyr"/>
      <charset val="204"/>
    </font>
    <font>
      <b/>
      <sz val="11"/>
      <color indexed="9"/>
      <name val="Arial"/>
      <family val="2"/>
      <charset val="204"/>
    </font>
    <font>
      <b/>
      <sz val="11"/>
      <color indexed="30"/>
      <name val="Arial Cyr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b/>
      <sz val="12"/>
      <color rgb="FFFF0000"/>
      <name val="Arial Cyr"/>
      <charset val="204"/>
    </font>
    <font>
      <b/>
      <sz val="11"/>
      <color indexed="10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9"/>
      <color rgb="FF00B05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7"/>
      </left>
      <right/>
      <top/>
      <bottom/>
      <diagonal/>
    </border>
  </borders>
  <cellStyleXfs count="17">
    <xf numFmtId="0" fontId="0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0" fontId="3" fillId="0" borderId="0" xfId="0" applyFont="1" applyProtection="1">
      <protection hidden="1"/>
    </xf>
    <xf numFmtId="166" fontId="3" fillId="0" borderId="0" xfId="0" applyNumberFormat="1" applyFont="1" applyProtection="1">
      <protection hidden="1"/>
    </xf>
    <xf numFmtId="4" fontId="3" fillId="0" borderId="0" xfId="0" applyNumberFormat="1" applyFont="1" applyProtection="1">
      <protection hidden="1"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6" fillId="0" borderId="0" xfId="0" applyFont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centerContinuous" vertical="center"/>
      <protection hidden="1"/>
    </xf>
    <xf numFmtId="166" fontId="7" fillId="3" borderId="0" xfId="0" applyNumberFormat="1" applyFont="1" applyFill="1" applyAlignment="1" applyProtection="1">
      <alignment horizontal="centerContinuous" vertical="center"/>
      <protection hidden="1"/>
    </xf>
    <xf numFmtId="4" fontId="7" fillId="3" borderId="0" xfId="0" applyNumberFormat="1" applyFont="1" applyFill="1" applyAlignment="1" applyProtection="1">
      <alignment horizontal="centerContinuous" vertical="center"/>
      <protection hidden="1"/>
    </xf>
    <xf numFmtId="0" fontId="8" fillId="0" borderId="1" xfId="0" applyFont="1" applyBorder="1" applyAlignment="1" applyProtection="1">
      <alignment horizontal="left"/>
      <protection hidden="1"/>
    </xf>
    <xf numFmtId="166" fontId="8" fillId="0" borderId="1" xfId="0" applyNumberFormat="1" applyFont="1" applyBorder="1" applyAlignment="1" applyProtection="1">
      <alignment horizontal="left"/>
      <protection hidden="1"/>
    </xf>
    <xf numFmtId="4" fontId="8" fillId="0" borderId="1" xfId="0" applyNumberFormat="1" applyFont="1" applyBorder="1" applyAlignment="1" applyProtection="1">
      <alignment horizontal="left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166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top" wrapText="1"/>
    </xf>
    <xf numFmtId="3" fontId="3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Border="1" applyAlignment="1">
      <alignment vertical="top"/>
    </xf>
    <xf numFmtId="164" fontId="9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/>
    </xf>
    <xf numFmtId="166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3" fillId="0" borderId="0" xfId="0" applyFont="1" applyBorder="1"/>
    <xf numFmtId="3" fontId="13" fillId="0" borderId="0" xfId="0" applyNumberFormat="1" applyFont="1" applyFill="1" applyBorder="1" applyAlignment="1" applyProtection="1">
      <alignment horizontal="left" vertical="top"/>
      <protection hidden="1"/>
    </xf>
    <xf numFmtId="166" fontId="13" fillId="0" borderId="0" xfId="0" applyNumberFormat="1" applyFont="1" applyFill="1" applyBorder="1" applyAlignment="1" applyProtection="1">
      <alignment horizontal="left" vertical="top"/>
      <protection hidden="1"/>
    </xf>
    <xf numFmtId="4" fontId="13" fillId="0" borderId="0" xfId="0" applyNumberFormat="1" applyFont="1" applyFill="1" applyBorder="1" applyAlignment="1" applyProtection="1">
      <alignment horizontal="left" vertical="top"/>
      <protection hidden="1"/>
    </xf>
    <xf numFmtId="0" fontId="10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horizontal="right"/>
    </xf>
    <xf numFmtId="166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3" fontId="3" fillId="0" borderId="1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vertical="top"/>
    </xf>
    <xf numFmtId="164" fontId="10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7" fillId="3" borderId="4" xfId="0" applyFont="1" applyFill="1" applyBorder="1" applyAlignment="1" applyProtection="1">
      <alignment horizontal="centerContinuous" vertical="center"/>
      <protection hidden="1"/>
    </xf>
    <xf numFmtId="166" fontId="7" fillId="3" borderId="4" xfId="0" applyNumberFormat="1" applyFont="1" applyFill="1" applyBorder="1" applyAlignment="1" applyProtection="1">
      <alignment horizontal="centerContinuous" vertical="center"/>
      <protection hidden="1"/>
    </xf>
    <xf numFmtId="4" fontId="7" fillId="3" borderId="4" xfId="0" applyNumberFormat="1" applyFont="1" applyFill="1" applyBorder="1" applyAlignment="1" applyProtection="1">
      <alignment horizontal="centerContinuous" vertical="center"/>
      <protection hidden="1"/>
    </xf>
    <xf numFmtId="164" fontId="10" fillId="0" borderId="0" xfId="0" applyNumberFormat="1" applyFont="1" applyBorder="1" applyAlignment="1">
      <alignment horizontal="right" vertical="top"/>
    </xf>
    <xf numFmtId="166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8" fillId="0" borderId="1" xfId="0" applyFont="1" applyFill="1" applyBorder="1" applyAlignment="1" applyProtection="1">
      <alignment horizontal="left"/>
      <protection hidden="1"/>
    </xf>
    <xf numFmtId="0" fontId="8" fillId="0" borderId="3" xfId="0" applyFont="1" applyFill="1" applyBorder="1" applyAlignment="1" applyProtection="1">
      <alignment horizontal="left"/>
      <protection hidden="1"/>
    </xf>
    <xf numFmtId="0" fontId="0" fillId="0" borderId="3" xfId="0" applyBorder="1" applyAlignment="1">
      <alignment vertical="top" wrapText="1"/>
    </xf>
    <xf numFmtId="0" fontId="3" fillId="0" borderId="3" xfId="0" applyFont="1" applyBorder="1"/>
    <xf numFmtId="3" fontId="3" fillId="0" borderId="3" xfId="0" applyNumberFormat="1" applyFont="1" applyFill="1" applyBorder="1" applyAlignment="1" applyProtection="1">
      <alignment horizontal="left" vertical="top"/>
      <protection hidden="1"/>
    </xf>
    <xf numFmtId="0" fontId="0" fillId="0" borderId="3" xfId="0" applyBorder="1" applyAlignment="1">
      <alignment vertical="top"/>
    </xf>
    <xf numFmtId="164" fontId="10" fillId="0" borderId="4" xfId="0" applyNumberFormat="1" applyFont="1" applyBorder="1" applyAlignment="1">
      <alignment horizontal="right" vertical="top"/>
    </xf>
    <xf numFmtId="0" fontId="12" fillId="0" borderId="4" xfId="0" applyFont="1" applyBorder="1" applyAlignment="1">
      <alignment horizontal="right"/>
    </xf>
    <xf numFmtId="166" fontId="12" fillId="0" borderId="4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horizontal="left"/>
      <protection hidden="1"/>
    </xf>
    <xf numFmtId="164" fontId="10" fillId="0" borderId="3" xfId="0" applyNumberFormat="1" applyFont="1" applyBorder="1" applyAlignment="1">
      <alignment horizontal="right" vertical="top"/>
    </xf>
    <xf numFmtId="0" fontId="12" fillId="0" borderId="3" xfId="0" applyFont="1" applyBorder="1" applyAlignment="1">
      <alignment horizontal="right"/>
    </xf>
    <xf numFmtId="166" fontId="12" fillId="0" borderId="3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right"/>
    </xf>
    <xf numFmtId="0" fontId="0" fillId="0" borderId="4" xfId="0" applyBorder="1" applyAlignment="1">
      <alignment vertical="top"/>
    </xf>
    <xf numFmtId="164" fontId="9" fillId="0" borderId="0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 applyProtection="1">
      <alignment horizontal="centerContinuous" vertical="center"/>
      <protection hidden="1"/>
    </xf>
    <xf numFmtId="166" fontId="7" fillId="3" borderId="0" xfId="0" applyNumberFormat="1" applyFont="1" applyFill="1" applyBorder="1" applyAlignment="1" applyProtection="1">
      <alignment horizontal="centerContinuous" vertical="center"/>
      <protection hidden="1"/>
    </xf>
    <xf numFmtId="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0" xfId="0" applyFont="1"/>
    <xf numFmtId="0" fontId="7" fillId="3" borderId="1" xfId="0" applyFont="1" applyFill="1" applyBorder="1" applyAlignment="1" applyProtection="1">
      <alignment horizontal="centerContinuous" vertical="center"/>
      <protection hidden="1"/>
    </xf>
    <xf numFmtId="166" fontId="7" fillId="3" borderId="1" xfId="0" applyNumberFormat="1" applyFont="1" applyFill="1" applyBorder="1" applyAlignment="1" applyProtection="1">
      <alignment horizontal="centerContinuous" vertical="center"/>
      <protection hidden="1"/>
    </xf>
    <xf numFmtId="4" fontId="7" fillId="3" borderId="1" xfId="0" applyNumberFormat="1" applyFont="1" applyFill="1" applyBorder="1" applyAlignment="1" applyProtection="1">
      <alignment horizontal="centerContinuous" vertical="center"/>
      <protection hidden="1"/>
    </xf>
    <xf numFmtId="0" fontId="12" fillId="0" borderId="3" xfId="0" applyFont="1" applyBorder="1" applyAlignment="1">
      <alignment vertical="top" wrapText="1"/>
    </xf>
    <xf numFmtId="0" fontId="8" fillId="0" borderId="3" xfId="0" applyFont="1" applyBorder="1"/>
    <xf numFmtId="3" fontId="8" fillId="0" borderId="3" xfId="0" applyNumberFormat="1" applyFont="1" applyFill="1" applyBorder="1" applyAlignment="1" applyProtection="1">
      <alignment horizontal="left" vertical="top"/>
      <protection hidden="1"/>
    </xf>
    <xf numFmtId="0" fontId="12" fillId="0" borderId="3" xfId="0" applyFont="1" applyBorder="1" applyAlignment="1">
      <alignment vertical="top"/>
    </xf>
    <xf numFmtId="164" fontId="17" fillId="0" borderId="3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0" fontId="3" fillId="0" borderId="4" xfId="0" applyFont="1" applyBorder="1"/>
    <xf numFmtId="166" fontId="3" fillId="0" borderId="0" xfId="0" applyNumberFormat="1" applyFont="1" applyBorder="1"/>
    <xf numFmtId="4" fontId="3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1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166" fontId="3" fillId="0" borderId="1" xfId="0" applyNumberFormat="1" applyFont="1" applyBorder="1"/>
    <xf numFmtId="4" fontId="3" fillId="0" borderId="1" xfId="0" applyNumberFormat="1" applyFont="1" applyBorder="1"/>
    <xf numFmtId="0" fontId="18" fillId="0" borderId="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/>
    <xf numFmtId="3" fontId="20" fillId="0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Fill="1"/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3" fontId="13" fillId="0" borderId="3" xfId="0" applyNumberFormat="1" applyFont="1" applyFill="1" applyBorder="1" applyAlignment="1" applyProtection="1">
      <alignment horizontal="left" vertical="top"/>
      <protection hidden="1"/>
    </xf>
    <xf numFmtId="166" fontId="13" fillId="0" borderId="3" xfId="0" applyNumberFormat="1" applyFont="1" applyFill="1" applyBorder="1" applyAlignment="1" applyProtection="1">
      <alignment horizontal="left" vertical="top"/>
      <protection hidden="1"/>
    </xf>
    <xf numFmtId="4" fontId="13" fillId="0" borderId="3" xfId="0" applyNumberFormat="1" applyFont="1" applyFill="1" applyBorder="1" applyAlignment="1" applyProtection="1">
      <alignment horizontal="left" vertical="top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164" fontId="9" fillId="0" borderId="3" xfId="0" applyNumberFormat="1" applyFont="1" applyBorder="1" applyAlignment="1">
      <alignment horizontal="right" vertical="top"/>
    </xf>
    <xf numFmtId="165" fontId="22" fillId="0" borderId="0" xfId="1" applyNumberFormat="1" applyFill="1" applyAlignment="1">
      <alignment horizontal="right"/>
    </xf>
    <xf numFmtId="0" fontId="2" fillId="0" borderId="0" xfId="2" applyFont="1" applyFill="1" applyBorder="1"/>
    <xf numFmtId="167" fontId="2" fillId="0" borderId="0" xfId="2" applyNumberFormat="1" applyFont="1" applyFill="1" applyBorder="1" applyAlignment="1">
      <alignment horizontal="center"/>
    </xf>
    <xf numFmtId="0" fontId="21" fillId="4" borderId="2" xfId="2" applyFont="1" applyFill="1" applyBorder="1" applyAlignment="1">
      <alignment horizontal="center" vertical="center"/>
    </xf>
    <xf numFmtId="165" fontId="21" fillId="0" borderId="0" xfId="1" applyNumberFormat="1" applyFont="1" applyFill="1" applyBorder="1" applyAlignment="1">
      <alignment horizontal="right"/>
    </xf>
    <xf numFmtId="0" fontId="22" fillId="0" borderId="0" xfId="1" applyFill="1" applyBorder="1"/>
    <xf numFmtId="167" fontId="22" fillId="0" borderId="0" xfId="1" applyNumberFormat="1" applyFont="1" applyFill="1" applyBorder="1" applyAlignment="1">
      <alignment horizontal="center"/>
    </xf>
    <xf numFmtId="0" fontId="21" fillId="5" borderId="2" xfId="1" applyFont="1" applyFill="1" applyBorder="1" applyAlignment="1">
      <alignment horizontal="center" vertical="center"/>
    </xf>
    <xf numFmtId="165" fontId="22" fillId="0" borderId="0" xfId="1" applyNumberFormat="1" applyFill="1" applyBorder="1" applyAlignment="1">
      <alignment horizontal="right"/>
    </xf>
    <xf numFmtId="3" fontId="3" fillId="0" borderId="2" xfId="0" applyNumberFormat="1" applyFont="1" applyBorder="1" applyAlignment="1" applyProtection="1">
      <alignment vertical="top"/>
      <protection hidden="1"/>
    </xf>
    <xf numFmtId="0" fontId="22" fillId="0" borderId="0" xfId="1" applyBorder="1"/>
    <xf numFmtId="10" fontId="22" fillId="0" borderId="0" xfId="1" applyNumberFormat="1" applyBorder="1"/>
    <xf numFmtId="0" fontId="0" fillId="0" borderId="2" xfId="16" applyFont="1" applyBorder="1"/>
    <xf numFmtId="0" fontId="0" fillId="0" borderId="2" xfId="0" applyBorder="1"/>
    <xf numFmtId="0" fontId="0" fillId="0" borderId="2" xfId="0" applyFill="1" applyBorder="1"/>
    <xf numFmtId="0" fontId="0" fillId="0" borderId="2" xfId="0" applyFont="1" applyBorder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Protection="1">
      <protection hidden="1"/>
    </xf>
    <xf numFmtId="3" fontId="5" fillId="0" borderId="1" xfId="0" applyNumberFormat="1" applyFont="1" applyBorder="1" applyAlignment="1">
      <alignment horizontal="left"/>
    </xf>
    <xf numFmtId="3" fontId="6" fillId="0" borderId="0" xfId="0" applyNumberFormat="1" applyFont="1" applyAlignment="1" applyProtection="1">
      <alignment horizontal="center"/>
      <protection hidden="1"/>
    </xf>
    <xf numFmtId="3" fontId="7" fillId="3" borderId="0" xfId="0" applyNumberFormat="1" applyFont="1" applyFill="1" applyAlignment="1" applyProtection="1">
      <alignment horizontal="centerContinuous" vertical="center"/>
      <protection hidden="1"/>
    </xf>
    <xf numFmtId="3" fontId="8" fillId="0" borderId="1" xfId="0" applyNumberFormat="1" applyFont="1" applyBorder="1" applyAlignment="1" applyProtection="1">
      <alignment horizontal="left"/>
      <protection hidden="1"/>
    </xf>
    <xf numFmtId="3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0" xfId="0" applyNumberFormat="1" applyFont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3" fontId="10" fillId="3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Border="1" applyAlignment="1">
      <alignment horizontal="right" vertical="top"/>
    </xf>
    <xf numFmtId="3" fontId="7" fillId="3" borderId="4" xfId="0" applyNumberFormat="1" applyFont="1" applyFill="1" applyBorder="1" applyAlignment="1" applyProtection="1">
      <alignment horizontal="centerContinuous" vertical="center"/>
      <protection hidden="1"/>
    </xf>
    <xf numFmtId="3" fontId="10" fillId="0" borderId="0" xfId="0" applyNumberFormat="1" applyFont="1" applyBorder="1" applyAlignment="1">
      <alignment horizontal="right" vertical="top"/>
    </xf>
    <xf numFmtId="3" fontId="10" fillId="0" borderId="3" xfId="0" applyNumberFormat="1" applyFont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Border="1" applyAlignment="1" applyProtection="1">
      <alignment horizontal="centerContinuous" vertical="center"/>
      <protection hidden="1"/>
    </xf>
    <xf numFmtId="3" fontId="7" fillId="3" borderId="1" xfId="0" applyNumberFormat="1" applyFont="1" applyFill="1" applyBorder="1" applyAlignment="1" applyProtection="1">
      <alignment horizontal="centerContinuous" vertical="center"/>
      <protection hidden="1"/>
    </xf>
    <xf numFmtId="3" fontId="17" fillId="0" borderId="3" xfId="0" applyNumberFormat="1" applyFont="1" applyBorder="1" applyAlignment="1">
      <alignment horizontal="right" vertical="top"/>
    </xf>
    <xf numFmtId="3" fontId="3" fillId="0" borderId="0" xfId="0" applyNumberFormat="1" applyFont="1" applyBorder="1"/>
    <xf numFmtId="3" fontId="3" fillId="0" borderId="1" xfId="0" applyNumberFormat="1" applyFont="1" applyBorder="1"/>
    <xf numFmtId="3" fontId="14" fillId="0" borderId="0" xfId="0" applyNumberFormat="1" applyFont="1" applyFill="1" applyBorder="1" applyAlignment="1">
      <alignment horizontal="right" vertical="top"/>
    </xf>
    <xf numFmtId="3" fontId="14" fillId="0" borderId="3" xfId="0" applyNumberFormat="1" applyFont="1" applyBorder="1" applyAlignment="1">
      <alignment horizontal="right" vertical="top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4" fontId="12" fillId="0" borderId="0" xfId="0" applyNumberFormat="1" applyFont="1" applyFill="1" applyAlignment="1">
      <alignment horizontal="right"/>
    </xf>
    <xf numFmtId="3" fontId="3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/>
    <xf numFmtId="3" fontId="12" fillId="0" borderId="4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3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165" fontId="21" fillId="4" borderId="2" xfId="1" applyNumberFormat="1" applyFont="1" applyFill="1" applyBorder="1" applyAlignment="1">
      <alignment horizontal="center" vertical="center"/>
    </xf>
    <xf numFmtId="167" fontId="21" fillId="4" borderId="2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 applyProtection="1">
      <alignment horizontal="left" vertical="center"/>
      <protection hidden="1"/>
    </xf>
    <xf numFmtId="3" fontId="24" fillId="0" borderId="1" xfId="0" applyNumberFormat="1" applyFont="1" applyFill="1" applyBorder="1" applyAlignment="1" applyProtection="1">
      <alignment horizontal="left" vertical="top"/>
      <protection hidden="1"/>
    </xf>
    <xf numFmtId="3" fontId="24" fillId="0" borderId="0" xfId="0" applyNumberFormat="1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Fill="1" applyBorder="1" applyAlignment="1" applyProtection="1">
      <alignment horizontal="left" vertical="center"/>
      <protection hidden="1"/>
    </xf>
    <xf numFmtId="3" fontId="24" fillId="0" borderId="1" xfId="0" applyNumberFormat="1" applyFont="1" applyFill="1" applyBorder="1" applyAlignment="1" applyProtection="1">
      <alignment horizontal="left" vertical="center"/>
      <protection hidden="1"/>
    </xf>
    <xf numFmtId="3" fontId="24" fillId="0" borderId="4" xfId="0" applyNumberFormat="1" applyFont="1" applyFill="1" applyBorder="1" applyAlignment="1" applyProtection="1">
      <alignment horizontal="left" vertical="center"/>
      <protection hidden="1"/>
    </xf>
    <xf numFmtId="3" fontId="5" fillId="0" borderId="0" xfId="0" applyNumberFormat="1" applyFont="1" applyFill="1" applyBorder="1" applyAlignment="1" applyProtection="1">
      <alignment horizontal="left" vertical="center"/>
      <protection hidden="1"/>
    </xf>
    <xf numFmtId="3" fontId="13" fillId="0" borderId="1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Border="1" applyAlignment="1">
      <alignment horizontal="left" vertical="center" wrapText="1"/>
    </xf>
    <xf numFmtId="3" fontId="10" fillId="3" borderId="0" xfId="0" applyNumberFormat="1" applyFont="1" applyFill="1" applyBorder="1" applyAlignment="1">
      <alignment horizontal="right" vertical="center"/>
    </xf>
    <xf numFmtId="166" fontId="12" fillId="3" borderId="0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26" fillId="0" borderId="2" xfId="0" applyNumberFormat="1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3" fontId="16" fillId="0" borderId="0" xfId="0" applyNumberFormat="1" applyFont="1" applyAlignment="1" applyProtection="1">
      <alignment horizontal="right" vertical="center" wrapText="1"/>
      <protection hidden="1"/>
    </xf>
    <xf numFmtId="3" fontId="16" fillId="0" borderId="0" xfId="0" applyNumberFormat="1" applyFont="1" applyAlignment="1" applyProtection="1">
      <alignment horizontal="right" vertical="center"/>
      <protection hidden="1"/>
    </xf>
    <xf numFmtId="0" fontId="25" fillId="0" borderId="0" xfId="0" applyFont="1" applyBorder="1" applyAlignment="1">
      <alignment horizontal="left" vertical="top" wrapText="1"/>
    </xf>
    <xf numFmtId="0" fontId="1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3" borderId="0" xfId="0" applyFont="1" applyFill="1" applyBorder="1" applyAlignment="1">
      <alignment horizontal="right" vertical="center"/>
    </xf>
    <xf numFmtId="49" fontId="3" fillId="0" borderId="6" xfId="9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9" applyNumberFormat="1" applyFont="1" applyFill="1" applyBorder="1" applyAlignment="1" applyProtection="1">
      <alignment horizontal="center" vertical="center" wrapText="1"/>
      <protection hidden="1"/>
    </xf>
  </cellXfs>
  <cellStyles count="17">
    <cellStyle name="Обычный" xfId="0" builtinId="0"/>
    <cellStyle name="Обычный 10" xfId="12"/>
    <cellStyle name="Обычный 11" xfId="14"/>
    <cellStyle name="Обычный 2" xfId="1"/>
    <cellStyle name="Обычный 2 2" xfId="2"/>
    <cellStyle name="Обычный 2 2 2 2" xfId="16"/>
    <cellStyle name="Обычный 2 3" xfId="3"/>
    <cellStyle name="Обычный 2 4" xfId="10"/>
    <cellStyle name="Обычный 3" xfId="9"/>
    <cellStyle name="Обычный 3 2" xfId="4"/>
    <cellStyle name="Обычный 3 3" xfId="5"/>
    <cellStyle name="Обычный 3 4" xfId="6"/>
    <cellStyle name="Обычный 3 5" xfId="7"/>
    <cellStyle name="Обычный 3 6" xfId="8"/>
    <cellStyle name="Обычный 4" xfId="13"/>
    <cellStyle name="Обычный 8" xfId="15"/>
    <cellStyle name="Обычный 9" xfId="11"/>
  </cellStyles>
  <dxfs count="3">
    <dxf>
      <numFmt numFmtId="3" formatCode="#,##0"/>
    </dxf>
    <dxf>
      <numFmt numFmtId="4" formatCode="#,##0.00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517071</xdr:colOff>
      <xdr:row>7</xdr:row>
      <xdr:rowOff>208538</xdr:rowOff>
    </xdr:from>
    <xdr:to>
      <xdr:col>3</xdr:col>
      <xdr:colOff>335238</xdr:colOff>
      <xdr:row>11</xdr:row>
      <xdr:rowOff>102249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59946" y="2151638"/>
          <a:ext cx="1532667" cy="7890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145595</xdr:colOff>
      <xdr:row>16</xdr:row>
      <xdr:rowOff>12795</xdr:rowOff>
    </xdr:from>
    <xdr:to>
      <xdr:col>3</xdr:col>
      <xdr:colOff>1208333</xdr:colOff>
      <xdr:row>20</xdr:row>
      <xdr:rowOff>149652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8470" y="3860895"/>
          <a:ext cx="2777238" cy="8988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589187</xdr:colOff>
      <xdr:row>22</xdr:row>
      <xdr:rowOff>170090</xdr:rowOff>
    </xdr:from>
    <xdr:to>
      <xdr:col>3</xdr:col>
      <xdr:colOff>787639</xdr:colOff>
      <xdr:row>27</xdr:row>
      <xdr:rowOff>31276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062" y="5161190"/>
          <a:ext cx="1912952" cy="9279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585103</xdr:colOff>
      <xdr:row>29</xdr:row>
      <xdr:rowOff>3</xdr:rowOff>
    </xdr:from>
    <xdr:to>
      <xdr:col>3</xdr:col>
      <xdr:colOff>772032</xdr:colOff>
      <xdr:row>34</xdr:row>
      <xdr:rowOff>73122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27978" y="6686553"/>
          <a:ext cx="1901429" cy="10256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190501</xdr:colOff>
      <xdr:row>36</xdr:row>
      <xdr:rowOff>77962</xdr:rowOff>
    </xdr:from>
    <xdr:to>
      <xdr:col>4</xdr:col>
      <xdr:colOff>29704</xdr:colOff>
      <xdr:row>41</xdr:row>
      <xdr:rowOff>58891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3376" y="8098012"/>
          <a:ext cx="2839578" cy="9334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204108</xdr:colOff>
      <xdr:row>43</xdr:row>
      <xdr:rowOff>95249</xdr:rowOff>
    </xdr:from>
    <xdr:to>
      <xdr:col>4</xdr:col>
      <xdr:colOff>66359</xdr:colOff>
      <xdr:row>49</xdr:row>
      <xdr:rowOff>58535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6983" y="9448799"/>
          <a:ext cx="2862626" cy="11062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435427</xdr:colOff>
      <xdr:row>50</xdr:row>
      <xdr:rowOff>177865</xdr:rowOff>
    </xdr:from>
    <xdr:to>
      <xdr:col>3</xdr:col>
      <xdr:colOff>1163975</xdr:colOff>
      <xdr:row>56</xdr:row>
      <xdr:rowOff>152675</xdr:rowOff>
    </xdr:to>
    <xdr:pic>
      <xdr:nvPicPr>
        <xdr:cNvPr id="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8302" y="10864915"/>
          <a:ext cx="2443048" cy="11178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592402</xdr:colOff>
      <xdr:row>59</xdr:row>
      <xdr:rowOff>85727</xdr:rowOff>
    </xdr:from>
    <xdr:to>
      <xdr:col>3</xdr:col>
      <xdr:colOff>410569</xdr:colOff>
      <xdr:row>65</xdr:row>
      <xdr:rowOff>102127</xdr:rowOff>
    </xdr:to>
    <xdr:pic>
      <xdr:nvPicPr>
        <xdr:cNvPr id="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35277" y="12306302"/>
          <a:ext cx="1532667" cy="1273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517070</xdr:colOff>
      <xdr:row>71</xdr:row>
      <xdr:rowOff>44428</xdr:rowOff>
    </xdr:from>
    <xdr:to>
      <xdr:col>3</xdr:col>
      <xdr:colOff>450475</xdr:colOff>
      <xdr:row>75</xdr:row>
      <xdr:rowOff>77571</xdr:rowOff>
    </xdr:to>
    <xdr:pic>
      <xdr:nvPicPr>
        <xdr:cNvPr id="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9945" y="15293953"/>
          <a:ext cx="1647905" cy="7951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176891</xdr:colOff>
      <xdr:row>81</xdr:row>
      <xdr:rowOff>131195</xdr:rowOff>
    </xdr:from>
    <xdr:to>
      <xdr:col>3</xdr:col>
      <xdr:colOff>149355</xdr:colOff>
      <xdr:row>86</xdr:row>
      <xdr:rowOff>130666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77016" y="16676120"/>
          <a:ext cx="829714" cy="10662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830036</xdr:colOff>
      <xdr:row>89</xdr:row>
      <xdr:rowOff>363504</xdr:rowOff>
    </xdr:from>
    <xdr:to>
      <xdr:col>3</xdr:col>
      <xdr:colOff>406203</xdr:colOff>
      <xdr:row>96</xdr:row>
      <xdr:rowOff>178349</xdr:rowOff>
    </xdr:to>
    <xdr:pic>
      <xdr:nvPicPr>
        <xdr:cNvPr id="1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79715" y="19304647"/>
          <a:ext cx="1290667" cy="13252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27215</xdr:colOff>
      <xdr:row>99</xdr:row>
      <xdr:rowOff>114261</xdr:rowOff>
    </xdr:from>
    <xdr:to>
      <xdr:col>2</xdr:col>
      <xdr:colOff>787786</xdr:colOff>
      <xdr:row>105</xdr:row>
      <xdr:rowOff>3430</xdr:rowOff>
    </xdr:to>
    <xdr:pic>
      <xdr:nvPicPr>
        <xdr:cNvPr id="1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27340" y="20202486"/>
          <a:ext cx="760571" cy="10893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680355</xdr:colOff>
      <xdr:row>109</xdr:row>
      <xdr:rowOff>407922</xdr:rowOff>
    </xdr:from>
    <xdr:to>
      <xdr:col>3</xdr:col>
      <xdr:colOff>37569</xdr:colOff>
      <xdr:row>114</xdr:row>
      <xdr:rowOff>37571</xdr:rowOff>
    </xdr:to>
    <xdr:pic>
      <xdr:nvPicPr>
        <xdr:cNvPr id="1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23230" y="23467947"/>
          <a:ext cx="1071714" cy="801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625929</xdr:colOff>
      <xdr:row>117</xdr:row>
      <xdr:rowOff>360735</xdr:rowOff>
    </xdr:from>
    <xdr:to>
      <xdr:col>3</xdr:col>
      <xdr:colOff>202096</xdr:colOff>
      <xdr:row>122</xdr:row>
      <xdr:rowOff>187818</xdr:rowOff>
    </xdr:to>
    <xdr:pic>
      <xdr:nvPicPr>
        <xdr:cNvPr id="1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68804" y="24935235"/>
          <a:ext cx="1290667" cy="9510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625929</xdr:colOff>
      <xdr:row>137</xdr:row>
      <xdr:rowOff>89808</xdr:rowOff>
    </xdr:from>
    <xdr:to>
      <xdr:col>3</xdr:col>
      <xdr:colOff>122464</xdr:colOff>
      <xdr:row>142</xdr:row>
      <xdr:rowOff>62593</xdr:rowOff>
    </xdr:to>
    <xdr:pic>
      <xdr:nvPicPr>
        <xdr:cNvPr id="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75608" y="29644522"/>
          <a:ext cx="1211035" cy="925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585107</xdr:colOff>
      <xdr:row>147</xdr:row>
      <xdr:rowOff>18804</xdr:rowOff>
    </xdr:from>
    <xdr:to>
      <xdr:col>3</xdr:col>
      <xdr:colOff>272142</xdr:colOff>
      <xdr:row>152</xdr:row>
      <xdr:rowOff>123826</xdr:rowOff>
    </xdr:to>
    <xdr:pic>
      <xdr:nvPicPr>
        <xdr:cNvPr id="2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27982" y="31070304"/>
          <a:ext cx="1401535" cy="10575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789214</xdr:colOff>
      <xdr:row>159</xdr:row>
      <xdr:rowOff>149679</xdr:rowOff>
    </xdr:from>
    <xdr:to>
      <xdr:col>2</xdr:col>
      <xdr:colOff>748392</xdr:colOff>
      <xdr:row>163</xdr:row>
      <xdr:rowOff>68036</xdr:rowOff>
    </xdr:to>
    <xdr:pic>
      <xdr:nvPicPr>
        <xdr:cNvPr id="2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32089" y="33677679"/>
          <a:ext cx="816428" cy="6803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612324</xdr:colOff>
      <xdr:row>168</xdr:row>
      <xdr:rowOff>73270</xdr:rowOff>
    </xdr:from>
    <xdr:to>
      <xdr:col>2</xdr:col>
      <xdr:colOff>653931</xdr:colOff>
      <xdr:row>171</xdr:row>
      <xdr:rowOff>135580</xdr:rowOff>
    </xdr:to>
    <xdr:pic>
      <xdr:nvPicPr>
        <xdr:cNvPr id="2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5199" y="35582470"/>
          <a:ext cx="898857" cy="6338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40822</xdr:colOff>
      <xdr:row>174</xdr:row>
      <xdr:rowOff>4083</xdr:rowOff>
    </xdr:from>
    <xdr:to>
      <xdr:col>2</xdr:col>
      <xdr:colOff>570917</xdr:colOff>
      <xdr:row>176</xdr:row>
      <xdr:rowOff>187750</xdr:rowOff>
    </xdr:to>
    <xdr:pic>
      <xdr:nvPicPr>
        <xdr:cNvPr id="2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040947" y="36656283"/>
          <a:ext cx="530095" cy="5646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653142</xdr:colOff>
      <xdr:row>181</xdr:row>
      <xdr:rowOff>143576</xdr:rowOff>
    </xdr:from>
    <xdr:to>
      <xdr:col>2</xdr:col>
      <xdr:colOff>648654</xdr:colOff>
      <xdr:row>185</xdr:row>
      <xdr:rowOff>22404</xdr:rowOff>
    </xdr:to>
    <xdr:pic>
      <xdr:nvPicPr>
        <xdr:cNvPr id="2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96017" y="38043551"/>
          <a:ext cx="852762" cy="7551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625928</xdr:colOff>
      <xdr:row>187</xdr:row>
      <xdr:rowOff>107809</xdr:rowOff>
    </xdr:from>
    <xdr:to>
      <xdr:col>2</xdr:col>
      <xdr:colOff>725154</xdr:colOff>
      <xdr:row>190</xdr:row>
      <xdr:rowOff>181642</xdr:rowOff>
    </xdr:to>
    <xdr:pic>
      <xdr:nvPicPr>
        <xdr:cNvPr id="2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68803" y="39417484"/>
          <a:ext cx="956476" cy="6453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781049</xdr:colOff>
      <xdr:row>192</xdr:row>
      <xdr:rowOff>65314</xdr:rowOff>
    </xdr:from>
    <xdr:to>
      <xdr:col>2</xdr:col>
      <xdr:colOff>661323</xdr:colOff>
      <xdr:row>196</xdr:row>
      <xdr:rowOff>40838</xdr:rowOff>
    </xdr:to>
    <xdr:pic>
      <xdr:nvPicPr>
        <xdr:cNvPr id="2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23924" y="38517739"/>
          <a:ext cx="737524" cy="7375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816427</xdr:colOff>
      <xdr:row>200</xdr:row>
      <xdr:rowOff>109289</xdr:rowOff>
    </xdr:from>
    <xdr:to>
      <xdr:col>3</xdr:col>
      <xdr:colOff>46879</xdr:colOff>
      <xdr:row>207</xdr:row>
      <xdr:rowOff>142618</xdr:rowOff>
    </xdr:to>
    <xdr:pic>
      <xdr:nvPicPr>
        <xdr:cNvPr id="2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959302" y="41733539"/>
          <a:ext cx="944952" cy="14879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625928</xdr:colOff>
      <xdr:row>209</xdr:row>
      <xdr:rowOff>183461</xdr:rowOff>
    </xdr:from>
    <xdr:to>
      <xdr:col>3</xdr:col>
      <xdr:colOff>305809</xdr:colOff>
      <xdr:row>214</xdr:row>
      <xdr:rowOff>171409</xdr:rowOff>
    </xdr:to>
    <xdr:pic>
      <xdr:nvPicPr>
        <xdr:cNvPr id="28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68803" y="43674611"/>
          <a:ext cx="1394381" cy="10601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112938</xdr:colOff>
      <xdr:row>217</xdr:row>
      <xdr:rowOff>96223</xdr:rowOff>
    </xdr:from>
    <xdr:to>
      <xdr:col>2</xdr:col>
      <xdr:colOff>677605</xdr:colOff>
      <xdr:row>224</xdr:row>
      <xdr:rowOff>94980</xdr:rowOff>
    </xdr:to>
    <xdr:pic>
      <xdr:nvPicPr>
        <xdr:cNvPr id="2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13063" y="43406398"/>
          <a:ext cx="564667" cy="14465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13606</xdr:colOff>
      <xdr:row>226</xdr:row>
      <xdr:rowOff>13074</xdr:rowOff>
    </xdr:from>
    <xdr:to>
      <xdr:col>2</xdr:col>
      <xdr:colOff>831797</xdr:colOff>
      <xdr:row>232</xdr:row>
      <xdr:rowOff>10931</xdr:rowOff>
    </xdr:to>
    <xdr:pic>
      <xdr:nvPicPr>
        <xdr:cNvPr id="3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13731" y="45152049"/>
          <a:ext cx="818191" cy="11408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721179</xdr:colOff>
      <xdr:row>234</xdr:row>
      <xdr:rowOff>176951</xdr:rowOff>
    </xdr:from>
    <xdr:to>
      <xdr:col>3</xdr:col>
      <xdr:colOff>401060</xdr:colOff>
      <xdr:row>242</xdr:row>
      <xdr:rowOff>37939</xdr:rowOff>
    </xdr:to>
    <xdr:pic>
      <xdr:nvPicPr>
        <xdr:cNvPr id="3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64054" y="46839926"/>
          <a:ext cx="1394381" cy="15373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40822</xdr:colOff>
      <xdr:row>246</xdr:row>
      <xdr:rowOff>104588</xdr:rowOff>
    </xdr:from>
    <xdr:to>
      <xdr:col>2</xdr:col>
      <xdr:colOff>375012</xdr:colOff>
      <xdr:row>248</xdr:row>
      <xdr:rowOff>103874</xdr:rowOff>
    </xdr:to>
    <xdr:pic>
      <xdr:nvPicPr>
        <xdr:cNvPr id="32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040947" y="51415763"/>
          <a:ext cx="334190" cy="3802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830035</xdr:colOff>
      <xdr:row>252</xdr:row>
      <xdr:rowOff>73974</xdr:rowOff>
    </xdr:from>
    <xdr:to>
      <xdr:col>2</xdr:col>
      <xdr:colOff>353071</xdr:colOff>
      <xdr:row>255</xdr:row>
      <xdr:rowOff>124760</xdr:rowOff>
    </xdr:to>
    <xdr:pic>
      <xdr:nvPicPr>
        <xdr:cNvPr id="3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972910" y="52528149"/>
          <a:ext cx="380286" cy="6222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802824</xdr:colOff>
      <xdr:row>259</xdr:row>
      <xdr:rowOff>47431</xdr:rowOff>
    </xdr:from>
    <xdr:to>
      <xdr:col>2</xdr:col>
      <xdr:colOff>348907</xdr:colOff>
      <xdr:row>265</xdr:row>
      <xdr:rowOff>79860</xdr:rowOff>
    </xdr:to>
    <xdr:pic>
      <xdr:nvPicPr>
        <xdr:cNvPr id="34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945699" y="53835106"/>
          <a:ext cx="403333" cy="11754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857248</xdr:colOff>
      <xdr:row>269</xdr:row>
      <xdr:rowOff>26014</xdr:rowOff>
    </xdr:from>
    <xdr:to>
      <xdr:col>2</xdr:col>
      <xdr:colOff>334188</xdr:colOff>
      <xdr:row>272</xdr:row>
      <xdr:rowOff>42228</xdr:rowOff>
    </xdr:to>
    <xdr:pic>
      <xdr:nvPicPr>
        <xdr:cNvPr id="35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000123" y="55718689"/>
          <a:ext cx="334190" cy="58771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830035</xdr:colOff>
      <xdr:row>275</xdr:row>
      <xdr:rowOff>34992</xdr:rowOff>
    </xdr:from>
    <xdr:to>
      <xdr:col>2</xdr:col>
      <xdr:colOff>295452</xdr:colOff>
      <xdr:row>280</xdr:row>
      <xdr:rowOff>119635</xdr:rowOff>
    </xdr:to>
    <xdr:pic>
      <xdr:nvPicPr>
        <xdr:cNvPr id="36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972910" y="56870667"/>
          <a:ext cx="322667" cy="10371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721180</xdr:colOff>
      <xdr:row>286</xdr:row>
      <xdr:rowOff>142624</xdr:rowOff>
    </xdr:from>
    <xdr:to>
      <xdr:col>2</xdr:col>
      <xdr:colOff>797359</xdr:colOff>
      <xdr:row>294</xdr:row>
      <xdr:rowOff>1481</xdr:rowOff>
    </xdr:to>
    <xdr:pic>
      <xdr:nvPicPr>
        <xdr:cNvPr id="3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864055" y="59359549"/>
          <a:ext cx="933429" cy="13828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830036</xdr:colOff>
      <xdr:row>298</xdr:row>
      <xdr:rowOff>28868</xdr:rowOff>
    </xdr:from>
    <xdr:to>
      <xdr:col>2</xdr:col>
      <xdr:colOff>525929</xdr:colOff>
      <xdr:row>305</xdr:row>
      <xdr:rowOff>58368</xdr:rowOff>
    </xdr:to>
    <xdr:pic>
      <xdr:nvPicPr>
        <xdr:cNvPr id="38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979715" y="62254332"/>
          <a:ext cx="553143" cy="141742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857249</xdr:colOff>
      <xdr:row>307</xdr:row>
      <xdr:rowOff>179490</xdr:rowOff>
    </xdr:from>
    <xdr:to>
      <xdr:col>2</xdr:col>
      <xdr:colOff>530094</xdr:colOff>
      <xdr:row>314</xdr:row>
      <xdr:rowOff>13600</xdr:rowOff>
    </xdr:to>
    <xdr:pic>
      <xdr:nvPicPr>
        <xdr:cNvPr id="39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000124" y="61568115"/>
          <a:ext cx="530095" cy="14533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775607</xdr:colOff>
      <xdr:row>316</xdr:row>
      <xdr:rowOff>142480</xdr:rowOff>
    </xdr:from>
    <xdr:to>
      <xdr:col>2</xdr:col>
      <xdr:colOff>690452</xdr:colOff>
      <xdr:row>323</xdr:row>
      <xdr:rowOff>36546</xdr:rowOff>
    </xdr:to>
    <xdr:pic>
      <xdr:nvPicPr>
        <xdr:cNvPr id="40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918482" y="63569455"/>
          <a:ext cx="772095" cy="13990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839557</xdr:colOff>
      <xdr:row>325</xdr:row>
      <xdr:rowOff>129531</xdr:rowOff>
    </xdr:from>
    <xdr:to>
      <xdr:col>2</xdr:col>
      <xdr:colOff>673736</xdr:colOff>
      <xdr:row>332</xdr:row>
      <xdr:rowOff>58169</xdr:rowOff>
    </xdr:to>
    <xdr:pic>
      <xdr:nvPicPr>
        <xdr:cNvPr id="41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982432" y="65461506"/>
          <a:ext cx="691429" cy="14335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748392</xdr:colOff>
      <xdr:row>336</xdr:row>
      <xdr:rowOff>242407</xdr:rowOff>
    </xdr:from>
    <xdr:to>
      <xdr:col>2</xdr:col>
      <xdr:colOff>836094</xdr:colOff>
      <xdr:row>344</xdr:row>
      <xdr:rowOff>4569</xdr:rowOff>
    </xdr:to>
    <xdr:pic>
      <xdr:nvPicPr>
        <xdr:cNvPr id="4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891267" y="70584532"/>
          <a:ext cx="944952" cy="14004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557891</xdr:colOff>
      <xdr:row>352</xdr:row>
      <xdr:rowOff>137740</xdr:rowOff>
    </xdr:from>
    <xdr:to>
      <xdr:col>3</xdr:col>
      <xdr:colOff>203201</xdr:colOff>
      <xdr:row>360</xdr:row>
      <xdr:rowOff>139050</xdr:rowOff>
    </xdr:to>
    <xdr:pic>
      <xdr:nvPicPr>
        <xdr:cNvPr id="4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700766" y="74061265"/>
          <a:ext cx="1359810" cy="15062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530678</xdr:colOff>
      <xdr:row>367</xdr:row>
      <xdr:rowOff>245748</xdr:rowOff>
    </xdr:from>
    <xdr:to>
      <xdr:col>3</xdr:col>
      <xdr:colOff>279702</xdr:colOff>
      <xdr:row>375</xdr:row>
      <xdr:rowOff>134672</xdr:rowOff>
    </xdr:to>
    <xdr:pic>
      <xdr:nvPicPr>
        <xdr:cNvPr id="44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73553" y="77007723"/>
          <a:ext cx="1463524" cy="15272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408216</xdr:colOff>
      <xdr:row>378</xdr:row>
      <xdr:rowOff>114962</xdr:rowOff>
    </xdr:from>
    <xdr:to>
      <xdr:col>3</xdr:col>
      <xdr:colOff>353145</xdr:colOff>
      <xdr:row>386</xdr:row>
      <xdr:rowOff>54486</xdr:rowOff>
    </xdr:to>
    <xdr:pic>
      <xdr:nvPicPr>
        <xdr:cNvPr id="45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551091" y="79362962"/>
          <a:ext cx="1659429" cy="14635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299359</xdr:colOff>
      <xdr:row>393</xdr:row>
      <xdr:rowOff>164400</xdr:rowOff>
    </xdr:from>
    <xdr:to>
      <xdr:col>3</xdr:col>
      <xdr:colOff>601526</xdr:colOff>
      <xdr:row>402</xdr:row>
      <xdr:rowOff>17138</xdr:rowOff>
    </xdr:to>
    <xdr:pic>
      <xdr:nvPicPr>
        <xdr:cNvPr id="4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442234" y="82479450"/>
          <a:ext cx="2016667" cy="15672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408213</xdr:colOff>
      <xdr:row>405</xdr:row>
      <xdr:rowOff>146228</xdr:rowOff>
    </xdr:from>
    <xdr:to>
      <xdr:col>3</xdr:col>
      <xdr:colOff>606665</xdr:colOff>
      <xdr:row>412</xdr:row>
      <xdr:rowOff>156509</xdr:rowOff>
    </xdr:to>
    <xdr:pic>
      <xdr:nvPicPr>
        <xdr:cNvPr id="47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51088" y="84747278"/>
          <a:ext cx="1912952" cy="14580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408213</xdr:colOff>
      <xdr:row>419</xdr:row>
      <xdr:rowOff>126379</xdr:rowOff>
    </xdr:from>
    <xdr:to>
      <xdr:col>3</xdr:col>
      <xdr:colOff>1079142</xdr:colOff>
      <xdr:row>427</xdr:row>
      <xdr:rowOff>42855</xdr:rowOff>
    </xdr:to>
    <xdr:pic>
      <xdr:nvPicPr>
        <xdr:cNvPr id="4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551088" y="84127354"/>
          <a:ext cx="2385429" cy="14404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707572</xdr:colOff>
      <xdr:row>437</xdr:row>
      <xdr:rowOff>84630</xdr:rowOff>
    </xdr:from>
    <xdr:to>
      <xdr:col>3</xdr:col>
      <xdr:colOff>260691</xdr:colOff>
      <xdr:row>442</xdr:row>
      <xdr:rowOff>159963</xdr:rowOff>
    </xdr:to>
    <xdr:pic>
      <xdr:nvPicPr>
        <xdr:cNvPr id="4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850447" y="91877055"/>
          <a:ext cx="1267619" cy="11707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522513</xdr:colOff>
      <xdr:row>446</xdr:row>
      <xdr:rowOff>128356</xdr:rowOff>
    </xdr:from>
    <xdr:to>
      <xdr:col>3</xdr:col>
      <xdr:colOff>513537</xdr:colOff>
      <xdr:row>451</xdr:row>
      <xdr:rowOff>157256</xdr:rowOff>
    </xdr:to>
    <xdr:pic>
      <xdr:nvPicPr>
        <xdr:cNvPr id="50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665388" y="89758606"/>
          <a:ext cx="1705524" cy="121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27214</xdr:colOff>
      <xdr:row>456</xdr:row>
      <xdr:rowOff>212423</xdr:rowOff>
    </xdr:from>
    <xdr:to>
      <xdr:col>3</xdr:col>
      <xdr:colOff>95249</xdr:colOff>
      <xdr:row>462</xdr:row>
      <xdr:rowOff>145597</xdr:rowOff>
    </xdr:to>
    <xdr:pic>
      <xdr:nvPicPr>
        <xdr:cNvPr id="5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027339" y="96376823"/>
          <a:ext cx="925285" cy="1247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54428</xdr:colOff>
      <xdr:row>466</xdr:row>
      <xdr:rowOff>173594</xdr:rowOff>
    </xdr:from>
    <xdr:to>
      <xdr:col>3</xdr:col>
      <xdr:colOff>312963</xdr:colOff>
      <xdr:row>473</xdr:row>
      <xdr:rowOff>115662</xdr:rowOff>
    </xdr:to>
    <xdr:pic>
      <xdr:nvPicPr>
        <xdr:cNvPr id="5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054553" y="98747819"/>
          <a:ext cx="1115785" cy="147559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517070</xdr:colOff>
      <xdr:row>482</xdr:row>
      <xdr:rowOff>119743</xdr:rowOff>
    </xdr:from>
    <xdr:to>
      <xdr:col>3</xdr:col>
      <xdr:colOff>680356</xdr:colOff>
      <xdr:row>485</xdr:row>
      <xdr:rowOff>178949</xdr:rowOff>
    </xdr:to>
    <xdr:pic>
      <xdr:nvPicPr>
        <xdr:cNvPr id="53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659945" y="102265843"/>
          <a:ext cx="1877786" cy="6307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394608</xdr:colOff>
      <xdr:row>490</xdr:row>
      <xdr:rowOff>55688</xdr:rowOff>
    </xdr:from>
    <xdr:to>
      <xdr:col>3</xdr:col>
      <xdr:colOff>625928</xdr:colOff>
      <xdr:row>493</xdr:row>
      <xdr:rowOff>95250</xdr:rowOff>
    </xdr:to>
    <xdr:pic>
      <xdr:nvPicPr>
        <xdr:cNvPr id="54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537483" y="103992488"/>
          <a:ext cx="1945820" cy="6110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77559</xdr:colOff>
      <xdr:row>498</xdr:row>
      <xdr:rowOff>99895</xdr:rowOff>
    </xdr:from>
    <xdr:to>
      <xdr:col>2</xdr:col>
      <xdr:colOff>839558</xdr:colOff>
      <xdr:row>500</xdr:row>
      <xdr:rowOff>72117</xdr:rowOff>
    </xdr:to>
    <xdr:pic>
      <xdr:nvPicPr>
        <xdr:cNvPr id="55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1077684" y="100702945"/>
          <a:ext cx="761999" cy="4675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825953</xdr:colOff>
      <xdr:row>501</xdr:row>
      <xdr:rowOff>166007</xdr:rowOff>
    </xdr:from>
    <xdr:to>
      <xdr:col>3</xdr:col>
      <xdr:colOff>77560</xdr:colOff>
      <xdr:row>503</xdr:row>
      <xdr:rowOff>172001</xdr:rowOff>
    </xdr:to>
    <xdr:pic>
      <xdr:nvPicPr>
        <xdr:cNvPr id="56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968828" y="101445332"/>
          <a:ext cx="966107" cy="4060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140153</xdr:colOff>
      <xdr:row>507</xdr:row>
      <xdr:rowOff>79943</xdr:rowOff>
    </xdr:from>
    <xdr:to>
      <xdr:col>2</xdr:col>
      <xdr:colOff>698045</xdr:colOff>
      <xdr:row>509</xdr:row>
      <xdr:rowOff>159204</xdr:rowOff>
    </xdr:to>
    <xdr:pic>
      <xdr:nvPicPr>
        <xdr:cNvPr id="57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140278" y="102530843"/>
          <a:ext cx="557892" cy="4602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27214</xdr:colOff>
      <xdr:row>513</xdr:row>
      <xdr:rowOff>236764</xdr:rowOff>
    </xdr:from>
    <xdr:to>
      <xdr:col>2</xdr:col>
      <xdr:colOff>721178</xdr:colOff>
      <xdr:row>517</xdr:row>
      <xdr:rowOff>62593</xdr:rowOff>
    </xdr:to>
    <xdr:pic>
      <xdr:nvPicPr>
        <xdr:cNvPr id="5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027339" y="108793189"/>
          <a:ext cx="693964" cy="7021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394608</xdr:colOff>
      <xdr:row>126</xdr:row>
      <xdr:rowOff>54429</xdr:rowOff>
    </xdr:from>
    <xdr:to>
      <xdr:col>2</xdr:col>
      <xdr:colOff>721179</xdr:colOff>
      <xdr:row>130</xdr:row>
      <xdr:rowOff>50814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544287" y="27241500"/>
          <a:ext cx="1183821" cy="7583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13608</xdr:colOff>
      <xdr:row>127</xdr:row>
      <xdr:rowOff>136070</xdr:rowOff>
    </xdr:from>
    <xdr:to>
      <xdr:col>3</xdr:col>
      <xdr:colOff>1034144</xdr:colOff>
      <xdr:row>130</xdr:row>
      <xdr:rowOff>189048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1877787" y="27513641"/>
          <a:ext cx="1020536" cy="6244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394607</xdr:colOff>
      <xdr:row>4</xdr:row>
      <xdr:rowOff>66675</xdr:rowOff>
    </xdr:to>
    <xdr:pic>
      <xdr:nvPicPr>
        <xdr:cNvPr id="61" name="Рисунок 60" descr="logo_DD темный.jpg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49679" y="285750"/>
          <a:ext cx="1251857" cy="1251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4;/&#1044;&#1080;&#1054;/&#1090;&#1086;&#1074;&#1072;&#1088;/&#1052;&#1077;&#1073;&#1077;&#1083;&#1100;/&#1062;&#1077;&#1085;&#1099;/&#1057;&#1054;&#1060;&#1058;&#1060;&#1054;&#1056;&#1052;/!!!Pr_&#1042;&#1077;&#1088;&#1077;&#1089;%2001.06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!"/>
      <sheetName val="ВарКомДир"/>
      <sheetName val="asu"/>
      <sheetName val="Парам"/>
      <sheetName val="Лист3"/>
    </sheetNames>
    <sheetDataSet>
      <sheetData sheetId="0"/>
      <sheetData sheetId="1"/>
      <sheetData sheetId="2">
        <row r="2">
          <cell r="A2" t="str">
            <v>Артикл</v>
          </cell>
          <cell r="B2" t="str">
            <v>РБ</v>
          </cell>
          <cell r="C2" t="str">
            <v>Евро</v>
          </cell>
          <cell r="D2" t="str">
            <v>РФ</v>
          </cell>
          <cell r="E2" t="str">
            <v>Прейскурант</v>
          </cell>
          <cell r="F2" t="str">
            <v>Компл</v>
          </cell>
          <cell r="G2" t="str">
            <v>Наименование</v>
          </cell>
          <cell r="H2" t="str">
            <v>Вес</v>
          </cell>
          <cell r="I2" t="str">
            <v>Объем</v>
          </cell>
          <cell r="J2" t="str">
            <v>Размер</v>
          </cell>
          <cell r="K2" t="str">
            <v>Мест</v>
          </cell>
          <cell r="L2" t="str">
            <v>Изделие</v>
          </cell>
          <cell r="M2" t="str">
            <v>РБ1</v>
          </cell>
          <cell r="N2" t="str">
            <v>Евро1</v>
          </cell>
          <cell r="O2" t="str">
            <v>РФ1</v>
          </cell>
          <cell r="P2" t="str">
            <v>Вес1</v>
          </cell>
          <cell r="Q2" t="str">
            <v>Объем1</v>
          </cell>
          <cell r="R2" t="str">
            <v>Мест1</v>
          </cell>
          <cell r="S2" t="str">
            <v>С/С</v>
          </cell>
          <cell r="U2" t="str">
            <v>Цена к рб</v>
          </cell>
          <cell r="V2" t="str">
            <v>Цена к ев</v>
          </cell>
          <cell r="W2" t="str">
            <v>Цена к рф</v>
          </cell>
          <cell r="X2" t="str">
            <v>Вес к</v>
          </cell>
          <cell r="Y2" t="str">
            <v>Объем к</v>
          </cell>
          <cell r="Z2" t="str">
            <v>Мест к</v>
          </cell>
        </row>
        <row r="3">
          <cell r="A3" t="str">
            <v>СФ-395101</v>
          </cell>
          <cell r="B3">
            <v>0</v>
          </cell>
          <cell r="C3">
            <v>0</v>
          </cell>
          <cell r="D3">
            <v>2994</v>
          </cell>
          <cell r="E3" t="str">
            <v>№73 от 05.02.2015</v>
          </cell>
          <cell r="F3" t="b">
            <v>0</v>
          </cell>
          <cell r="G3" t="str">
            <v>Дверь СФ-395101</v>
          </cell>
          <cell r="H3">
            <v>8.4</v>
          </cell>
          <cell r="I3">
            <v>2.5000000000000001E-2</v>
          </cell>
          <cell r="K3">
            <v>1</v>
          </cell>
          <cell r="M3">
            <v>-10000000</v>
          </cell>
          <cell r="N3">
            <v>-10000000</v>
          </cell>
          <cell r="O3">
            <v>-10000000</v>
          </cell>
          <cell r="S3">
            <v>27.51</v>
          </cell>
          <cell r="U3">
            <v>0</v>
          </cell>
          <cell r="V3">
            <v>0</v>
          </cell>
          <cell r="W3">
            <v>2994</v>
          </cell>
          <cell r="X3">
            <v>8.4</v>
          </cell>
          <cell r="Y3">
            <v>2.5000000000000001E-2</v>
          </cell>
          <cell r="Z3">
            <v>1</v>
          </cell>
        </row>
        <row r="4">
          <cell r="A4" t="str">
            <v>СФ-395102</v>
          </cell>
          <cell r="B4">
            <v>0</v>
          </cell>
          <cell r="C4">
            <v>0</v>
          </cell>
          <cell r="D4">
            <v>2664</v>
          </cell>
          <cell r="E4" t="str">
            <v>№73 от 05.02.2015</v>
          </cell>
          <cell r="F4" t="b">
            <v>0</v>
          </cell>
          <cell r="G4" t="str">
            <v>Дверь СФ-395102</v>
          </cell>
          <cell r="H4">
            <v>7.1</v>
          </cell>
          <cell r="I4">
            <v>2.1000000000000001E-2</v>
          </cell>
          <cell r="K4">
            <v>1</v>
          </cell>
          <cell r="M4">
            <v>-10000000</v>
          </cell>
          <cell r="N4">
            <v>-10000000</v>
          </cell>
          <cell r="O4">
            <v>-10000000</v>
          </cell>
          <cell r="S4">
            <v>24.6</v>
          </cell>
          <cell r="U4">
            <v>0</v>
          </cell>
          <cell r="V4">
            <v>0</v>
          </cell>
          <cell r="W4">
            <v>2664</v>
          </cell>
          <cell r="X4">
            <v>7.1</v>
          </cell>
          <cell r="Y4">
            <v>2.1000000000000001E-2</v>
          </cell>
          <cell r="Z4">
            <v>1</v>
          </cell>
        </row>
        <row r="5">
          <cell r="A5" t="str">
            <v>СФ-395103</v>
          </cell>
          <cell r="B5">
            <v>0</v>
          </cell>
          <cell r="C5">
            <v>0</v>
          </cell>
          <cell r="D5">
            <v>2664</v>
          </cell>
          <cell r="E5" t="str">
            <v>№73 от 05.02.2015</v>
          </cell>
          <cell r="F5" t="b">
            <v>0</v>
          </cell>
          <cell r="G5" t="str">
            <v>Дверь СФ-395103</v>
          </cell>
          <cell r="H5">
            <v>7.1</v>
          </cell>
          <cell r="I5">
            <v>2.1000000000000001E-2</v>
          </cell>
          <cell r="K5">
            <v>1</v>
          </cell>
          <cell r="M5">
            <v>-10000000</v>
          </cell>
          <cell r="N5">
            <v>-10000000</v>
          </cell>
          <cell r="O5">
            <v>-10000000</v>
          </cell>
          <cell r="S5">
            <v>24.6</v>
          </cell>
          <cell r="U5">
            <v>0</v>
          </cell>
          <cell r="V5">
            <v>0</v>
          </cell>
          <cell r="W5">
            <v>2664</v>
          </cell>
          <cell r="X5">
            <v>7.1</v>
          </cell>
          <cell r="Y5">
            <v>2.1000000000000001E-2</v>
          </cell>
          <cell r="Z5">
            <v>1</v>
          </cell>
        </row>
        <row r="6">
          <cell r="A6" t="str">
            <v>СФ-395106</v>
          </cell>
          <cell r="B6">
            <v>0</v>
          </cell>
          <cell r="C6">
            <v>0</v>
          </cell>
          <cell r="D6">
            <v>3386</v>
          </cell>
          <cell r="E6" t="str">
            <v>№73 от 05.02.2015</v>
          </cell>
          <cell r="F6" t="b">
            <v>0</v>
          </cell>
          <cell r="G6" t="str">
            <v>Дверь СФ-395106</v>
          </cell>
          <cell r="H6">
            <v>11.5</v>
          </cell>
          <cell r="I6">
            <v>3.6999999999999998E-2</v>
          </cell>
          <cell r="K6">
            <v>1</v>
          </cell>
          <cell r="M6">
            <v>-10000000</v>
          </cell>
          <cell r="N6">
            <v>-10000000</v>
          </cell>
          <cell r="O6">
            <v>-10000000</v>
          </cell>
          <cell r="S6">
            <v>31.26</v>
          </cell>
          <cell r="U6">
            <v>0</v>
          </cell>
          <cell r="V6">
            <v>0</v>
          </cell>
          <cell r="W6">
            <v>3386</v>
          </cell>
          <cell r="X6">
            <v>11.5</v>
          </cell>
          <cell r="Y6">
            <v>3.6999999999999998E-2</v>
          </cell>
          <cell r="Z6">
            <v>1</v>
          </cell>
        </row>
        <row r="7">
          <cell r="A7" t="str">
            <v>СФ-395107</v>
          </cell>
          <cell r="B7">
            <v>0</v>
          </cell>
          <cell r="C7">
            <v>0</v>
          </cell>
          <cell r="D7">
            <v>1351</v>
          </cell>
          <cell r="E7" t="str">
            <v>№73 от 05.02.2015</v>
          </cell>
          <cell r="F7" t="b">
            <v>0</v>
          </cell>
          <cell r="G7" t="str">
            <v>Дверь СФ-395107</v>
          </cell>
          <cell r="H7">
            <v>2.1</v>
          </cell>
          <cell r="I7">
            <v>6.0000000000000001E-3</v>
          </cell>
          <cell r="K7">
            <v>1</v>
          </cell>
          <cell r="M7">
            <v>-10000000</v>
          </cell>
          <cell r="N7">
            <v>-10000000</v>
          </cell>
          <cell r="O7">
            <v>-10000000</v>
          </cell>
          <cell r="S7">
            <v>12.47</v>
          </cell>
          <cell r="U7">
            <v>0</v>
          </cell>
          <cell r="V7">
            <v>0</v>
          </cell>
          <cell r="W7">
            <v>1351</v>
          </cell>
          <cell r="X7">
            <v>2.1</v>
          </cell>
          <cell r="Y7">
            <v>6.0000000000000001E-3</v>
          </cell>
          <cell r="Z7">
            <v>1</v>
          </cell>
        </row>
        <row r="8">
          <cell r="A8" t="str">
            <v>СФ-395110</v>
          </cell>
          <cell r="B8">
            <v>0</v>
          </cell>
          <cell r="C8">
            <v>0</v>
          </cell>
          <cell r="D8">
            <v>1631</v>
          </cell>
          <cell r="E8" t="str">
            <v>№73 от 05.02.2015</v>
          </cell>
          <cell r="F8" t="b">
            <v>0</v>
          </cell>
          <cell r="G8" t="str">
            <v>Дверь СФ-395110</v>
          </cell>
          <cell r="H8">
            <v>2.6</v>
          </cell>
          <cell r="I8">
            <v>8.0000000000000002E-3</v>
          </cell>
          <cell r="K8">
            <v>1</v>
          </cell>
          <cell r="M8">
            <v>-10000000</v>
          </cell>
          <cell r="N8">
            <v>-10000000</v>
          </cell>
          <cell r="O8">
            <v>-10000000</v>
          </cell>
          <cell r="S8">
            <v>15.06</v>
          </cell>
          <cell r="U8">
            <v>0</v>
          </cell>
          <cell r="V8">
            <v>0</v>
          </cell>
          <cell r="W8">
            <v>1631</v>
          </cell>
          <cell r="X8">
            <v>2.6</v>
          </cell>
          <cell r="Y8">
            <v>8.0000000000000002E-3</v>
          </cell>
          <cell r="Z8">
            <v>1</v>
          </cell>
        </row>
        <row r="9">
          <cell r="A9" t="str">
            <v>СФ-395111</v>
          </cell>
          <cell r="B9">
            <v>0</v>
          </cell>
          <cell r="C9">
            <v>0</v>
          </cell>
          <cell r="D9">
            <v>3079</v>
          </cell>
          <cell r="E9" t="str">
            <v>№73 от 05.02.2015</v>
          </cell>
          <cell r="F9" t="b">
            <v>0</v>
          </cell>
          <cell r="G9" t="str">
            <v>Дверь СФ-395111</v>
          </cell>
          <cell r="H9">
            <v>7.4</v>
          </cell>
          <cell r="I9">
            <v>2.4E-2</v>
          </cell>
          <cell r="K9">
            <v>1</v>
          </cell>
          <cell r="M9">
            <v>-10000000</v>
          </cell>
          <cell r="N9">
            <v>-10000000</v>
          </cell>
          <cell r="O9">
            <v>-10000000</v>
          </cell>
          <cell r="S9">
            <v>27.77</v>
          </cell>
          <cell r="U9">
            <v>0</v>
          </cell>
          <cell r="V9">
            <v>0</v>
          </cell>
          <cell r="W9">
            <v>3079</v>
          </cell>
          <cell r="X9">
            <v>7.4</v>
          </cell>
          <cell r="Y9">
            <v>2.4E-2</v>
          </cell>
          <cell r="Z9">
            <v>1</v>
          </cell>
        </row>
        <row r="10">
          <cell r="A10" t="str">
            <v>СФ-395112</v>
          </cell>
          <cell r="B10">
            <v>0</v>
          </cell>
          <cell r="C10">
            <v>0</v>
          </cell>
          <cell r="D10">
            <v>3079</v>
          </cell>
          <cell r="E10" t="str">
            <v>№73 от 05.02.2015</v>
          </cell>
          <cell r="F10" t="b">
            <v>0</v>
          </cell>
          <cell r="G10" t="str">
            <v>Дверь СФ-395112</v>
          </cell>
          <cell r="H10">
            <v>7.4</v>
          </cell>
          <cell r="I10">
            <v>2.4E-2</v>
          </cell>
          <cell r="K10">
            <v>1</v>
          </cell>
          <cell r="M10">
            <v>-10000000</v>
          </cell>
          <cell r="N10">
            <v>-10000000</v>
          </cell>
          <cell r="O10">
            <v>-10000000</v>
          </cell>
          <cell r="S10">
            <v>28.43</v>
          </cell>
          <cell r="U10">
            <v>0</v>
          </cell>
          <cell r="V10">
            <v>0</v>
          </cell>
          <cell r="W10">
            <v>3079</v>
          </cell>
          <cell r="X10">
            <v>7.4</v>
          </cell>
          <cell r="Y10">
            <v>2.4E-2</v>
          </cell>
          <cell r="Z10">
            <v>1</v>
          </cell>
        </row>
        <row r="11">
          <cell r="A11" t="str">
            <v>СФ-395114</v>
          </cell>
          <cell r="B11">
            <v>0</v>
          </cell>
          <cell r="C11">
            <v>0</v>
          </cell>
          <cell r="D11">
            <v>2046</v>
          </cell>
          <cell r="E11" t="str">
            <v>№73 от 05.02.2015</v>
          </cell>
          <cell r="F11" t="b">
            <v>0</v>
          </cell>
          <cell r="G11" t="str">
            <v>Дверь СФ-395114</v>
          </cell>
          <cell r="H11">
            <v>4.3</v>
          </cell>
          <cell r="I11">
            <v>1.6E-2</v>
          </cell>
          <cell r="K11">
            <v>1</v>
          </cell>
          <cell r="M11">
            <v>-10000000</v>
          </cell>
          <cell r="N11">
            <v>-10000000</v>
          </cell>
          <cell r="O11">
            <v>-10000000</v>
          </cell>
          <cell r="S11">
            <v>18.89</v>
          </cell>
          <cell r="U11">
            <v>0</v>
          </cell>
          <cell r="V11">
            <v>0</v>
          </cell>
          <cell r="W11">
            <v>2046</v>
          </cell>
          <cell r="X11">
            <v>4.3</v>
          </cell>
          <cell r="Y11">
            <v>1.6E-2</v>
          </cell>
          <cell r="Z11">
            <v>1</v>
          </cell>
        </row>
        <row r="12">
          <cell r="A12" t="str">
            <v>СФ-395115</v>
          </cell>
          <cell r="B12">
            <v>0</v>
          </cell>
          <cell r="C12">
            <v>0</v>
          </cell>
          <cell r="D12">
            <v>1808</v>
          </cell>
          <cell r="E12" t="str">
            <v>№73 от 05.02.2015</v>
          </cell>
          <cell r="F12" t="b">
            <v>0</v>
          </cell>
          <cell r="G12" t="str">
            <v>Дверь СФ-395115</v>
          </cell>
          <cell r="H12">
            <v>3</v>
          </cell>
          <cell r="I12">
            <v>8.0000000000000002E-3</v>
          </cell>
          <cell r="K12">
            <v>1</v>
          </cell>
          <cell r="M12">
            <v>-10000000</v>
          </cell>
          <cell r="N12">
            <v>-10000000</v>
          </cell>
          <cell r="O12">
            <v>-10000000</v>
          </cell>
          <cell r="S12">
            <v>16.690000000000001</v>
          </cell>
          <cell r="U12">
            <v>0</v>
          </cell>
          <cell r="V12">
            <v>0</v>
          </cell>
          <cell r="W12">
            <v>1808</v>
          </cell>
          <cell r="X12">
            <v>3</v>
          </cell>
          <cell r="Y12">
            <v>8.0000000000000002E-3</v>
          </cell>
          <cell r="Z12">
            <v>1</v>
          </cell>
        </row>
        <row r="13">
          <cell r="A13" t="str">
            <v>СФ-395116</v>
          </cell>
          <cell r="B13">
            <v>0</v>
          </cell>
          <cell r="C13">
            <v>0</v>
          </cell>
          <cell r="D13">
            <v>2723</v>
          </cell>
          <cell r="E13" t="str">
            <v>№73 от 05.02.2015</v>
          </cell>
          <cell r="F13" t="b">
            <v>0</v>
          </cell>
          <cell r="G13" t="str">
            <v>Дверь СФ-395116</v>
          </cell>
          <cell r="H13">
            <v>6.2</v>
          </cell>
          <cell r="I13">
            <v>1.7000000000000001E-2</v>
          </cell>
          <cell r="K13">
            <v>1</v>
          </cell>
          <cell r="M13">
            <v>-10000000</v>
          </cell>
          <cell r="N13">
            <v>-10000000</v>
          </cell>
          <cell r="O13">
            <v>-10000000</v>
          </cell>
          <cell r="S13">
            <v>25.14</v>
          </cell>
          <cell r="U13">
            <v>0</v>
          </cell>
          <cell r="V13">
            <v>0</v>
          </cell>
          <cell r="W13">
            <v>2723</v>
          </cell>
          <cell r="X13">
            <v>6.2</v>
          </cell>
          <cell r="Y13">
            <v>1.7000000000000001E-2</v>
          </cell>
          <cell r="Z13">
            <v>1</v>
          </cell>
        </row>
        <row r="14">
          <cell r="A14" t="str">
            <v>СФ-395117</v>
          </cell>
          <cell r="B14">
            <v>0</v>
          </cell>
          <cell r="C14">
            <v>0</v>
          </cell>
          <cell r="D14">
            <v>1723</v>
          </cell>
          <cell r="E14" t="str">
            <v>№73 от 05.02.2015</v>
          </cell>
          <cell r="F14" t="b">
            <v>0</v>
          </cell>
          <cell r="G14" t="str">
            <v>Дверь СФ-395117</v>
          </cell>
          <cell r="H14">
            <v>3.4</v>
          </cell>
          <cell r="I14">
            <v>8.9999999999999993E-3</v>
          </cell>
          <cell r="K14">
            <v>1</v>
          </cell>
          <cell r="M14">
            <v>-10000000</v>
          </cell>
          <cell r="N14">
            <v>-10000000</v>
          </cell>
          <cell r="O14">
            <v>-10000000</v>
          </cell>
          <cell r="S14">
            <v>15.91</v>
          </cell>
          <cell r="U14">
            <v>0</v>
          </cell>
          <cell r="V14">
            <v>0</v>
          </cell>
          <cell r="W14">
            <v>1723</v>
          </cell>
          <cell r="X14">
            <v>3.4</v>
          </cell>
          <cell r="Y14">
            <v>8.9999999999999993E-3</v>
          </cell>
          <cell r="Z14">
            <v>1</v>
          </cell>
        </row>
        <row r="15">
          <cell r="A15" t="str">
            <v>СФ-395118</v>
          </cell>
          <cell r="B15">
            <v>0</v>
          </cell>
          <cell r="C15">
            <v>0</v>
          </cell>
          <cell r="D15">
            <v>1981</v>
          </cell>
          <cell r="E15" t="str">
            <v>№73 от 05.02.2015</v>
          </cell>
          <cell r="F15" t="b">
            <v>0</v>
          </cell>
          <cell r="G15" t="str">
            <v>Дверь СФ-395118</v>
          </cell>
          <cell r="H15">
            <v>4.3</v>
          </cell>
          <cell r="I15">
            <v>1.0999999999999999E-2</v>
          </cell>
          <cell r="K15">
            <v>1</v>
          </cell>
          <cell r="M15">
            <v>-10000000</v>
          </cell>
          <cell r="N15">
            <v>-10000000</v>
          </cell>
          <cell r="O15">
            <v>-10000000</v>
          </cell>
          <cell r="S15">
            <v>18.29</v>
          </cell>
          <cell r="U15">
            <v>0</v>
          </cell>
          <cell r="V15">
            <v>0</v>
          </cell>
          <cell r="W15">
            <v>1981</v>
          </cell>
          <cell r="X15">
            <v>4.3</v>
          </cell>
          <cell r="Y15">
            <v>1.0999999999999999E-2</v>
          </cell>
          <cell r="Z15">
            <v>1</v>
          </cell>
        </row>
        <row r="16">
          <cell r="A16" t="str">
            <v>СФ-395131</v>
          </cell>
          <cell r="B16">
            <v>0</v>
          </cell>
          <cell r="C16">
            <v>0</v>
          </cell>
          <cell r="D16">
            <v>2074</v>
          </cell>
          <cell r="E16" t="str">
            <v>№73 от 05.02.2015</v>
          </cell>
          <cell r="F16" t="b">
            <v>0</v>
          </cell>
          <cell r="G16" t="str">
            <v>Дверь СФ-395131</v>
          </cell>
          <cell r="H16">
            <v>5.9</v>
          </cell>
          <cell r="I16">
            <v>1.7000000000000001E-2</v>
          </cell>
          <cell r="K16">
            <v>1</v>
          </cell>
          <cell r="M16">
            <v>-10000000</v>
          </cell>
          <cell r="N16">
            <v>-10000000</v>
          </cell>
          <cell r="O16">
            <v>-10000000</v>
          </cell>
          <cell r="S16">
            <v>21.06</v>
          </cell>
          <cell r="U16">
            <v>0</v>
          </cell>
          <cell r="V16">
            <v>0</v>
          </cell>
          <cell r="W16">
            <v>2074</v>
          </cell>
          <cell r="X16">
            <v>5.9</v>
          </cell>
          <cell r="Y16">
            <v>1.7000000000000001E-2</v>
          </cell>
          <cell r="Z16">
            <v>1</v>
          </cell>
        </row>
        <row r="17">
          <cell r="A17" t="str">
            <v>СФ-395132</v>
          </cell>
          <cell r="B17">
            <v>0</v>
          </cell>
          <cell r="C17">
            <v>0</v>
          </cell>
          <cell r="D17">
            <v>2074</v>
          </cell>
          <cell r="E17" t="str">
            <v>№73 от 05.02.2015</v>
          </cell>
          <cell r="F17" t="b">
            <v>0</v>
          </cell>
          <cell r="G17" t="str">
            <v>Дверь СФ-395132</v>
          </cell>
          <cell r="H17">
            <v>5.9</v>
          </cell>
          <cell r="I17">
            <v>1.7000000000000001E-2</v>
          </cell>
          <cell r="K17">
            <v>1</v>
          </cell>
          <cell r="M17">
            <v>-10000000</v>
          </cell>
          <cell r="N17">
            <v>-10000000</v>
          </cell>
          <cell r="O17">
            <v>-10000000</v>
          </cell>
          <cell r="S17">
            <v>21.06</v>
          </cell>
          <cell r="U17">
            <v>0</v>
          </cell>
          <cell r="V17">
            <v>0</v>
          </cell>
          <cell r="W17">
            <v>2074</v>
          </cell>
          <cell r="X17">
            <v>5.9</v>
          </cell>
          <cell r="Y17">
            <v>1.7000000000000001E-2</v>
          </cell>
          <cell r="Z17">
            <v>1</v>
          </cell>
        </row>
        <row r="18">
          <cell r="A18" t="str">
            <v>СФ-395301</v>
          </cell>
          <cell r="B18">
            <v>0</v>
          </cell>
          <cell r="C18">
            <v>0</v>
          </cell>
          <cell r="D18">
            <v>3976</v>
          </cell>
          <cell r="E18" t="str">
            <v>№73 от 05.02.2015</v>
          </cell>
          <cell r="F18" t="b">
            <v>0</v>
          </cell>
          <cell r="G18" t="str">
            <v>Дверь СФ-395301</v>
          </cell>
          <cell r="H18">
            <v>36.700000000000003</v>
          </cell>
          <cell r="I18">
            <v>5.6000000000000001E-2</v>
          </cell>
          <cell r="K18">
            <v>1</v>
          </cell>
          <cell r="M18">
            <v>-10000000</v>
          </cell>
          <cell r="N18">
            <v>-10000000</v>
          </cell>
          <cell r="O18">
            <v>-10000000</v>
          </cell>
          <cell r="S18">
            <v>36.71</v>
          </cell>
          <cell r="U18">
            <v>0</v>
          </cell>
          <cell r="V18">
            <v>0</v>
          </cell>
          <cell r="W18">
            <v>3976</v>
          </cell>
          <cell r="X18">
            <v>36.700000000000003</v>
          </cell>
          <cell r="Y18">
            <v>5.6000000000000001E-2</v>
          </cell>
          <cell r="Z18">
            <v>1</v>
          </cell>
        </row>
        <row r="19">
          <cell r="A19" t="str">
            <v>СФ-395302</v>
          </cell>
          <cell r="B19">
            <v>0</v>
          </cell>
          <cell r="C19">
            <v>0</v>
          </cell>
          <cell r="D19">
            <v>3322</v>
          </cell>
          <cell r="E19" t="str">
            <v>№73 от 05.02.2015</v>
          </cell>
          <cell r="F19" t="b">
            <v>0</v>
          </cell>
          <cell r="G19" t="str">
            <v>Дверь СФ-395302</v>
          </cell>
          <cell r="H19">
            <v>29.4</v>
          </cell>
          <cell r="I19">
            <v>4.3999999999999997E-2</v>
          </cell>
          <cell r="K19">
            <v>1</v>
          </cell>
          <cell r="M19">
            <v>-10000000</v>
          </cell>
          <cell r="N19">
            <v>-10000000</v>
          </cell>
          <cell r="O19">
            <v>-10000000</v>
          </cell>
          <cell r="S19">
            <v>30.67</v>
          </cell>
          <cell r="U19">
            <v>0</v>
          </cell>
          <cell r="V19">
            <v>0</v>
          </cell>
          <cell r="W19">
            <v>3322</v>
          </cell>
          <cell r="X19">
            <v>29.4</v>
          </cell>
          <cell r="Y19">
            <v>4.3999999999999997E-2</v>
          </cell>
          <cell r="Z19">
            <v>1</v>
          </cell>
        </row>
        <row r="20">
          <cell r="A20" t="str">
            <v>СФ-395303</v>
          </cell>
          <cell r="B20">
            <v>0</v>
          </cell>
          <cell r="C20">
            <v>0</v>
          </cell>
          <cell r="D20">
            <v>3322</v>
          </cell>
          <cell r="E20" t="str">
            <v>№73 от 05.02.2015</v>
          </cell>
          <cell r="F20" t="b">
            <v>0</v>
          </cell>
          <cell r="G20" t="str">
            <v>Дверь СФ-395303</v>
          </cell>
          <cell r="H20">
            <v>29.4</v>
          </cell>
          <cell r="I20">
            <v>4.3999999999999997E-2</v>
          </cell>
          <cell r="K20">
            <v>1</v>
          </cell>
          <cell r="M20">
            <v>-10000000</v>
          </cell>
          <cell r="N20">
            <v>-10000000</v>
          </cell>
          <cell r="O20">
            <v>-10000000</v>
          </cell>
          <cell r="S20">
            <v>30.67</v>
          </cell>
          <cell r="U20">
            <v>0</v>
          </cell>
          <cell r="V20">
            <v>0</v>
          </cell>
          <cell r="W20">
            <v>3322</v>
          </cell>
          <cell r="X20">
            <v>29.4</v>
          </cell>
          <cell r="Y20">
            <v>4.3999999999999997E-2</v>
          </cell>
          <cell r="Z20">
            <v>1</v>
          </cell>
        </row>
        <row r="21">
          <cell r="A21" t="str">
            <v>СФ-395304</v>
          </cell>
          <cell r="B21">
            <v>0</v>
          </cell>
          <cell r="C21">
            <v>0</v>
          </cell>
          <cell r="D21">
            <v>6436</v>
          </cell>
          <cell r="E21" t="str">
            <v>№73 от 05.02.2015</v>
          </cell>
          <cell r="F21" t="b">
            <v>0</v>
          </cell>
          <cell r="G21" t="str">
            <v>Дверь СФ-395304</v>
          </cell>
          <cell r="H21">
            <v>42.3</v>
          </cell>
          <cell r="I21">
            <v>5.8999999999999997E-2</v>
          </cell>
          <cell r="K21">
            <v>1</v>
          </cell>
          <cell r="M21">
            <v>-10000000</v>
          </cell>
          <cell r="N21">
            <v>-10000000</v>
          </cell>
          <cell r="O21">
            <v>-10000000</v>
          </cell>
          <cell r="S21">
            <v>59.42</v>
          </cell>
          <cell r="U21">
            <v>0</v>
          </cell>
          <cell r="V21">
            <v>0</v>
          </cell>
          <cell r="W21">
            <v>6436</v>
          </cell>
          <cell r="X21">
            <v>42.3</v>
          </cell>
          <cell r="Y21">
            <v>5.8999999999999997E-2</v>
          </cell>
          <cell r="Z21">
            <v>1</v>
          </cell>
        </row>
        <row r="22">
          <cell r="A22" t="str">
            <v>СФ-395305</v>
          </cell>
          <cell r="B22">
            <v>0</v>
          </cell>
          <cell r="C22">
            <v>0</v>
          </cell>
          <cell r="D22">
            <v>8505</v>
          </cell>
          <cell r="E22" t="str">
            <v>№73 от 05.02.2015</v>
          </cell>
          <cell r="F22" t="b">
            <v>0</v>
          </cell>
          <cell r="G22" t="str">
            <v>Дверь СФ-395305</v>
          </cell>
          <cell r="H22">
            <v>53.3</v>
          </cell>
          <cell r="I22">
            <v>7.3999999999999996E-2</v>
          </cell>
          <cell r="K22">
            <v>1</v>
          </cell>
          <cell r="M22">
            <v>-10000000</v>
          </cell>
          <cell r="N22">
            <v>-10000000</v>
          </cell>
          <cell r="O22">
            <v>-10000000</v>
          </cell>
          <cell r="S22">
            <v>71.62</v>
          </cell>
          <cell r="U22">
            <v>0</v>
          </cell>
          <cell r="V22">
            <v>0</v>
          </cell>
          <cell r="W22">
            <v>8505</v>
          </cell>
          <cell r="X22">
            <v>53.3</v>
          </cell>
          <cell r="Y22">
            <v>7.3999999999999996E-2</v>
          </cell>
          <cell r="Z22">
            <v>1</v>
          </cell>
        </row>
        <row r="23">
          <cell r="A23" t="str">
            <v>СФ-395306</v>
          </cell>
          <cell r="B23">
            <v>0</v>
          </cell>
          <cell r="C23">
            <v>0</v>
          </cell>
          <cell r="D23">
            <v>4886</v>
          </cell>
          <cell r="E23" t="str">
            <v>№73 от 05.02.2015</v>
          </cell>
          <cell r="F23" t="b">
            <v>0</v>
          </cell>
          <cell r="G23" t="str">
            <v>Дверь СФ-395306</v>
          </cell>
          <cell r="H23">
            <v>54.8</v>
          </cell>
          <cell r="I23">
            <v>8.2000000000000003E-2</v>
          </cell>
          <cell r="K23">
            <v>1</v>
          </cell>
          <cell r="M23">
            <v>-10000000</v>
          </cell>
          <cell r="N23">
            <v>-10000000</v>
          </cell>
          <cell r="O23">
            <v>-10000000</v>
          </cell>
          <cell r="S23">
            <v>45.11</v>
          </cell>
          <cell r="U23">
            <v>0</v>
          </cell>
          <cell r="V23">
            <v>0</v>
          </cell>
          <cell r="W23">
            <v>4886</v>
          </cell>
          <cell r="X23">
            <v>54.8</v>
          </cell>
          <cell r="Y23">
            <v>8.2000000000000003E-2</v>
          </cell>
          <cell r="Z23">
            <v>1</v>
          </cell>
        </row>
        <row r="24">
          <cell r="A24" t="str">
            <v>СФ-395311</v>
          </cell>
          <cell r="B24">
            <v>0</v>
          </cell>
          <cell r="C24">
            <v>0</v>
          </cell>
          <cell r="D24">
            <v>3718</v>
          </cell>
          <cell r="E24" t="str">
            <v>№73 от 05.02.2015</v>
          </cell>
          <cell r="F24" t="b">
            <v>0</v>
          </cell>
          <cell r="G24" t="str">
            <v>Дверь СФ-395311</v>
          </cell>
          <cell r="H24">
            <v>30.5</v>
          </cell>
          <cell r="I24">
            <v>5.1999999999999998E-2</v>
          </cell>
          <cell r="K24">
            <v>1</v>
          </cell>
          <cell r="M24">
            <v>-10000000</v>
          </cell>
          <cell r="N24">
            <v>-10000000</v>
          </cell>
          <cell r="O24">
            <v>-10000000</v>
          </cell>
          <cell r="S24">
            <v>34.33</v>
          </cell>
          <cell r="U24">
            <v>0</v>
          </cell>
          <cell r="V24">
            <v>0</v>
          </cell>
          <cell r="W24">
            <v>3718</v>
          </cell>
          <cell r="X24">
            <v>30.5</v>
          </cell>
          <cell r="Y24">
            <v>5.1999999999999998E-2</v>
          </cell>
          <cell r="Z24">
            <v>1</v>
          </cell>
        </row>
        <row r="25">
          <cell r="A25" t="str">
            <v>СФ-395312</v>
          </cell>
          <cell r="B25">
            <v>0</v>
          </cell>
          <cell r="C25">
            <v>0</v>
          </cell>
          <cell r="D25">
            <v>3718</v>
          </cell>
          <cell r="E25" t="str">
            <v>№73 от 05.02.2015</v>
          </cell>
          <cell r="F25" t="b">
            <v>0</v>
          </cell>
          <cell r="G25" t="str">
            <v>Дверь СФ-395312</v>
          </cell>
          <cell r="H25">
            <v>30.5</v>
          </cell>
          <cell r="I25">
            <v>5.1999999999999998E-2</v>
          </cell>
          <cell r="K25">
            <v>1</v>
          </cell>
          <cell r="M25">
            <v>-10000000</v>
          </cell>
          <cell r="N25">
            <v>-10000000</v>
          </cell>
          <cell r="O25">
            <v>-10000000</v>
          </cell>
          <cell r="S25">
            <v>34.33</v>
          </cell>
          <cell r="U25">
            <v>0</v>
          </cell>
          <cell r="V25">
            <v>0</v>
          </cell>
          <cell r="W25">
            <v>3718</v>
          </cell>
          <cell r="X25">
            <v>30.5</v>
          </cell>
          <cell r="Y25">
            <v>5.1999999999999998E-2</v>
          </cell>
          <cell r="Z25">
            <v>1</v>
          </cell>
        </row>
        <row r="26">
          <cell r="A26" t="str">
            <v>СФ-395411</v>
          </cell>
          <cell r="B26">
            <v>0</v>
          </cell>
          <cell r="C26">
            <v>0</v>
          </cell>
          <cell r="D26">
            <v>3131</v>
          </cell>
          <cell r="E26" t="str">
            <v>№73 от 05.02.2015</v>
          </cell>
          <cell r="F26" t="b">
            <v>0</v>
          </cell>
          <cell r="G26" t="str">
            <v>Дверь СФ-395411</v>
          </cell>
          <cell r="H26">
            <v>30.5</v>
          </cell>
          <cell r="I26">
            <v>5.1999999999999998E-2</v>
          </cell>
          <cell r="K26">
            <v>1</v>
          </cell>
          <cell r="M26">
            <v>-10000000</v>
          </cell>
          <cell r="N26">
            <v>-10000000</v>
          </cell>
          <cell r="O26">
            <v>-10000000</v>
          </cell>
          <cell r="S26">
            <v>28.91</v>
          </cell>
          <cell r="U26">
            <v>0</v>
          </cell>
          <cell r="V26">
            <v>0</v>
          </cell>
          <cell r="W26">
            <v>3131</v>
          </cell>
          <cell r="X26">
            <v>30.5</v>
          </cell>
          <cell r="Y26">
            <v>5.1999999999999998E-2</v>
          </cell>
          <cell r="Z26">
            <v>1</v>
          </cell>
        </row>
        <row r="27">
          <cell r="A27" t="str">
            <v>СФ-395412</v>
          </cell>
          <cell r="B27">
            <v>0</v>
          </cell>
          <cell r="C27">
            <v>0</v>
          </cell>
          <cell r="D27">
            <v>3131</v>
          </cell>
          <cell r="E27" t="str">
            <v>№73 от 05.02.2015</v>
          </cell>
          <cell r="F27" t="b">
            <v>0</v>
          </cell>
          <cell r="G27" t="str">
            <v>Дверь СФ-395412</v>
          </cell>
          <cell r="H27">
            <v>30.5</v>
          </cell>
          <cell r="I27">
            <v>5.1999999999999998E-2</v>
          </cell>
          <cell r="K27">
            <v>1</v>
          </cell>
          <cell r="M27">
            <v>-10000000</v>
          </cell>
          <cell r="N27">
            <v>-10000000</v>
          </cell>
          <cell r="O27">
            <v>-10000000</v>
          </cell>
          <cell r="S27">
            <v>28.91</v>
          </cell>
          <cell r="U27">
            <v>0</v>
          </cell>
          <cell r="V27">
            <v>0</v>
          </cell>
          <cell r="W27">
            <v>3131</v>
          </cell>
          <cell r="X27">
            <v>30.5</v>
          </cell>
          <cell r="Y27">
            <v>5.1999999999999998E-2</v>
          </cell>
          <cell r="Z27">
            <v>1</v>
          </cell>
        </row>
        <row r="28">
          <cell r="A28" t="str">
            <v>СФ-395414</v>
          </cell>
          <cell r="B28">
            <v>0</v>
          </cell>
          <cell r="C28">
            <v>0</v>
          </cell>
          <cell r="D28">
            <v>2164</v>
          </cell>
          <cell r="E28" t="str">
            <v>№73 от 05.02.2015</v>
          </cell>
          <cell r="F28" t="b">
            <v>0</v>
          </cell>
          <cell r="G28" t="str">
            <v>Дверь СФ-395414</v>
          </cell>
          <cell r="H28">
            <v>13.3</v>
          </cell>
          <cell r="I28">
            <v>0.03</v>
          </cell>
          <cell r="K28">
            <v>1</v>
          </cell>
          <cell r="M28">
            <v>-10000000</v>
          </cell>
          <cell r="N28">
            <v>-10000000</v>
          </cell>
          <cell r="O28">
            <v>-10000000</v>
          </cell>
          <cell r="S28">
            <v>19.98</v>
          </cell>
          <cell r="U28">
            <v>0</v>
          </cell>
          <cell r="V28">
            <v>0</v>
          </cell>
          <cell r="W28">
            <v>2164</v>
          </cell>
          <cell r="X28">
            <v>13.3</v>
          </cell>
          <cell r="Y28">
            <v>0.03</v>
          </cell>
          <cell r="Z28">
            <v>1</v>
          </cell>
        </row>
        <row r="29">
          <cell r="A29" t="str">
            <v>СФ-395415</v>
          </cell>
          <cell r="B29">
            <v>0</v>
          </cell>
          <cell r="C29">
            <v>0</v>
          </cell>
          <cell r="D29">
            <v>1919</v>
          </cell>
          <cell r="E29" t="str">
            <v>№73 от 05.02.2015</v>
          </cell>
          <cell r="F29" t="b">
            <v>0</v>
          </cell>
          <cell r="G29" t="str">
            <v>Дверь СФ-395415</v>
          </cell>
          <cell r="H29">
            <v>10.6</v>
          </cell>
          <cell r="I29">
            <v>0.02</v>
          </cell>
          <cell r="K29">
            <v>1</v>
          </cell>
          <cell r="M29">
            <v>-10000000</v>
          </cell>
          <cell r="N29">
            <v>-10000000</v>
          </cell>
          <cell r="O29">
            <v>-10000000</v>
          </cell>
          <cell r="S29">
            <v>17.72</v>
          </cell>
          <cell r="U29">
            <v>0</v>
          </cell>
          <cell r="V29">
            <v>0</v>
          </cell>
          <cell r="W29">
            <v>1919</v>
          </cell>
          <cell r="X29">
            <v>10.6</v>
          </cell>
          <cell r="Y29">
            <v>0.02</v>
          </cell>
          <cell r="Z29">
            <v>1</v>
          </cell>
        </row>
        <row r="30">
          <cell r="A30" t="str">
            <v>СФ-395416</v>
          </cell>
          <cell r="B30">
            <v>0</v>
          </cell>
          <cell r="C30">
            <v>0</v>
          </cell>
          <cell r="D30">
            <v>2910</v>
          </cell>
          <cell r="E30" t="str">
            <v>№73 от 05.02.2015</v>
          </cell>
          <cell r="F30" t="b">
            <v>0</v>
          </cell>
          <cell r="G30" t="str">
            <v>Дверь СФ-395416</v>
          </cell>
          <cell r="H30">
            <v>19.7</v>
          </cell>
          <cell r="I30">
            <v>3.7999999999999999E-2</v>
          </cell>
          <cell r="K30">
            <v>1</v>
          </cell>
          <cell r="M30">
            <v>-10000000</v>
          </cell>
          <cell r="N30">
            <v>-10000000</v>
          </cell>
          <cell r="O30">
            <v>-10000000</v>
          </cell>
          <cell r="S30">
            <v>26.87</v>
          </cell>
          <cell r="U30">
            <v>0</v>
          </cell>
          <cell r="V30">
            <v>0</v>
          </cell>
          <cell r="W30">
            <v>2910</v>
          </cell>
          <cell r="X30">
            <v>19.7</v>
          </cell>
          <cell r="Y30">
            <v>3.7999999999999999E-2</v>
          </cell>
          <cell r="Z30">
            <v>1</v>
          </cell>
        </row>
        <row r="31">
          <cell r="A31" t="str">
            <v>СФ-395417</v>
          </cell>
          <cell r="B31">
            <v>0</v>
          </cell>
          <cell r="C31">
            <v>0</v>
          </cell>
          <cell r="D31">
            <v>1846</v>
          </cell>
          <cell r="E31" t="str">
            <v>№73 от 05.02.2015</v>
          </cell>
          <cell r="F31" t="b">
            <v>0</v>
          </cell>
          <cell r="G31" t="str">
            <v>Дверь СФ-395417</v>
          </cell>
          <cell r="H31">
            <v>12.4</v>
          </cell>
          <cell r="I31">
            <v>2.1000000000000001E-2</v>
          </cell>
          <cell r="K31">
            <v>1</v>
          </cell>
          <cell r="M31">
            <v>-10000000</v>
          </cell>
          <cell r="N31">
            <v>-10000000</v>
          </cell>
          <cell r="O31">
            <v>-10000000</v>
          </cell>
          <cell r="S31">
            <v>17.04</v>
          </cell>
          <cell r="U31">
            <v>0</v>
          </cell>
          <cell r="V31">
            <v>0</v>
          </cell>
          <cell r="W31">
            <v>1846</v>
          </cell>
          <cell r="X31">
            <v>12.4</v>
          </cell>
          <cell r="Y31">
            <v>2.1000000000000001E-2</v>
          </cell>
          <cell r="Z31">
            <v>1</v>
          </cell>
        </row>
        <row r="32">
          <cell r="A32" t="str">
            <v>СФ-395418</v>
          </cell>
          <cell r="B32">
            <v>0</v>
          </cell>
          <cell r="C32">
            <v>0</v>
          </cell>
          <cell r="D32">
            <v>2130</v>
          </cell>
          <cell r="E32" t="str">
            <v>№73 от 05.02.2015</v>
          </cell>
          <cell r="F32" t="b">
            <v>0</v>
          </cell>
          <cell r="G32" t="str">
            <v>Дверь СФ-395418</v>
          </cell>
          <cell r="H32">
            <v>16</v>
          </cell>
          <cell r="I32">
            <v>2.7E-2</v>
          </cell>
          <cell r="K32">
            <v>1</v>
          </cell>
          <cell r="M32">
            <v>-10000000</v>
          </cell>
          <cell r="N32">
            <v>-10000000</v>
          </cell>
          <cell r="O32">
            <v>-10000000</v>
          </cell>
          <cell r="S32">
            <v>19.670000000000002</v>
          </cell>
          <cell r="U32">
            <v>0</v>
          </cell>
          <cell r="V32">
            <v>0</v>
          </cell>
          <cell r="W32">
            <v>2130</v>
          </cell>
          <cell r="X32">
            <v>16</v>
          </cell>
          <cell r="Y32">
            <v>2.7E-2</v>
          </cell>
          <cell r="Z32">
            <v>1</v>
          </cell>
        </row>
        <row r="33">
          <cell r="A33" t="str">
            <v>СФ-395904</v>
          </cell>
          <cell r="B33">
            <v>0</v>
          </cell>
          <cell r="C33">
            <v>0</v>
          </cell>
          <cell r="D33">
            <v>3986</v>
          </cell>
          <cell r="E33" t="str">
            <v>№73 от 05.02.2015</v>
          </cell>
          <cell r="F33" t="b">
            <v>0</v>
          </cell>
          <cell r="G33" t="str">
            <v>Дверь СФ-395904</v>
          </cell>
          <cell r="H33">
            <v>13.3</v>
          </cell>
          <cell r="I33">
            <v>3.5000000000000003E-2</v>
          </cell>
          <cell r="K33">
            <v>1</v>
          </cell>
          <cell r="M33">
            <v>-10000000</v>
          </cell>
          <cell r="N33">
            <v>-10000000</v>
          </cell>
          <cell r="O33">
            <v>-10000000</v>
          </cell>
          <cell r="S33">
            <v>48.6</v>
          </cell>
          <cell r="U33">
            <v>0</v>
          </cell>
          <cell r="V33">
            <v>0</v>
          </cell>
          <cell r="W33">
            <v>3986</v>
          </cell>
          <cell r="X33">
            <v>13.3</v>
          </cell>
          <cell r="Y33">
            <v>3.5000000000000003E-2</v>
          </cell>
          <cell r="Z33">
            <v>1</v>
          </cell>
        </row>
        <row r="34">
          <cell r="A34" t="str">
            <v>СФ-395905</v>
          </cell>
          <cell r="B34">
            <v>0</v>
          </cell>
          <cell r="C34">
            <v>0</v>
          </cell>
          <cell r="D34">
            <v>5012</v>
          </cell>
          <cell r="E34" t="str">
            <v>№73 от 05.02.2015</v>
          </cell>
          <cell r="F34" t="b">
            <v>0</v>
          </cell>
          <cell r="G34" t="str">
            <v>Дверь СФ-395905</v>
          </cell>
          <cell r="H34">
            <v>16</v>
          </cell>
          <cell r="I34">
            <v>4.2999999999999997E-2</v>
          </cell>
          <cell r="K34">
            <v>1</v>
          </cell>
          <cell r="M34">
            <v>-10000000</v>
          </cell>
          <cell r="N34">
            <v>-10000000</v>
          </cell>
          <cell r="O34">
            <v>-10000000</v>
          </cell>
          <cell r="S34">
            <v>54.37</v>
          </cell>
          <cell r="U34">
            <v>0</v>
          </cell>
          <cell r="V34">
            <v>0</v>
          </cell>
          <cell r="W34">
            <v>5012</v>
          </cell>
          <cell r="X34">
            <v>16</v>
          </cell>
          <cell r="Y34">
            <v>4.2999999999999997E-2</v>
          </cell>
          <cell r="Z34">
            <v>1</v>
          </cell>
        </row>
        <row r="35">
          <cell r="A35" t="str">
            <v>СФ-395908</v>
          </cell>
          <cell r="B35">
            <v>0</v>
          </cell>
          <cell r="C35">
            <v>0</v>
          </cell>
          <cell r="D35">
            <v>2691</v>
          </cell>
          <cell r="E35" t="str">
            <v>№73 от 05.02.2015</v>
          </cell>
          <cell r="F35" t="b">
            <v>0</v>
          </cell>
          <cell r="G35" t="str">
            <v>Дверь СФ-395908</v>
          </cell>
          <cell r="H35">
            <v>4.3</v>
          </cell>
          <cell r="I35">
            <v>8.9999999999999993E-3</v>
          </cell>
          <cell r="K35">
            <v>1</v>
          </cell>
          <cell r="M35">
            <v>-10000000</v>
          </cell>
          <cell r="N35">
            <v>-10000000</v>
          </cell>
          <cell r="O35">
            <v>-10000000</v>
          </cell>
          <cell r="S35">
            <v>24.85</v>
          </cell>
          <cell r="U35">
            <v>0</v>
          </cell>
          <cell r="V35">
            <v>0</v>
          </cell>
          <cell r="W35">
            <v>2691</v>
          </cell>
          <cell r="X35">
            <v>4.3</v>
          </cell>
          <cell r="Y35">
            <v>8.9999999999999993E-3</v>
          </cell>
          <cell r="Z35">
            <v>1</v>
          </cell>
        </row>
        <row r="36">
          <cell r="A36" t="str">
            <v>СФ-395933</v>
          </cell>
          <cell r="B36">
            <v>0</v>
          </cell>
          <cell r="C36">
            <v>0</v>
          </cell>
          <cell r="D36">
            <v>3482</v>
          </cell>
          <cell r="E36" t="str">
            <v>№73 от 05.02.2015</v>
          </cell>
          <cell r="F36" t="b">
            <v>0</v>
          </cell>
          <cell r="G36" t="str">
            <v>Дверь СФ-395933</v>
          </cell>
          <cell r="H36">
            <v>11</v>
          </cell>
          <cell r="I36">
            <v>0.03</v>
          </cell>
          <cell r="K36">
            <v>1</v>
          </cell>
          <cell r="M36">
            <v>-10000000</v>
          </cell>
          <cell r="N36">
            <v>-10000000</v>
          </cell>
          <cell r="O36">
            <v>-10000000</v>
          </cell>
          <cell r="S36">
            <v>41.5</v>
          </cell>
          <cell r="U36">
            <v>0</v>
          </cell>
          <cell r="V36">
            <v>0</v>
          </cell>
          <cell r="W36">
            <v>3482</v>
          </cell>
          <cell r="X36">
            <v>11</v>
          </cell>
          <cell r="Y36">
            <v>0.03</v>
          </cell>
          <cell r="Z36">
            <v>1</v>
          </cell>
        </row>
        <row r="37">
          <cell r="A37" t="str">
            <v>СФ-397801</v>
          </cell>
          <cell r="B37">
            <v>0</v>
          </cell>
          <cell r="C37">
            <v>0</v>
          </cell>
          <cell r="D37">
            <v>3120</v>
          </cell>
          <cell r="E37" t="str">
            <v>№73 от 05.02.2015</v>
          </cell>
          <cell r="F37" t="b">
            <v>0</v>
          </cell>
          <cell r="G37" t="str">
            <v>Зеркало настенное СФ-397801</v>
          </cell>
          <cell r="H37">
            <v>22.1</v>
          </cell>
          <cell r="I37">
            <v>4.2000000000000003E-2</v>
          </cell>
          <cell r="K37">
            <v>1</v>
          </cell>
          <cell r="M37">
            <v>-10000000</v>
          </cell>
          <cell r="N37">
            <v>-10000000</v>
          </cell>
          <cell r="O37">
            <v>-10000000</v>
          </cell>
          <cell r="S37">
            <v>28.81</v>
          </cell>
          <cell r="U37">
            <v>0</v>
          </cell>
          <cell r="V37">
            <v>0</v>
          </cell>
          <cell r="W37">
            <v>3120</v>
          </cell>
          <cell r="X37">
            <v>22.1</v>
          </cell>
          <cell r="Y37">
            <v>4.2000000000000003E-2</v>
          </cell>
          <cell r="Z37">
            <v>1</v>
          </cell>
        </row>
        <row r="38">
          <cell r="A38" t="str">
            <v>СФ-398804</v>
          </cell>
          <cell r="B38">
            <v>0</v>
          </cell>
          <cell r="C38">
            <v>0</v>
          </cell>
          <cell r="D38">
            <v>6776</v>
          </cell>
          <cell r="E38" t="str">
            <v>№73 от 05.02.2015</v>
          </cell>
          <cell r="F38" t="b">
            <v>1</v>
          </cell>
          <cell r="G38" t="str">
            <v>Каркас верхней кровати СФ-398804</v>
          </cell>
          <cell r="H38">
            <v>57.7</v>
          </cell>
          <cell r="I38">
            <v>0.13700000000000001</v>
          </cell>
          <cell r="K38">
            <v>2</v>
          </cell>
          <cell r="L38" t="str">
            <v>Каркас верхней кровати СФ-398804 (стенки+фурн)</v>
          </cell>
          <cell r="M38">
            <v>-10000000</v>
          </cell>
          <cell r="N38">
            <v>-10000000</v>
          </cell>
          <cell r="O38">
            <v>-10000000</v>
          </cell>
          <cell r="S38">
            <v>60.54</v>
          </cell>
          <cell r="U38">
            <v>0</v>
          </cell>
          <cell r="V38">
            <v>0</v>
          </cell>
          <cell r="W38">
            <v>6776</v>
          </cell>
          <cell r="X38">
            <v>57.7</v>
          </cell>
          <cell r="Y38">
            <v>0.13700000000000001</v>
          </cell>
          <cell r="Z38">
            <v>2</v>
          </cell>
        </row>
        <row r="39">
          <cell r="A39" t="str">
            <v>СФ-398804</v>
          </cell>
          <cell r="B39">
            <v>0</v>
          </cell>
          <cell r="C39">
            <v>0</v>
          </cell>
          <cell r="D39">
            <v>6776</v>
          </cell>
          <cell r="E39" t="str">
            <v>№73 от 05.02.2015</v>
          </cell>
          <cell r="F39" t="b">
            <v>1</v>
          </cell>
          <cell r="G39" t="str">
            <v>Каркас верхней кровати СФ-398804</v>
          </cell>
          <cell r="H39">
            <v>57.7</v>
          </cell>
          <cell r="I39">
            <v>0.13700000000000001</v>
          </cell>
          <cell r="K39">
            <v>2</v>
          </cell>
          <cell r="L39" t="str">
            <v>Каркас верхней кровати СФ-398804 (дно)</v>
          </cell>
          <cell r="M39">
            <v>-10000000</v>
          </cell>
          <cell r="N39">
            <v>-10000000</v>
          </cell>
          <cell r="O39">
            <v>-10000000</v>
          </cell>
          <cell r="S39">
            <v>60.54</v>
          </cell>
          <cell r="U39">
            <v>0</v>
          </cell>
          <cell r="V39">
            <v>0</v>
          </cell>
          <cell r="W39">
            <v>6776</v>
          </cell>
          <cell r="X39">
            <v>57.7</v>
          </cell>
          <cell r="Y39">
            <v>0.13700000000000001</v>
          </cell>
          <cell r="Z39">
            <v>2</v>
          </cell>
        </row>
        <row r="40">
          <cell r="A40" t="str">
            <v>СФ-398805</v>
          </cell>
          <cell r="B40">
            <v>0</v>
          </cell>
          <cell r="C40">
            <v>0</v>
          </cell>
          <cell r="D40">
            <v>6776</v>
          </cell>
          <cell r="E40" t="str">
            <v>№73 от 05.02.2015</v>
          </cell>
          <cell r="F40" t="b">
            <v>1</v>
          </cell>
          <cell r="G40" t="str">
            <v>Каркас верхней кровати СФ-398805</v>
          </cell>
          <cell r="H40">
            <v>57.7</v>
          </cell>
          <cell r="I40">
            <v>0.13700000000000001</v>
          </cell>
          <cell r="K40">
            <v>2</v>
          </cell>
          <cell r="L40" t="str">
            <v>Каркас верхней кровати СФ-398805 (стенки+фурн)</v>
          </cell>
          <cell r="M40">
            <v>-10000000</v>
          </cell>
          <cell r="N40">
            <v>-10000000</v>
          </cell>
          <cell r="O40">
            <v>-10000000</v>
          </cell>
          <cell r="S40">
            <v>60.43</v>
          </cell>
          <cell r="U40">
            <v>0</v>
          </cell>
          <cell r="V40">
            <v>0</v>
          </cell>
          <cell r="W40">
            <v>6776</v>
          </cell>
          <cell r="X40">
            <v>57.7</v>
          </cell>
          <cell r="Y40">
            <v>0.13700000000000001</v>
          </cell>
          <cell r="Z40">
            <v>2</v>
          </cell>
        </row>
        <row r="41">
          <cell r="A41" t="str">
            <v>СФ-398805</v>
          </cell>
          <cell r="B41">
            <v>0</v>
          </cell>
          <cell r="C41">
            <v>0</v>
          </cell>
          <cell r="D41">
            <v>6776</v>
          </cell>
          <cell r="E41" t="str">
            <v>№73 от 05.02.2015</v>
          </cell>
          <cell r="F41" t="b">
            <v>1</v>
          </cell>
          <cell r="G41" t="str">
            <v>Каркас верхней кровати СФ-398805</v>
          </cell>
          <cell r="H41">
            <v>57.7</v>
          </cell>
          <cell r="I41">
            <v>0.13700000000000001</v>
          </cell>
          <cell r="K41">
            <v>2</v>
          </cell>
          <cell r="L41" t="str">
            <v>Каркас верхней кровати СФ-398804 (дно)</v>
          </cell>
          <cell r="M41">
            <v>-10000000</v>
          </cell>
          <cell r="N41">
            <v>-10000000</v>
          </cell>
          <cell r="O41">
            <v>-10000000</v>
          </cell>
          <cell r="S41">
            <v>60.43</v>
          </cell>
          <cell r="U41">
            <v>0</v>
          </cell>
          <cell r="V41">
            <v>0</v>
          </cell>
          <cell r="W41">
            <v>6776</v>
          </cell>
          <cell r="X41">
            <v>57.7</v>
          </cell>
          <cell r="Y41">
            <v>0.13700000000000001</v>
          </cell>
          <cell r="Z41">
            <v>2</v>
          </cell>
        </row>
        <row r="42">
          <cell r="A42" t="str">
            <v>СФ-392901</v>
          </cell>
          <cell r="B42">
            <v>0</v>
          </cell>
          <cell r="C42">
            <v>0</v>
          </cell>
          <cell r="D42">
            <v>7101</v>
          </cell>
          <cell r="E42" t="str">
            <v>№73 от 05.02.2015</v>
          </cell>
          <cell r="F42" t="b">
            <v>1</v>
          </cell>
          <cell r="G42" t="str">
            <v>Каркас комода СФ-392901</v>
          </cell>
          <cell r="H42">
            <v>46.2</v>
          </cell>
          <cell r="I42">
            <v>9.7000000000000003E-2</v>
          </cell>
          <cell r="K42">
            <v>3</v>
          </cell>
          <cell r="L42" t="str">
            <v>Каркас комода СФ-392901 (ст.задн)</v>
          </cell>
          <cell r="M42">
            <v>-10000000</v>
          </cell>
          <cell r="N42">
            <v>-10000000</v>
          </cell>
          <cell r="O42">
            <v>-10000000</v>
          </cell>
          <cell r="S42">
            <v>69.540000000000006</v>
          </cell>
          <cell r="U42">
            <v>0</v>
          </cell>
          <cell r="V42">
            <v>0</v>
          </cell>
          <cell r="W42">
            <v>7101</v>
          </cell>
          <cell r="X42">
            <v>46.2</v>
          </cell>
          <cell r="Y42">
            <v>9.7000000000000003E-2</v>
          </cell>
          <cell r="Z42">
            <v>3</v>
          </cell>
        </row>
        <row r="43">
          <cell r="A43" t="str">
            <v>СФ-392901</v>
          </cell>
          <cell r="B43">
            <v>0</v>
          </cell>
          <cell r="C43">
            <v>0</v>
          </cell>
          <cell r="D43">
            <v>7101</v>
          </cell>
          <cell r="E43" t="str">
            <v>№73 от 05.02.2015</v>
          </cell>
          <cell r="F43" t="b">
            <v>1</v>
          </cell>
          <cell r="G43" t="str">
            <v>Каркас комода СФ-392901</v>
          </cell>
          <cell r="H43">
            <v>46.2</v>
          </cell>
          <cell r="I43">
            <v>9.7000000000000003E-2</v>
          </cell>
          <cell r="K43">
            <v>3</v>
          </cell>
          <cell r="L43" t="str">
            <v>Каркас комода СФ-392901 (стенки+фурн)</v>
          </cell>
          <cell r="M43">
            <v>-10000000</v>
          </cell>
          <cell r="N43">
            <v>-10000000</v>
          </cell>
          <cell r="O43">
            <v>-10000000</v>
          </cell>
          <cell r="S43">
            <v>69.540000000000006</v>
          </cell>
          <cell r="U43">
            <v>0</v>
          </cell>
          <cell r="V43">
            <v>0</v>
          </cell>
          <cell r="W43">
            <v>7101</v>
          </cell>
          <cell r="X43">
            <v>46.2</v>
          </cell>
          <cell r="Y43">
            <v>9.7000000000000003E-2</v>
          </cell>
          <cell r="Z43">
            <v>3</v>
          </cell>
        </row>
        <row r="44">
          <cell r="A44" t="str">
            <v>СФ-392901</v>
          </cell>
          <cell r="B44">
            <v>0</v>
          </cell>
          <cell r="C44">
            <v>0</v>
          </cell>
          <cell r="D44">
            <v>7101</v>
          </cell>
          <cell r="E44" t="str">
            <v>№73 от 05.02.2015</v>
          </cell>
          <cell r="F44" t="b">
            <v>1</v>
          </cell>
          <cell r="G44" t="str">
            <v>Каркас комода СФ-392901</v>
          </cell>
          <cell r="H44">
            <v>46.2</v>
          </cell>
          <cell r="I44">
            <v>9.7000000000000003E-2</v>
          </cell>
          <cell r="K44">
            <v>3</v>
          </cell>
          <cell r="L44" t="str">
            <v>Опция СФ-П.погонаж 1546х150х12-Т3</v>
          </cell>
          <cell r="M44">
            <v>-10000000</v>
          </cell>
          <cell r="N44">
            <v>-10000000</v>
          </cell>
          <cell r="O44">
            <v>-10000000</v>
          </cell>
          <cell r="S44">
            <v>69.540000000000006</v>
          </cell>
          <cell r="U44">
            <v>0</v>
          </cell>
          <cell r="V44">
            <v>0</v>
          </cell>
          <cell r="W44">
            <v>7101</v>
          </cell>
          <cell r="X44">
            <v>46.2</v>
          </cell>
          <cell r="Y44">
            <v>9.7000000000000003E-2</v>
          </cell>
          <cell r="Z44">
            <v>3</v>
          </cell>
        </row>
        <row r="45">
          <cell r="A45" t="str">
            <v>СФ-392904</v>
          </cell>
          <cell r="B45">
            <v>0</v>
          </cell>
          <cell r="C45">
            <v>0</v>
          </cell>
          <cell r="D45">
            <v>8328</v>
          </cell>
          <cell r="E45" t="str">
            <v>№73 от 05.02.2015</v>
          </cell>
          <cell r="F45" t="b">
            <v>1</v>
          </cell>
          <cell r="G45" t="str">
            <v>Каркас комода СФ-392904</v>
          </cell>
          <cell r="H45">
            <v>56</v>
          </cell>
          <cell r="I45">
            <v>0.12</v>
          </cell>
          <cell r="K45">
            <v>3</v>
          </cell>
          <cell r="L45" t="str">
            <v>Каркас комода СФ-392901 (ст.задн)</v>
          </cell>
          <cell r="M45">
            <v>-10000000</v>
          </cell>
          <cell r="N45">
            <v>-10000000</v>
          </cell>
          <cell r="O45">
            <v>-10000000</v>
          </cell>
          <cell r="S45">
            <v>79.180000000000007</v>
          </cell>
          <cell r="U45">
            <v>0</v>
          </cell>
          <cell r="V45">
            <v>0</v>
          </cell>
          <cell r="W45">
            <v>8328</v>
          </cell>
          <cell r="X45">
            <v>56</v>
          </cell>
          <cell r="Y45">
            <v>0.12</v>
          </cell>
          <cell r="Z45">
            <v>3</v>
          </cell>
        </row>
        <row r="46">
          <cell r="A46" t="str">
            <v>СФ-392904</v>
          </cell>
          <cell r="B46">
            <v>0</v>
          </cell>
          <cell r="C46">
            <v>0</v>
          </cell>
          <cell r="D46">
            <v>8328</v>
          </cell>
          <cell r="E46" t="str">
            <v>№73 от 05.02.2015</v>
          </cell>
          <cell r="F46" t="b">
            <v>1</v>
          </cell>
          <cell r="G46" t="str">
            <v>Каркас комода СФ-392904</v>
          </cell>
          <cell r="H46">
            <v>56</v>
          </cell>
          <cell r="I46">
            <v>0.12</v>
          </cell>
          <cell r="K46">
            <v>3</v>
          </cell>
          <cell r="L46" t="str">
            <v>Каркас комода СФ-392904 (стенки+фурн)</v>
          </cell>
          <cell r="M46">
            <v>-10000000</v>
          </cell>
          <cell r="N46">
            <v>-10000000</v>
          </cell>
          <cell r="O46">
            <v>-10000000</v>
          </cell>
          <cell r="S46">
            <v>79.180000000000007</v>
          </cell>
          <cell r="U46">
            <v>0</v>
          </cell>
          <cell r="V46">
            <v>0</v>
          </cell>
          <cell r="W46">
            <v>8328</v>
          </cell>
          <cell r="X46">
            <v>56</v>
          </cell>
          <cell r="Y46">
            <v>0.12</v>
          </cell>
          <cell r="Z46">
            <v>3</v>
          </cell>
        </row>
        <row r="47">
          <cell r="A47" t="str">
            <v>СФ-392904</v>
          </cell>
          <cell r="B47">
            <v>0</v>
          </cell>
          <cell r="C47">
            <v>0</v>
          </cell>
          <cell r="D47">
            <v>8328</v>
          </cell>
          <cell r="E47" t="str">
            <v>№73 от 05.02.2015</v>
          </cell>
          <cell r="F47" t="b">
            <v>1</v>
          </cell>
          <cell r="G47" t="str">
            <v>Каркас комода СФ-392904</v>
          </cell>
          <cell r="H47">
            <v>56</v>
          </cell>
          <cell r="I47">
            <v>0.12</v>
          </cell>
          <cell r="K47">
            <v>3</v>
          </cell>
          <cell r="L47" t="str">
            <v>Опция СФ-П.погонаж 1846х150х12-Т3</v>
          </cell>
          <cell r="M47">
            <v>-10000000</v>
          </cell>
          <cell r="N47">
            <v>-10000000</v>
          </cell>
          <cell r="O47">
            <v>-10000000</v>
          </cell>
          <cell r="S47">
            <v>79.180000000000007</v>
          </cell>
          <cell r="U47">
            <v>0</v>
          </cell>
          <cell r="V47">
            <v>0</v>
          </cell>
          <cell r="W47">
            <v>8328</v>
          </cell>
          <cell r="X47">
            <v>56</v>
          </cell>
          <cell r="Y47">
            <v>0.12</v>
          </cell>
          <cell r="Z47">
            <v>3</v>
          </cell>
        </row>
        <row r="48">
          <cell r="A48" t="str">
            <v>СФ-392905</v>
          </cell>
          <cell r="B48">
            <v>0</v>
          </cell>
          <cell r="C48">
            <v>0</v>
          </cell>
          <cell r="D48">
            <v>4776</v>
          </cell>
          <cell r="E48" t="str">
            <v>№73 от 05.02.2015</v>
          </cell>
          <cell r="F48" t="b">
            <v>1</v>
          </cell>
          <cell r="G48" t="str">
            <v>Каркас комода СФ-392905</v>
          </cell>
          <cell r="H48">
            <v>37.6</v>
          </cell>
          <cell r="I48">
            <v>7.9000000000000001E-2</v>
          </cell>
          <cell r="K48">
            <v>2</v>
          </cell>
          <cell r="L48" t="str">
            <v>Каркас комода СФ-392905 (1)</v>
          </cell>
          <cell r="M48">
            <v>-10000000</v>
          </cell>
          <cell r="N48">
            <v>-10000000</v>
          </cell>
          <cell r="O48">
            <v>-10000000</v>
          </cell>
          <cell r="S48">
            <v>58.34</v>
          </cell>
          <cell r="U48">
            <v>0</v>
          </cell>
          <cell r="V48">
            <v>0</v>
          </cell>
          <cell r="W48">
            <v>4776</v>
          </cell>
          <cell r="X48">
            <v>37.6</v>
          </cell>
          <cell r="Y48">
            <v>7.9000000000000001E-2</v>
          </cell>
          <cell r="Z48">
            <v>2</v>
          </cell>
        </row>
        <row r="49">
          <cell r="A49" t="str">
            <v>СФ-392905</v>
          </cell>
          <cell r="B49">
            <v>0</v>
          </cell>
          <cell r="C49">
            <v>0</v>
          </cell>
          <cell r="D49">
            <v>4776</v>
          </cell>
          <cell r="E49" t="str">
            <v>№73 от 05.02.2015</v>
          </cell>
          <cell r="F49" t="b">
            <v>1</v>
          </cell>
          <cell r="G49" t="str">
            <v>Каркас комода СФ-392905</v>
          </cell>
          <cell r="H49">
            <v>37.6</v>
          </cell>
          <cell r="I49">
            <v>7.9000000000000001E-2</v>
          </cell>
          <cell r="K49">
            <v>2</v>
          </cell>
          <cell r="L49" t="str">
            <v>Опция СФ-П.погонаж 1436х150х12-Т3</v>
          </cell>
          <cell r="M49">
            <v>-10000000</v>
          </cell>
          <cell r="N49">
            <v>-10000000</v>
          </cell>
          <cell r="O49">
            <v>-10000000</v>
          </cell>
          <cell r="S49">
            <v>58.34</v>
          </cell>
          <cell r="U49">
            <v>0</v>
          </cell>
          <cell r="V49">
            <v>0</v>
          </cell>
          <cell r="W49">
            <v>4776</v>
          </cell>
          <cell r="X49">
            <v>37.6</v>
          </cell>
          <cell r="Y49">
            <v>7.9000000000000001E-2</v>
          </cell>
          <cell r="Z49">
            <v>2</v>
          </cell>
        </row>
        <row r="50">
          <cell r="A50" t="str">
            <v>СФ-398801</v>
          </cell>
          <cell r="B50">
            <v>0</v>
          </cell>
          <cell r="C50">
            <v>0</v>
          </cell>
          <cell r="D50">
            <v>10695</v>
          </cell>
          <cell r="E50" t="str">
            <v>№73 от 05.02.2015</v>
          </cell>
          <cell r="F50" t="b">
            <v>1</v>
          </cell>
          <cell r="G50" t="str">
            <v>Каркас кровати СФ-398801</v>
          </cell>
          <cell r="H50">
            <v>82.1</v>
          </cell>
          <cell r="I50">
            <v>0.17199999999999999</v>
          </cell>
          <cell r="K50">
            <v>3</v>
          </cell>
          <cell r="L50" t="str">
            <v>Каркас кровати СФ-398801 (дно)</v>
          </cell>
          <cell r="M50">
            <v>-10000000</v>
          </cell>
          <cell r="N50">
            <v>-10000000</v>
          </cell>
          <cell r="O50">
            <v>-10000000</v>
          </cell>
          <cell r="S50">
            <v>108.54</v>
          </cell>
          <cell r="U50">
            <v>0</v>
          </cell>
          <cell r="V50">
            <v>0</v>
          </cell>
          <cell r="W50">
            <v>10695</v>
          </cell>
          <cell r="X50">
            <v>82.1</v>
          </cell>
          <cell r="Y50">
            <v>0.17199999999999999</v>
          </cell>
          <cell r="Z50">
            <v>3</v>
          </cell>
        </row>
        <row r="51">
          <cell r="A51" t="str">
            <v>СФ-398801</v>
          </cell>
          <cell r="B51">
            <v>0</v>
          </cell>
          <cell r="C51">
            <v>0</v>
          </cell>
          <cell r="D51">
            <v>10695</v>
          </cell>
          <cell r="E51" t="str">
            <v>№73 от 05.02.2015</v>
          </cell>
          <cell r="F51" t="b">
            <v>1</v>
          </cell>
          <cell r="G51" t="str">
            <v>Каркас кровати СФ-398801</v>
          </cell>
          <cell r="H51">
            <v>82.1</v>
          </cell>
          <cell r="I51">
            <v>0.17199999999999999</v>
          </cell>
          <cell r="K51">
            <v>3</v>
          </cell>
          <cell r="L51" t="str">
            <v>Каркас кровати СФ-398801 (ящики+фурн)</v>
          </cell>
          <cell r="M51">
            <v>-10000000</v>
          </cell>
          <cell r="N51">
            <v>-10000000</v>
          </cell>
          <cell r="O51">
            <v>-10000000</v>
          </cell>
          <cell r="S51">
            <v>108.54</v>
          </cell>
          <cell r="U51">
            <v>0</v>
          </cell>
          <cell r="V51">
            <v>0</v>
          </cell>
          <cell r="W51">
            <v>10695</v>
          </cell>
          <cell r="X51">
            <v>82.1</v>
          </cell>
          <cell r="Y51">
            <v>0.17199999999999999</v>
          </cell>
          <cell r="Z51">
            <v>3</v>
          </cell>
        </row>
        <row r="52">
          <cell r="A52" t="str">
            <v>СФ-398801</v>
          </cell>
          <cell r="B52">
            <v>0</v>
          </cell>
          <cell r="C52">
            <v>0</v>
          </cell>
          <cell r="D52">
            <v>10695</v>
          </cell>
          <cell r="E52" t="str">
            <v>№73 от 05.02.2015</v>
          </cell>
          <cell r="F52" t="b">
            <v>1</v>
          </cell>
          <cell r="G52" t="str">
            <v>Каркас кровати СФ-398801</v>
          </cell>
          <cell r="H52">
            <v>82.1</v>
          </cell>
          <cell r="I52">
            <v>0.17199999999999999</v>
          </cell>
          <cell r="K52">
            <v>3</v>
          </cell>
          <cell r="L52" t="str">
            <v>Каркас кровати СФ-398801 (стенки)</v>
          </cell>
          <cell r="M52">
            <v>-10000000</v>
          </cell>
          <cell r="N52">
            <v>-10000000</v>
          </cell>
          <cell r="O52">
            <v>-10000000</v>
          </cell>
          <cell r="S52">
            <v>108.54</v>
          </cell>
          <cell r="U52">
            <v>0</v>
          </cell>
          <cell r="V52">
            <v>0</v>
          </cell>
          <cell r="W52">
            <v>10695</v>
          </cell>
          <cell r="X52">
            <v>82.1</v>
          </cell>
          <cell r="Y52">
            <v>0.17199999999999999</v>
          </cell>
          <cell r="Z52">
            <v>3</v>
          </cell>
        </row>
        <row r="53">
          <cell r="A53" t="str">
            <v>СФ-396021</v>
          </cell>
          <cell r="B53">
            <v>0</v>
          </cell>
          <cell r="C53">
            <v>0</v>
          </cell>
          <cell r="D53">
            <v>2858</v>
          </cell>
          <cell r="E53" t="str">
            <v>№73 от 05.02.2015</v>
          </cell>
          <cell r="F53" t="b">
            <v>0</v>
          </cell>
          <cell r="G53" t="str">
            <v>Каркас полки настенной СФ-396021</v>
          </cell>
          <cell r="H53">
            <v>11.2</v>
          </cell>
          <cell r="I53">
            <v>2.3E-2</v>
          </cell>
          <cell r="K53">
            <v>1</v>
          </cell>
          <cell r="M53">
            <v>-10000000</v>
          </cell>
          <cell r="N53">
            <v>-10000000</v>
          </cell>
          <cell r="O53">
            <v>-10000000</v>
          </cell>
          <cell r="S53">
            <v>26.37</v>
          </cell>
          <cell r="U53">
            <v>0</v>
          </cell>
          <cell r="V53">
            <v>0</v>
          </cell>
          <cell r="W53">
            <v>2858</v>
          </cell>
          <cell r="X53">
            <v>11.2</v>
          </cell>
          <cell r="Y53">
            <v>2.3E-2</v>
          </cell>
          <cell r="Z53">
            <v>1</v>
          </cell>
        </row>
        <row r="54">
          <cell r="A54" t="str">
            <v>СФ-396031</v>
          </cell>
          <cell r="B54">
            <v>0</v>
          </cell>
          <cell r="C54">
            <v>0</v>
          </cell>
          <cell r="D54">
            <v>3309</v>
          </cell>
          <cell r="E54" t="str">
            <v>№73 от 05.02.2015</v>
          </cell>
          <cell r="F54" t="b">
            <v>0</v>
          </cell>
          <cell r="G54" t="str">
            <v>Каркас полки настенной СФ-396031</v>
          </cell>
          <cell r="H54">
            <v>14.6</v>
          </cell>
          <cell r="I54">
            <v>0.03</v>
          </cell>
          <cell r="K54">
            <v>1</v>
          </cell>
          <cell r="M54">
            <v>-10000000</v>
          </cell>
          <cell r="N54">
            <v>-10000000</v>
          </cell>
          <cell r="O54">
            <v>-10000000</v>
          </cell>
          <cell r="S54">
            <v>30.53</v>
          </cell>
          <cell r="U54">
            <v>0</v>
          </cell>
          <cell r="V54">
            <v>0</v>
          </cell>
          <cell r="W54">
            <v>3309</v>
          </cell>
          <cell r="X54">
            <v>14.6</v>
          </cell>
          <cell r="Y54">
            <v>0.03</v>
          </cell>
          <cell r="Z54">
            <v>1</v>
          </cell>
        </row>
        <row r="55">
          <cell r="A55" t="str">
            <v>СФ-394117</v>
          </cell>
          <cell r="B55">
            <v>0</v>
          </cell>
          <cell r="C55">
            <v>0</v>
          </cell>
          <cell r="D55">
            <v>4088</v>
          </cell>
          <cell r="E55" t="str">
            <v>№73 от 05.02.2015</v>
          </cell>
          <cell r="F55" t="b">
            <v>0</v>
          </cell>
          <cell r="G55" t="str">
            <v>Каркас стеллажа СФ-394117</v>
          </cell>
          <cell r="H55">
            <v>24.6</v>
          </cell>
          <cell r="I55">
            <v>7.5999999999999998E-2</v>
          </cell>
          <cell r="K55">
            <v>1</v>
          </cell>
          <cell r="M55">
            <v>-10000000</v>
          </cell>
          <cell r="N55">
            <v>-10000000</v>
          </cell>
          <cell r="O55">
            <v>-10000000</v>
          </cell>
          <cell r="S55">
            <v>38.57</v>
          </cell>
          <cell r="U55">
            <v>0</v>
          </cell>
          <cell r="V55">
            <v>0</v>
          </cell>
          <cell r="W55">
            <v>4088</v>
          </cell>
          <cell r="X55">
            <v>24.6</v>
          </cell>
          <cell r="Y55">
            <v>7.5999999999999998E-2</v>
          </cell>
          <cell r="Z55">
            <v>1</v>
          </cell>
        </row>
        <row r="56">
          <cell r="A56" t="str">
            <v>СФ-394118</v>
          </cell>
          <cell r="B56">
            <v>0</v>
          </cell>
          <cell r="C56">
            <v>0</v>
          </cell>
          <cell r="D56">
            <v>6612</v>
          </cell>
          <cell r="E56" t="str">
            <v>№73 от 05.02.2015</v>
          </cell>
          <cell r="F56" t="b">
            <v>1</v>
          </cell>
          <cell r="G56" t="str">
            <v>Каркас стеллажа СФ-394118</v>
          </cell>
          <cell r="H56">
            <v>55.6</v>
          </cell>
          <cell r="I56">
            <v>0.128</v>
          </cell>
          <cell r="K56">
            <v>2</v>
          </cell>
          <cell r="L56" t="str">
            <v>Каркас стеллажа СФ-394118 (стенки+фурн.)</v>
          </cell>
          <cell r="M56">
            <v>-10000000</v>
          </cell>
          <cell r="N56">
            <v>-10000000</v>
          </cell>
          <cell r="O56">
            <v>-10000000</v>
          </cell>
          <cell r="S56">
            <v>60.49</v>
          </cell>
          <cell r="U56">
            <v>0</v>
          </cell>
          <cell r="V56">
            <v>0</v>
          </cell>
          <cell r="W56">
            <v>6612</v>
          </cell>
          <cell r="X56">
            <v>55.6</v>
          </cell>
          <cell r="Y56">
            <v>0.128</v>
          </cell>
          <cell r="Z56">
            <v>2</v>
          </cell>
        </row>
        <row r="57">
          <cell r="A57" t="str">
            <v>СФ-394118</v>
          </cell>
          <cell r="B57">
            <v>0</v>
          </cell>
          <cell r="C57">
            <v>0</v>
          </cell>
          <cell r="D57">
            <v>6612</v>
          </cell>
          <cell r="E57" t="str">
            <v>№73 от 05.02.2015</v>
          </cell>
          <cell r="F57" t="b">
            <v>1</v>
          </cell>
          <cell r="G57" t="str">
            <v>Каркас стеллажа СФ-394118</v>
          </cell>
          <cell r="H57">
            <v>55.6</v>
          </cell>
          <cell r="I57">
            <v>0.128</v>
          </cell>
          <cell r="K57">
            <v>2</v>
          </cell>
          <cell r="L57" t="str">
            <v>Каркас стеллажа СФ-394118 (ст.задн)</v>
          </cell>
          <cell r="M57">
            <v>-10000000</v>
          </cell>
          <cell r="N57">
            <v>-10000000</v>
          </cell>
          <cell r="O57">
            <v>-10000000</v>
          </cell>
          <cell r="S57">
            <v>60.49</v>
          </cell>
          <cell r="U57">
            <v>0</v>
          </cell>
          <cell r="V57">
            <v>0</v>
          </cell>
          <cell r="W57">
            <v>6612</v>
          </cell>
          <cell r="X57">
            <v>55.6</v>
          </cell>
          <cell r="Y57">
            <v>0.128</v>
          </cell>
          <cell r="Z57">
            <v>2</v>
          </cell>
        </row>
        <row r="58">
          <cell r="A58" t="str">
            <v>СФ-394119</v>
          </cell>
          <cell r="B58">
            <v>0</v>
          </cell>
          <cell r="C58">
            <v>0</v>
          </cell>
          <cell r="D58">
            <v>8736</v>
          </cell>
          <cell r="E58" t="str">
            <v>№73 от 05.02.2015</v>
          </cell>
          <cell r="F58" t="b">
            <v>1</v>
          </cell>
          <cell r="G58" t="str">
            <v>Каркас стеллажа СФ-394119</v>
          </cell>
          <cell r="H58">
            <v>84.1</v>
          </cell>
          <cell r="I58">
            <v>0.19700000000000001</v>
          </cell>
          <cell r="K58">
            <v>2</v>
          </cell>
          <cell r="L58" t="str">
            <v>Каркас стеллажа СФ-394119 (ст.задн)</v>
          </cell>
          <cell r="M58">
            <v>-10000000</v>
          </cell>
          <cell r="N58">
            <v>-10000000</v>
          </cell>
          <cell r="O58">
            <v>-10000000</v>
          </cell>
          <cell r="S58">
            <v>82.04</v>
          </cell>
          <cell r="U58">
            <v>0</v>
          </cell>
          <cell r="V58">
            <v>0</v>
          </cell>
          <cell r="W58">
            <v>8736</v>
          </cell>
          <cell r="X58">
            <v>84.1</v>
          </cell>
          <cell r="Y58">
            <v>0.19700000000000001</v>
          </cell>
          <cell r="Z58">
            <v>2</v>
          </cell>
        </row>
        <row r="59">
          <cell r="A59" t="str">
            <v>СФ-394119</v>
          </cell>
          <cell r="B59">
            <v>0</v>
          </cell>
          <cell r="C59">
            <v>0</v>
          </cell>
          <cell r="D59">
            <v>8736</v>
          </cell>
          <cell r="E59" t="str">
            <v>№73 от 05.02.2015</v>
          </cell>
          <cell r="F59" t="b">
            <v>1</v>
          </cell>
          <cell r="G59" t="str">
            <v>Каркас стеллажа СФ-394119</v>
          </cell>
          <cell r="H59">
            <v>84.1</v>
          </cell>
          <cell r="I59">
            <v>0.19700000000000001</v>
          </cell>
          <cell r="K59">
            <v>2</v>
          </cell>
          <cell r="L59" t="str">
            <v>Каркас стеллажа СФ-394119 (стенки+фурн.)</v>
          </cell>
          <cell r="M59">
            <v>-10000000</v>
          </cell>
          <cell r="N59">
            <v>-10000000</v>
          </cell>
          <cell r="O59">
            <v>-10000000</v>
          </cell>
          <cell r="S59">
            <v>82.04</v>
          </cell>
          <cell r="U59">
            <v>0</v>
          </cell>
          <cell r="V59">
            <v>0</v>
          </cell>
          <cell r="W59">
            <v>8736</v>
          </cell>
          <cell r="X59">
            <v>84.1</v>
          </cell>
          <cell r="Y59">
            <v>0.19700000000000001</v>
          </cell>
          <cell r="Z59">
            <v>2</v>
          </cell>
        </row>
        <row r="60">
          <cell r="A60" t="str">
            <v>СФ-394121</v>
          </cell>
          <cell r="B60">
            <v>0</v>
          </cell>
          <cell r="C60">
            <v>0</v>
          </cell>
          <cell r="D60">
            <v>5545</v>
          </cell>
          <cell r="E60" t="str">
            <v>№73 от 05.02.2015</v>
          </cell>
          <cell r="F60" t="b">
            <v>0</v>
          </cell>
          <cell r="G60" t="str">
            <v>Каркас стеллажа СФ-394121</v>
          </cell>
          <cell r="H60">
            <v>38.71</v>
          </cell>
          <cell r="I60">
            <v>0.112</v>
          </cell>
          <cell r="K60">
            <v>1</v>
          </cell>
          <cell r="M60">
            <v>-10000000</v>
          </cell>
          <cell r="N60">
            <v>-10000000</v>
          </cell>
          <cell r="O60">
            <v>-10000000</v>
          </cell>
          <cell r="S60">
            <v>52.32</v>
          </cell>
          <cell r="U60">
            <v>0</v>
          </cell>
          <cell r="V60">
            <v>0</v>
          </cell>
          <cell r="W60">
            <v>5545</v>
          </cell>
          <cell r="X60">
            <v>38.71</v>
          </cell>
          <cell r="Y60">
            <v>0.112</v>
          </cell>
          <cell r="Z60">
            <v>1</v>
          </cell>
        </row>
        <row r="61">
          <cell r="A61" t="str">
            <v>СФ-391902</v>
          </cell>
          <cell r="B61">
            <v>0</v>
          </cell>
          <cell r="C61">
            <v>0</v>
          </cell>
          <cell r="D61">
            <v>6489</v>
          </cell>
          <cell r="E61" t="str">
            <v>№73 от 05.02.2015</v>
          </cell>
          <cell r="F61" t="b">
            <v>1</v>
          </cell>
          <cell r="G61" t="str">
            <v>Каркас стола СФ-391902</v>
          </cell>
          <cell r="H61">
            <v>49</v>
          </cell>
          <cell r="I61">
            <v>0.123</v>
          </cell>
          <cell r="K61">
            <v>2</v>
          </cell>
          <cell r="L61" t="str">
            <v>Каркас стола СФ-391902 (стенки+фурн)</v>
          </cell>
          <cell r="M61">
            <v>-10000000</v>
          </cell>
          <cell r="N61">
            <v>-10000000</v>
          </cell>
          <cell r="O61">
            <v>-10000000</v>
          </cell>
          <cell r="S61">
            <v>61.45</v>
          </cell>
          <cell r="U61">
            <v>0</v>
          </cell>
          <cell r="V61">
            <v>0</v>
          </cell>
          <cell r="W61">
            <v>6489</v>
          </cell>
          <cell r="X61">
            <v>49</v>
          </cell>
          <cell r="Y61">
            <v>0.123</v>
          </cell>
          <cell r="Z61">
            <v>2</v>
          </cell>
        </row>
        <row r="62">
          <cell r="A62" t="str">
            <v>СФ-391902</v>
          </cell>
          <cell r="B62">
            <v>0</v>
          </cell>
          <cell r="C62">
            <v>0</v>
          </cell>
          <cell r="D62">
            <v>6489</v>
          </cell>
          <cell r="E62" t="str">
            <v>№73 от 05.02.2015</v>
          </cell>
          <cell r="F62" t="b">
            <v>1</v>
          </cell>
          <cell r="G62" t="str">
            <v>Каркас стола СФ-391902</v>
          </cell>
          <cell r="H62">
            <v>49</v>
          </cell>
          <cell r="I62">
            <v>0.123</v>
          </cell>
          <cell r="K62">
            <v>2</v>
          </cell>
          <cell r="L62" t="str">
            <v>Опция СФ-П.погонаж 1136х150х12-Т2</v>
          </cell>
          <cell r="M62">
            <v>-10000000</v>
          </cell>
          <cell r="N62">
            <v>-10000000</v>
          </cell>
          <cell r="O62">
            <v>-10000000</v>
          </cell>
          <cell r="S62">
            <v>61.45</v>
          </cell>
          <cell r="U62">
            <v>0</v>
          </cell>
          <cell r="V62">
            <v>0</v>
          </cell>
          <cell r="W62">
            <v>6489</v>
          </cell>
          <cell r="X62">
            <v>49</v>
          </cell>
          <cell r="Y62">
            <v>0.123</v>
          </cell>
          <cell r="Z62">
            <v>2</v>
          </cell>
        </row>
        <row r="63">
          <cell r="A63" t="str">
            <v>СФ-391903</v>
          </cell>
          <cell r="B63">
            <v>0</v>
          </cell>
          <cell r="C63">
            <v>0</v>
          </cell>
          <cell r="D63">
            <v>6489</v>
          </cell>
          <cell r="E63" t="str">
            <v>№73 от 05.02.2015</v>
          </cell>
          <cell r="F63" t="b">
            <v>1</v>
          </cell>
          <cell r="G63" t="str">
            <v>Каркас стола СФ-391903</v>
          </cell>
          <cell r="H63">
            <v>49</v>
          </cell>
          <cell r="I63">
            <v>0.123</v>
          </cell>
          <cell r="K63">
            <v>2</v>
          </cell>
          <cell r="L63" t="str">
            <v>Опция СФ-П.погонаж 1136х150х12-Т2</v>
          </cell>
          <cell r="M63">
            <v>-10000000</v>
          </cell>
          <cell r="N63">
            <v>-10000000</v>
          </cell>
          <cell r="O63">
            <v>-10000000</v>
          </cell>
          <cell r="S63">
            <v>61.45</v>
          </cell>
          <cell r="U63">
            <v>0</v>
          </cell>
          <cell r="V63">
            <v>0</v>
          </cell>
          <cell r="W63">
            <v>6489</v>
          </cell>
          <cell r="X63">
            <v>49</v>
          </cell>
          <cell r="Y63">
            <v>0.123</v>
          </cell>
          <cell r="Z63">
            <v>2</v>
          </cell>
        </row>
        <row r="64">
          <cell r="A64" t="str">
            <v>СФ-391903</v>
          </cell>
          <cell r="B64">
            <v>0</v>
          </cell>
          <cell r="C64">
            <v>0</v>
          </cell>
          <cell r="D64">
            <v>6489</v>
          </cell>
          <cell r="E64" t="str">
            <v>№73 от 05.02.2015</v>
          </cell>
          <cell r="F64" t="b">
            <v>1</v>
          </cell>
          <cell r="G64" t="str">
            <v>Каркас стола СФ-391903</v>
          </cell>
          <cell r="H64">
            <v>49</v>
          </cell>
          <cell r="I64">
            <v>0.123</v>
          </cell>
          <cell r="K64">
            <v>2</v>
          </cell>
          <cell r="L64" t="str">
            <v>Каркас стола СФ-391903 (стенки+фурн)</v>
          </cell>
          <cell r="M64">
            <v>-10000000</v>
          </cell>
          <cell r="N64">
            <v>-10000000</v>
          </cell>
          <cell r="O64">
            <v>-10000000</v>
          </cell>
          <cell r="S64">
            <v>61.45</v>
          </cell>
          <cell r="U64">
            <v>0</v>
          </cell>
          <cell r="V64">
            <v>0</v>
          </cell>
          <cell r="W64">
            <v>6489</v>
          </cell>
          <cell r="X64">
            <v>49</v>
          </cell>
          <cell r="Y64">
            <v>0.123</v>
          </cell>
          <cell r="Z64">
            <v>2</v>
          </cell>
        </row>
        <row r="65">
          <cell r="A65" t="str">
            <v>СФ-391905</v>
          </cell>
          <cell r="B65">
            <v>0</v>
          </cell>
          <cell r="C65">
            <v>0</v>
          </cell>
          <cell r="D65">
            <v>8485</v>
          </cell>
          <cell r="E65" t="str">
            <v>№73 от 05.02.2015</v>
          </cell>
          <cell r="F65" t="b">
            <v>1</v>
          </cell>
          <cell r="G65" t="str">
            <v>Каркас стола СФ-391905</v>
          </cell>
          <cell r="H65">
            <v>60.9</v>
          </cell>
          <cell r="I65">
            <v>0.14699999999999999</v>
          </cell>
          <cell r="K65">
            <v>3</v>
          </cell>
          <cell r="L65" t="str">
            <v>Опция СФ-П.погонаж 1136х150х12-Т2</v>
          </cell>
          <cell r="M65">
            <v>-10000000</v>
          </cell>
          <cell r="N65">
            <v>-10000000</v>
          </cell>
          <cell r="O65">
            <v>-10000000</v>
          </cell>
          <cell r="S65">
            <v>88.05</v>
          </cell>
          <cell r="U65">
            <v>0</v>
          </cell>
          <cell r="V65">
            <v>0</v>
          </cell>
          <cell r="W65">
            <v>8485</v>
          </cell>
          <cell r="X65">
            <v>60.9</v>
          </cell>
          <cell r="Y65">
            <v>0.14699999999999999</v>
          </cell>
          <cell r="Z65">
            <v>3</v>
          </cell>
        </row>
        <row r="66">
          <cell r="A66" t="str">
            <v>СФ-391905</v>
          </cell>
          <cell r="B66">
            <v>0</v>
          </cell>
          <cell r="C66">
            <v>0</v>
          </cell>
          <cell r="D66">
            <v>8485</v>
          </cell>
          <cell r="E66" t="str">
            <v>№73 от 05.02.2015</v>
          </cell>
          <cell r="F66" t="b">
            <v>1</v>
          </cell>
          <cell r="G66" t="str">
            <v>Каркас стола СФ-391905</v>
          </cell>
          <cell r="H66">
            <v>60.9</v>
          </cell>
          <cell r="I66">
            <v>0.14699999999999999</v>
          </cell>
          <cell r="K66">
            <v>3</v>
          </cell>
          <cell r="L66" t="str">
            <v>Каркас стола СФ-391905 (крышка)</v>
          </cell>
          <cell r="M66">
            <v>-10000000</v>
          </cell>
          <cell r="N66">
            <v>-10000000</v>
          </cell>
          <cell r="O66">
            <v>-10000000</v>
          </cell>
          <cell r="S66">
            <v>88.05</v>
          </cell>
          <cell r="U66">
            <v>0</v>
          </cell>
          <cell r="V66">
            <v>0</v>
          </cell>
          <cell r="W66">
            <v>8485</v>
          </cell>
          <cell r="X66">
            <v>60.9</v>
          </cell>
          <cell r="Y66">
            <v>0.14699999999999999</v>
          </cell>
          <cell r="Z66">
            <v>3</v>
          </cell>
        </row>
        <row r="67">
          <cell r="A67" t="str">
            <v>СФ-391905</v>
          </cell>
          <cell r="B67">
            <v>0</v>
          </cell>
          <cell r="C67">
            <v>0</v>
          </cell>
          <cell r="D67">
            <v>8485</v>
          </cell>
          <cell r="E67" t="str">
            <v>№73 от 05.02.2015</v>
          </cell>
          <cell r="F67" t="b">
            <v>1</v>
          </cell>
          <cell r="G67" t="str">
            <v>Каркас стола СФ-391905</v>
          </cell>
          <cell r="H67">
            <v>60.9</v>
          </cell>
          <cell r="I67">
            <v>0.14699999999999999</v>
          </cell>
          <cell r="K67">
            <v>3</v>
          </cell>
          <cell r="L67" t="str">
            <v>Каркас стола СФ-391905 (стенки+фурн)</v>
          </cell>
          <cell r="M67">
            <v>-10000000</v>
          </cell>
          <cell r="N67">
            <v>-10000000</v>
          </cell>
          <cell r="O67">
            <v>-10000000</v>
          </cell>
          <cell r="S67">
            <v>88.05</v>
          </cell>
          <cell r="U67">
            <v>0</v>
          </cell>
          <cell r="V67">
            <v>0</v>
          </cell>
          <cell r="W67">
            <v>8485</v>
          </cell>
          <cell r="X67">
            <v>60.9</v>
          </cell>
          <cell r="Y67">
            <v>0.14699999999999999</v>
          </cell>
          <cell r="Z67">
            <v>3</v>
          </cell>
        </row>
        <row r="68">
          <cell r="A68" t="str">
            <v>СФ-391906</v>
          </cell>
          <cell r="B68">
            <v>0</v>
          </cell>
          <cell r="C68">
            <v>0</v>
          </cell>
          <cell r="D68">
            <v>8485</v>
          </cell>
          <cell r="E68" t="str">
            <v>№73 от 05.02.2015</v>
          </cell>
          <cell r="F68" t="b">
            <v>1</v>
          </cell>
          <cell r="G68" t="str">
            <v>Каркас стола СФ-391906</v>
          </cell>
          <cell r="H68">
            <v>60.9</v>
          </cell>
          <cell r="I68">
            <v>0.14699999999999999</v>
          </cell>
          <cell r="K68">
            <v>3</v>
          </cell>
          <cell r="L68" t="str">
            <v>Опция СФ-П.погонаж 1136х150х12-Т2</v>
          </cell>
          <cell r="M68">
            <v>-10000000</v>
          </cell>
          <cell r="N68">
            <v>-10000000</v>
          </cell>
          <cell r="O68">
            <v>-10000000</v>
          </cell>
          <cell r="S68">
            <v>88.05</v>
          </cell>
          <cell r="U68">
            <v>0</v>
          </cell>
          <cell r="V68">
            <v>0</v>
          </cell>
          <cell r="W68">
            <v>8485</v>
          </cell>
          <cell r="X68">
            <v>60.9</v>
          </cell>
          <cell r="Y68">
            <v>0.14699999999999999</v>
          </cell>
          <cell r="Z68">
            <v>3</v>
          </cell>
        </row>
        <row r="69">
          <cell r="A69" t="str">
            <v>СФ-391906</v>
          </cell>
          <cell r="B69">
            <v>0</v>
          </cell>
          <cell r="C69">
            <v>0</v>
          </cell>
          <cell r="D69">
            <v>8485</v>
          </cell>
          <cell r="E69" t="str">
            <v>№73 от 05.02.2015</v>
          </cell>
          <cell r="F69" t="b">
            <v>1</v>
          </cell>
          <cell r="G69" t="str">
            <v>Каркас стола СФ-391906</v>
          </cell>
          <cell r="H69">
            <v>60.9</v>
          </cell>
          <cell r="I69">
            <v>0.14699999999999999</v>
          </cell>
          <cell r="K69">
            <v>3</v>
          </cell>
          <cell r="L69" t="str">
            <v>Каркас стола СФ-391906 (крышка)</v>
          </cell>
          <cell r="M69">
            <v>-10000000</v>
          </cell>
          <cell r="N69">
            <v>-10000000</v>
          </cell>
          <cell r="O69">
            <v>-10000000</v>
          </cell>
          <cell r="S69">
            <v>88.05</v>
          </cell>
          <cell r="U69">
            <v>0</v>
          </cell>
          <cell r="V69">
            <v>0</v>
          </cell>
          <cell r="W69">
            <v>8485</v>
          </cell>
          <cell r="X69">
            <v>60.9</v>
          </cell>
          <cell r="Y69">
            <v>0.14699999999999999</v>
          </cell>
          <cell r="Z69">
            <v>3</v>
          </cell>
        </row>
        <row r="70">
          <cell r="A70" t="str">
            <v>СФ-391906</v>
          </cell>
          <cell r="B70">
            <v>0</v>
          </cell>
          <cell r="C70">
            <v>0</v>
          </cell>
          <cell r="D70">
            <v>8485</v>
          </cell>
          <cell r="E70" t="str">
            <v>№73 от 05.02.2015</v>
          </cell>
          <cell r="F70" t="b">
            <v>1</v>
          </cell>
          <cell r="G70" t="str">
            <v>Каркас стола СФ-391906</v>
          </cell>
          <cell r="H70">
            <v>60.9</v>
          </cell>
          <cell r="I70">
            <v>0.14699999999999999</v>
          </cell>
          <cell r="K70">
            <v>3</v>
          </cell>
          <cell r="L70" t="str">
            <v>Каркас стола СФ-391906 (стенки+фурн)</v>
          </cell>
          <cell r="M70">
            <v>-10000000</v>
          </cell>
          <cell r="N70">
            <v>-10000000</v>
          </cell>
          <cell r="O70">
            <v>-10000000</v>
          </cell>
          <cell r="S70">
            <v>88.05</v>
          </cell>
          <cell r="U70">
            <v>0</v>
          </cell>
          <cell r="V70">
            <v>0</v>
          </cell>
          <cell r="W70">
            <v>8485</v>
          </cell>
          <cell r="X70">
            <v>60.9</v>
          </cell>
          <cell r="Y70">
            <v>0.14699999999999999</v>
          </cell>
          <cell r="Z70">
            <v>3</v>
          </cell>
        </row>
        <row r="71">
          <cell r="A71" t="str">
            <v>СФ-392902</v>
          </cell>
          <cell r="B71">
            <v>0</v>
          </cell>
          <cell r="C71">
            <v>0</v>
          </cell>
          <cell r="D71">
            <v>5870</v>
          </cell>
          <cell r="E71" t="str">
            <v>№73 от 05.02.2015</v>
          </cell>
          <cell r="F71" t="b">
            <v>1</v>
          </cell>
          <cell r="G71" t="str">
            <v>Каркас тумбы СФ-392902</v>
          </cell>
          <cell r="H71">
            <v>44.8</v>
          </cell>
          <cell r="I71">
            <v>8.5999999999999993E-2</v>
          </cell>
          <cell r="K71">
            <v>2</v>
          </cell>
          <cell r="L71" t="str">
            <v>Каркас тумбы СФ-392902 (1)</v>
          </cell>
          <cell r="M71">
            <v>-10000000</v>
          </cell>
          <cell r="N71">
            <v>-10000000</v>
          </cell>
          <cell r="O71">
            <v>-10000000</v>
          </cell>
          <cell r="S71">
            <v>57.34</v>
          </cell>
          <cell r="U71">
            <v>0</v>
          </cell>
          <cell r="V71">
            <v>0</v>
          </cell>
          <cell r="W71">
            <v>5870</v>
          </cell>
          <cell r="X71">
            <v>44.8</v>
          </cell>
          <cell r="Y71">
            <v>8.5999999999999993E-2</v>
          </cell>
          <cell r="Z71">
            <v>2</v>
          </cell>
        </row>
        <row r="72">
          <cell r="A72" t="str">
            <v>СФ-392902</v>
          </cell>
          <cell r="B72">
            <v>0</v>
          </cell>
          <cell r="C72">
            <v>0</v>
          </cell>
          <cell r="D72">
            <v>5870</v>
          </cell>
          <cell r="E72" t="str">
            <v>№73 от 05.02.2015</v>
          </cell>
          <cell r="F72" t="b">
            <v>1</v>
          </cell>
          <cell r="G72" t="str">
            <v>Каркас тумбы СФ-392902</v>
          </cell>
          <cell r="H72">
            <v>44.8</v>
          </cell>
          <cell r="I72">
            <v>8.5999999999999993E-2</v>
          </cell>
          <cell r="K72">
            <v>2</v>
          </cell>
          <cell r="L72" t="str">
            <v>Опция СФ-П.погонаж 1462х162х12,5-Т2</v>
          </cell>
          <cell r="M72">
            <v>-10000000</v>
          </cell>
          <cell r="N72">
            <v>-10000000</v>
          </cell>
          <cell r="O72">
            <v>-10000000</v>
          </cell>
          <cell r="S72">
            <v>57.34</v>
          </cell>
          <cell r="U72">
            <v>0</v>
          </cell>
          <cell r="V72">
            <v>0</v>
          </cell>
          <cell r="W72">
            <v>5870</v>
          </cell>
          <cell r="X72">
            <v>44.8</v>
          </cell>
          <cell r="Y72">
            <v>8.5999999999999993E-2</v>
          </cell>
          <cell r="Z72">
            <v>2</v>
          </cell>
        </row>
        <row r="73">
          <cell r="A73" t="str">
            <v>СФ-392903</v>
          </cell>
          <cell r="B73">
            <v>0</v>
          </cell>
          <cell r="C73">
            <v>0</v>
          </cell>
          <cell r="D73">
            <v>4144</v>
          </cell>
          <cell r="E73" t="str">
            <v>№73 от 05.02.2015</v>
          </cell>
          <cell r="F73" t="b">
            <v>1</v>
          </cell>
          <cell r="G73" t="str">
            <v>Каркас тумбы СФ-392903</v>
          </cell>
          <cell r="H73">
            <v>24.1</v>
          </cell>
          <cell r="I73">
            <v>4.7E-2</v>
          </cell>
          <cell r="K73">
            <v>2</v>
          </cell>
          <cell r="L73" t="str">
            <v>Опция СФ-П.погонаж 1136х150х12-Т2</v>
          </cell>
          <cell r="M73">
            <v>-10000000</v>
          </cell>
          <cell r="N73">
            <v>-10000000</v>
          </cell>
          <cell r="O73">
            <v>-10000000</v>
          </cell>
          <cell r="S73">
            <v>39.79</v>
          </cell>
          <cell r="U73">
            <v>0</v>
          </cell>
          <cell r="V73">
            <v>0</v>
          </cell>
          <cell r="W73">
            <v>4144</v>
          </cell>
          <cell r="X73">
            <v>24.1</v>
          </cell>
          <cell r="Y73">
            <v>4.7E-2</v>
          </cell>
          <cell r="Z73">
            <v>2</v>
          </cell>
        </row>
        <row r="74">
          <cell r="A74" t="str">
            <v>СФ-392903</v>
          </cell>
          <cell r="B74">
            <v>0</v>
          </cell>
          <cell r="C74">
            <v>0</v>
          </cell>
          <cell r="D74">
            <v>4144</v>
          </cell>
          <cell r="E74" t="str">
            <v>№73 от 05.02.2015</v>
          </cell>
          <cell r="F74" t="b">
            <v>1</v>
          </cell>
          <cell r="G74" t="str">
            <v>Каркас тумбы СФ-392903</v>
          </cell>
          <cell r="H74">
            <v>24.1</v>
          </cell>
          <cell r="I74">
            <v>4.7E-2</v>
          </cell>
          <cell r="K74">
            <v>2</v>
          </cell>
          <cell r="L74" t="str">
            <v>Каркас тумбы СФ-392903 (1)</v>
          </cell>
          <cell r="M74">
            <v>-10000000</v>
          </cell>
          <cell r="N74">
            <v>-10000000</v>
          </cell>
          <cell r="O74">
            <v>-10000000</v>
          </cell>
          <cell r="S74">
            <v>39.79</v>
          </cell>
          <cell r="U74">
            <v>0</v>
          </cell>
          <cell r="V74">
            <v>0</v>
          </cell>
          <cell r="W74">
            <v>4144</v>
          </cell>
          <cell r="X74">
            <v>24.1</v>
          </cell>
          <cell r="Y74">
            <v>4.7E-2</v>
          </cell>
          <cell r="Z74">
            <v>2</v>
          </cell>
        </row>
        <row r="75">
          <cell r="A75" t="str">
            <v>СФ-392906</v>
          </cell>
          <cell r="B75">
            <v>0</v>
          </cell>
          <cell r="C75">
            <v>0</v>
          </cell>
          <cell r="D75">
            <v>4652</v>
          </cell>
          <cell r="E75" t="str">
            <v>№73 от 05.02.2015</v>
          </cell>
          <cell r="F75" t="b">
            <v>1</v>
          </cell>
          <cell r="G75" t="str">
            <v>Каркас тумбы СФ-392906</v>
          </cell>
          <cell r="H75">
            <v>31.7</v>
          </cell>
          <cell r="I75">
            <v>6.0999999999999999E-2</v>
          </cell>
          <cell r="K75">
            <v>3</v>
          </cell>
          <cell r="L75" t="str">
            <v>Опция СФ-П.погонаж 1136х150х12-Т2</v>
          </cell>
          <cell r="M75">
            <v>-10000000</v>
          </cell>
          <cell r="N75">
            <v>-10000000</v>
          </cell>
          <cell r="O75">
            <v>-10000000</v>
          </cell>
          <cell r="S75">
            <v>53.66</v>
          </cell>
          <cell r="U75">
            <v>0</v>
          </cell>
          <cell r="V75">
            <v>0</v>
          </cell>
          <cell r="W75">
            <v>4652</v>
          </cell>
          <cell r="X75">
            <v>31.7</v>
          </cell>
          <cell r="Y75">
            <v>6.0999999999999999E-2</v>
          </cell>
          <cell r="Z75">
            <v>3</v>
          </cell>
        </row>
        <row r="76">
          <cell r="A76" t="str">
            <v>СФ-392906</v>
          </cell>
          <cell r="B76">
            <v>0</v>
          </cell>
          <cell r="C76">
            <v>0</v>
          </cell>
          <cell r="D76">
            <v>4652</v>
          </cell>
          <cell r="E76" t="str">
            <v>№73 от 05.02.2015</v>
          </cell>
          <cell r="F76" t="b">
            <v>1</v>
          </cell>
          <cell r="G76" t="str">
            <v>Каркас тумбы СФ-392906</v>
          </cell>
          <cell r="H76">
            <v>31.7</v>
          </cell>
          <cell r="I76">
            <v>6.0999999999999999E-2</v>
          </cell>
          <cell r="K76">
            <v>3</v>
          </cell>
          <cell r="L76" t="str">
            <v>Каркас тумбы СФ-392906 (стенки+фурн)</v>
          </cell>
          <cell r="M76">
            <v>-10000000</v>
          </cell>
          <cell r="N76">
            <v>-10000000</v>
          </cell>
          <cell r="O76">
            <v>-10000000</v>
          </cell>
          <cell r="S76">
            <v>53.66</v>
          </cell>
          <cell r="U76">
            <v>0</v>
          </cell>
          <cell r="V76">
            <v>0</v>
          </cell>
          <cell r="W76">
            <v>4652</v>
          </cell>
          <cell r="X76">
            <v>31.7</v>
          </cell>
          <cell r="Y76">
            <v>6.0999999999999999E-2</v>
          </cell>
          <cell r="Z76">
            <v>3</v>
          </cell>
        </row>
        <row r="77">
          <cell r="A77" t="str">
            <v>СФ-392906</v>
          </cell>
          <cell r="B77">
            <v>0</v>
          </cell>
          <cell r="C77">
            <v>0</v>
          </cell>
          <cell r="D77">
            <v>4652</v>
          </cell>
          <cell r="E77" t="str">
            <v>№73 от 05.02.2015</v>
          </cell>
          <cell r="F77" t="b">
            <v>1</v>
          </cell>
          <cell r="G77" t="str">
            <v>Каркас тумбы СФ-392906</v>
          </cell>
          <cell r="H77">
            <v>31.7</v>
          </cell>
          <cell r="I77">
            <v>6.0999999999999999E-2</v>
          </cell>
          <cell r="K77">
            <v>3</v>
          </cell>
          <cell r="L77" t="str">
            <v>Опция СФ-П.погонаж 1136х82х12-Т1</v>
          </cell>
          <cell r="M77">
            <v>-10000000</v>
          </cell>
          <cell r="N77">
            <v>-10000000</v>
          </cell>
          <cell r="O77">
            <v>-10000000</v>
          </cell>
          <cell r="S77">
            <v>53.66</v>
          </cell>
          <cell r="U77">
            <v>0</v>
          </cell>
          <cell r="V77">
            <v>0</v>
          </cell>
          <cell r="W77">
            <v>4652</v>
          </cell>
          <cell r="X77">
            <v>31.7</v>
          </cell>
          <cell r="Y77">
            <v>6.0999999999999999E-2</v>
          </cell>
          <cell r="Z77">
            <v>3</v>
          </cell>
        </row>
        <row r="78">
          <cell r="A78" t="str">
            <v>СФ-392915</v>
          </cell>
          <cell r="B78">
            <v>0</v>
          </cell>
          <cell r="C78">
            <v>0</v>
          </cell>
          <cell r="D78">
            <v>9107</v>
          </cell>
          <cell r="E78" t="str">
            <v>№73 от 05.02.2015</v>
          </cell>
          <cell r="F78" t="b">
            <v>1</v>
          </cell>
          <cell r="G78" t="str">
            <v>Каркас тумбы СФ-392915</v>
          </cell>
          <cell r="H78">
            <v>81.7</v>
          </cell>
          <cell r="I78">
            <v>0.16500000000000001</v>
          </cell>
          <cell r="K78">
            <v>5</v>
          </cell>
          <cell r="L78" t="str">
            <v>Каркас тумбы СФ-392915(ст.бок.ящика)</v>
          </cell>
          <cell r="M78">
            <v>-10000000</v>
          </cell>
          <cell r="N78">
            <v>-10000000</v>
          </cell>
          <cell r="O78">
            <v>-10000000</v>
          </cell>
          <cell r="S78">
            <v>108.56</v>
          </cell>
          <cell r="U78">
            <v>0</v>
          </cell>
          <cell r="V78">
            <v>0</v>
          </cell>
          <cell r="W78">
            <v>9107</v>
          </cell>
          <cell r="X78">
            <v>81.7</v>
          </cell>
          <cell r="Y78">
            <v>0.16500000000000001</v>
          </cell>
          <cell r="Z78">
            <v>5</v>
          </cell>
        </row>
        <row r="79">
          <cell r="A79" t="str">
            <v>СФ-392915</v>
          </cell>
          <cell r="B79">
            <v>0</v>
          </cell>
          <cell r="C79">
            <v>0</v>
          </cell>
          <cell r="D79">
            <v>9107</v>
          </cell>
          <cell r="E79" t="str">
            <v>№73 от 05.02.2015</v>
          </cell>
          <cell r="F79" t="b">
            <v>1</v>
          </cell>
          <cell r="G79" t="str">
            <v>Каркас тумбы СФ-392915</v>
          </cell>
          <cell r="H79">
            <v>81.7</v>
          </cell>
          <cell r="I79">
            <v>0.16500000000000001</v>
          </cell>
          <cell r="K79">
            <v>5</v>
          </cell>
          <cell r="L79" t="str">
            <v>Каркас тумбы СФ-392915(стенки+фурн.)</v>
          </cell>
          <cell r="M79">
            <v>-10000000</v>
          </cell>
          <cell r="N79">
            <v>-10000000</v>
          </cell>
          <cell r="O79">
            <v>-10000000</v>
          </cell>
          <cell r="S79">
            <v>108.56</v>
          </cell>
          <cell r="U79">
            <v>0</v>
          </cell>
          <cell r="V79">
            <v>0</v>
          </cell>
          <cell r="W79">
            <v>9107</v>
          </cell>
          <cell r="X79">
            <v>81.7</v>
          </cell>
          <cell r="Y79">
            <v>0.16500000000000001</v>
          </cell>
          <cell r="Z79">
            <v>5</v>
          </cell>
        </row>
        <row r="80">
          <cell r="A80" t="str">
            <v>СФ-392915</v>
          </cell>
          <cell r="B80">
            <v>0</v>
          </cell>
          <cell r="C80">
            <v>0</v>
          </cell>
          <cell r="D80">
            <v>9107</v>
          </cell>
          <cell r="E80" t="str">
            <v>№73 от 05.02.2015</v>
          </cell>
          <cell r="F80" t="b">
            <v>1</v>
          </cell>
          <cell r="G80" t="str">
            <v>Каркас тумбы СФ-392915</v>
          </cell>
          <cell r="H80">
            <v>81.7</v>
          </cell>
          <cell r="I80">
            <v>0.16500000000000001</v>
          </cell>
          <cell r="K80">
            <v>5</v>
          </cell>
          <cell r="L80" t="str">
            <v>Каркас тумбы СФ-392915(крышки)</v>
          </cell>
          <cell r="M80">
            <v>-10000000</v>
          </cell>
          <cell r="N80">
            <v>-10000000</v>
          </cell>
          <cell r="O80">
            <v>-10000000</v>
          </cell>
          <cell r="S80">
            <v>108.56</v>
          </cell>
          <cell r="U80">
            <v>0</v>
          </cell>
          <cell r="V80">
            <v>0</v>
          </cell>
          <cell r="W80">
            <v>9107</v>
          </cell>
          <cell r="X80">
            <v>81.7</v>
          </cell>
          <cell r="Y80">
            <v>0.16500000000000001</v>
          </cell>
          <cell r="Z80">
            <v>5</v>
          </cell>
        </row>
        <row r="81">
          <cell r="A81" t="str">
            <v>СФ-392915</v>
          </cell>
          <cell r="B81">
            <v>0</v>
          </cell>
          <cell r="C81">
            <v>0</v>
          </cell>
          <cell r="D81">
            <v>9107</v>
          </cell>
          <cell r="E81" t="str">
            <v>№73 от 05.02.2015</v>
          </cell>
          <cell r="F81" t="b">
            <v>1</v>
          </cell>
          <cell r="G81" t="str">
            <v>Каркас тумбы СФ-392915</v>
          </cell>
          <cell r="H81">
            <v>81.7</v>
          </cell>
          <cell r="I81">
            <v>0.16500000000000001</v>
          </cell>
          <cell r="K81">
            <v>5</v>
          </cell>
          <cell r="L81" t="str">
            <v>Опция СФ-Проф. погонаж-915</v>
          </cell>
          <cell r="M81">
            <v>-10000000</v>
          </cell>
          <cell r="N81">
            <v>-10000000</v>
          </cell>
          <cell r="O81">
            <v>-10000000</v>
          </cell>
          <cell r="S81">
            <v>108.56</v>
          </cell>
          <cell r="U81">
            <v>0</v>
          </cell>
          <cell r="V81">
            <v>0</v>
          </cell>
          <cell r="W81">
            <v>9107</v>
          </cell>
          <cell r="X81">
            <v>81.7</v>
          </cell>
          <cell r="Y81">
            <v>0.16500000000000001</v>
          </cell>
          <cell r="Z81">
            <v>5</v>
          </cell>
        </row>
        <row r="82">
          <cell r="A82" t="str">
            <v>СФ-392915</v>
          </cell>
          <cell r="B82">
            <v>0</v>
          </cell>
          <cell r="C82">
            <v>0</v>
          </cell>
          <cell r="D82">
            <v>9107</v>
          </cell>
          <cell r="E82" t="str">
            <v>№73 от 05.02.2015</v>
          </cell>
          <cell r="F82" t="b">
            <v>1</v>
          </cell>
          <cell r="G82" t="str">
            <v>Каркас тумбы СФ-392915</v>
          </cell>
          <cell r="H82">
            <v>81.7</v>
          </cell>
          <cell r="I82">
            <v>0.16500000000000001</v>
          </cell>
          <cell r="K82">
            <v>5</v>
          </cell>
          <cell r="L82" t="str">
            <v>Каркас тумбы СФ-392915 (боковины)</v>
          </cell>
          <cell r="M82">
            <v>-10000000</v>
          </cell>
          <cell r="N82">
            <v>-10000000</v>
          </cell>
          <cell r="O82">
            <v>-10000000</v>
          </cell>
          <cell r="S82">
            <v>108.56</v>
          </cell>
          <cell r="U82">
            <v>0</v>
          </cell>
          <cell r="V82">
            <v>0</v>
          </cell>
          <cell r="W82">
            <v>9107</v>
          </cell>
          <cell r="X82">
            <v>81.7</v>
          </cell>
          <cell r="Y82">
            <v>0.16500000000000001</v>
          </cell>
          <cell r="Z82">
            <v>5</v>
          </cell>
        </row>
        <row r="83">
          <cell r="A83" t="str">
            <v>СФ-394101</v>
          </cell>
          <cell r="B83">
            <v>0</v>
          </cell>
          <cell r="C83">
            <v>0</v>
          </cell>
          <cell r="D83">
            <v>5886</v>
          </cell>
          <cell r="E83" t="str">
            <v>№73 от 05.02.2015</v>
          </cell>
          <cell r="F83" t="b">
            <v>1</v>
          </cell>
          <cell r="G83" t="str">
            <v>Каркас шкафа СФ-394101</v>
          </cell>
          <cell r="H83">
            <v>53.9</v>
          </cell>
          <cell r="I83">
            <v>0.12</v>
          </cell>
          <cell r="K83">
            <v>3</v>
          </cell>
          <cell r="L83" t="str">
            <v>Каркас шкафа СФ-394101(стенки)</v>
          </cell>
          <cell r="M83">
            <v>-10000000</v>
          </cell>
          <cell r="N83">
            <v>-10000000</v>
          </cell>
          <cell r="O83">
            <v>-10000000</v>
          </cell>
          <cell r="S83">
            <v>59.44</v>
          </cell>
          <cell r="U83">
            <v>0</v>
          </cell>
          <cell r="V83">
            <v>0</v>
          </cell>
          <cell r="W83">
            <v>5886</v>
          </cell>
          <cell r="X83">
            <v>53.9</v>
          </cell>
          <cell r="Y83">
            <v>0.12</v>
          </cell>
          <cell r="Z83">
            <v>3</v>
          </cell>
        </row>
        <row r="84">
          <cell r="A84" t="str">
            <v>СФ-394101</v>
          </cell>
          <cell r="B84">
            <v>0</v>
          </cell>
          <cell r="C84">
            <v>0</v>
          </cell>
          <cell r="D84">
            <v>5886</v>
          </cell>
          <cell r="E84" t="str">
            <v>№73 от 05.02.2015</v>
          </cell>
          <cell r="F84" t="b">
            <v>1</v>
          </cell>
          <cell r="G84" t="str">
            <v>Каркас шкафа СФ-394101</v>
          </cell>
          <cell r="H84">
            <v>53.9</v>
          </cell>
          <cell r="I84">
            <v>0.12</v>
          </cell>
          <cell r="K84">
            <v>3</v>
          </cell>
          <cell r="L84" t="str">
            <v>Каркас шкафа СФ-394101(полки-4)</v>
          </cell>
          <cell r="M84">
            <v>-10000000</v>
          </cell>
          <cell r="N84">
            <v>-10000000</v>
          </cell>
          <cell r="O84">
            <v>-10000000</v>
          </cell>
          <cell r="S84">
            <v>59.44</v>
          </cell>
          <cell r="U84">
            <v>0</v>
          </cell>
          <cell r="V84">
            <v>0</v>
          </cell>
          <cell r="W84">
            <v>5886</v>
          </cell>
          <cell r="X84">
            <v>53.9</v>
          </cell>
          <cell r="Y84">
            <v>0.12</v>
          </cell>
          <cell r="Z84">
            <v>3</v>
          </cell>
        </row>
        <row r="85">
          <cell r="A85" t="str">
            <v>СФ-394101</v>
          </cell>
          <cell r="B85">
            <v>0</v>
          </cell>
          <cell r="C85">
            <v>0</v>
          </cell>
          <cell r="D85">
            <v>5886</v>
          </cell>
          <cell r="E85" t="str">
            <v>№73 от 05.02.2015</v>
          </cell>
          <cell r="F85" t="b">
            <v>1</v>
          </cell>
          <cell r="G85" t="str">
            <v>Каркас шкафа СФ-394101</v>
          </cell>
          <cell r="H85">
            <v>53.9</v>
          </cell>
          <cell r="I85">
            <v>0.12</v>
          </cell>
          <cell r="K85">
            <v>3</v>
          </cell>
          <cell r="L85" t="str">
            <v>Каркас шкафа СФ-394101(крышки+фур.)</v>
          </cell>
          <cell r="M85">
            <v>-10000000</v>
          </cell>
          <cell r="N85">
            <v>-10000000</v>
          </cell>
          <cell r="O85">
            <v>-10000000</v>
          </cell>
          <cell r="S85">
            <v>59.44</v>
          </cell>
          <cell r="U85">
            <v>0</v>
          </cell>
          <cell r="V85">
            <v>0</v>
          </cell>
          <cell r="W85">
            <v>5886</v>
          </cell>
          <cell r="X85">
            <v>53.9</v>
          </cell>
          <cell r="Y85">
            <v>0.12</v>
          </cell>
          <cell r="Z85">
            <v>3</v>
          </cell>
        </row>
        <row r="86">
          <cell r="A86" t="str">
            <v>СФ-394102</v>
          </cell>
          <cell r="B86">
            <v>0</v>
          </cell>
          <cell r="C86">
            <v>0</v>
          </cell>
          <cell r="D86">
            <v>12477</v>
          </cell>
          <cell r="E86" t="str">
            <v>№73 от 05.02.2015</v>
          </cell>
          <cell r="F86" t="b">
            <v>1</v>
          </cell>
          <cell r="G86" t="str">
            <v>Каркас шкафа СФ-394102</v>
          </cell>
          <cell r="H86">
            <v>104.8</v>
          </cell>
          <cell r="I86">
            <v>0.23</v>
          </cell>
          <cell r="K86">
            <v>4</v>
          </cell>
          <cell r="L86" t="str">
            <v>Каркас шкафа СФ-394103 (ст.задн)</v>
          </cell>
          <cell r="M86">
            <v>-10000000</v>
          </cell>
          <cell r="N86">
            <v>-10000000</v>
          </cell>
          <cell r="O86">
            <v>-10000000</v>
          </cell>
          <cell r="S86">
            <v>114.65</v>
          </cell>
          <cell r="U86">
            <v>0</v>
          </cell>
          <cell r="V86">
            <v>0</v>
          </cell>
          <cell r="W86">
            <v>12477</v>
          </cell>
          <cell r="X86">
            <v>104.8</v>
          </cell>
          <cell r="Y86">
            <v>0.23</v>
          </cell>
          <cell r="Z86">
            <v>4</v>
          </cell>
        </row>
        <row r="87">
          <cell r="A87" t="str">
            <v>СФ-394102</v>
          </cell>
          <cell r="B87">
            <v>0</v>
          </cell>
          <cell r="C87">
            <v>0</v>
          </cell>
          <cell r="D87">
            <v>12477</v>
          </cell>
          <cell r="E87" t="str">
            <v>№73 от 05.02.2015</v>
          </cell>
          <cell r="F87" t="b">
            <v>1</v>
          </cell>
          <cell r="G87" t="str">
            <v>Каркас шкафа СФ-394102</v>
          </cell>
          <cell r="H87">
            <v>104.8</v>
          </cell>
          <cell r="I87">
            <v>0.23</v>
          </cell>
          <cell r="K87">
            <v>4</v>
          </cell>
          <cell r="L87" t="str">
            <v>Каркас шкафа СФ-394102 (стенки)</v>
          </cell>
          <cell r="M87">
            <v>-10000000</v>
          </cell>
          <cell r="N87">
            <v>-10000000</v>
          </cell>
          <cell r="O87">
            <v>-10000000</v>
          </cell>
          <cell r="S87">
            <v>114.65</v>
          </cell>
          <cell r="U87">
            <v>0</v>
          </cell>
          <cell r="V87">
            <v>0</v>
          </cell>
          <cell r="W87">
            <v>12477</v>
          </cell>
          <cell r="X87">
            <v>104.8</v>
          </cell>
          <cell r="Y87">
            <v>0.23</v>
          </cell>
          <cell r="Z87">
            <v>4</v>
          </cell>
        </row>
        <row r="88">
          <cell r="A88" t="str">
            <v>СФ-394102</v>
          </cell>
          <cell r="B88">
            <v>0</v>
          </cell>
          <cell r="C88">
            <v>0</v>
          </cell>
          <cell r="D88">
            <v>12477</v>
          </cell>
          <cell r="E88" t="str">
            <v>№73 от 05.02.2015</v>
          </cell>
          <cell r="F88" t="b">
            <v>1</v>
          </cell>
          <cell r="G88" t="str">
            <v>Каркас шкафа СФ-394102</v>
          </cell>
          <cell r="H88">
            <v>104.8</v>
          </cell>
          <cell r="I88">
            <v>0.23</v>
          </cell>
          <cell r="K88">
            <v>4</v>
          </cell>
          <cell r="L88" t="str">
            <v>Опция СФ-П.погонаж 1436х150х12-Т2</v>
          </cell>
          <cell r="M88">
            <v>-10000000</v>
          </cell>
          <cell r="N88">
            <v>-10000000</v>
          </cell>
          <cell r="O88">
            <v>-10000000</v>
          </cell>
          <cell r="S88">
            <v>114.65</v>
          </cell>
          <cell r="U88">
            <v>0</v>
          </cell>
          <cell r="V88">
            <v>0</v>
          </cell>
          <cell r="W88">
            <v>12477</v>
          </cell>
          <cell r="X88">
            <v>104.8</v>
          </cell>
          <cell r="Y88">
            <v>0.23</v>
          </cell>
          <cell r="Z88">
            <v>4</v>
          </cell>
        </row>
        <row r="89">
          <cell r="A89" t="str">
            <v>СФ-394102</v>
          </cell>
          <cell r="B89">
            <v>0</v>
          </cell>
          <cell r="C89">
            <v>0</v>
          </cell>
          <cell r="D89">
            <v>12477</v>
          </cell>
          <cell r="E89" t="str">
            <v>№73 от 05.02.2015</v>
          </cell>
          <cell r="F89" t="b">
            <v>1</v>
          </cell>
          <cell r="G89" t="str">
            <v>Каркас шкафа СФ-394102</v>
          </cell>
          <cell r="H89">
            <v>104.8</v>
          </cell>
          <cell r="I89">
            <v>0.23</v>
          </cell>
          <cell r="K89">
            <v>4</v>
          </cell>
          <cell r="L89" t="str">
            <v>Каркас шкафа СФ-394102 (ст.гор+фурн.)</v>
          </cell>
          <cell r="M89">
            <v>-10000000</v>
          </cell>
          <cell r="N89">
            <v>-10000000</v>
          </cell>
          <cell r="O89">
            <v>-10000000</v>
          </cell>
          <cell r="S89">
            <v>114.65</v>
          </cell>
          <cell r="U89">
            <v>0</v>
          </cell>
          <cell r="V89">
            <v>0</v>
          </cell>
          <cell r="W89">
            <v>12477</v>
          </cell>
          <cell r="X89">
            <v>104.8</v>
          </cell>
          <cell r="Y89">
            <v>0.23</v>
          </cell>
          <cell r="Z89">
            <v>4</v>
          </cell>
        </row>
        <row r="90">
          <cell r="A90" t="str">
            <v>СФ-394103</v>
          </cell>
          <cell r="B90">
            <v>0</v>
          </cell>
          <cell r="C90">
            <v>0</v>
          </cell>
          <cell r="D90">
            <v>12477</v>
          </cell>
          <cell r="E90" t="str">
            <v>№73 от 05.02.2015</v>
          </cell>
          <cell r="F90" t="b">
            <v>1</v>
          </cell>
          <cell r="G90" t="str">
            <v>Каркас шкафа СФ-394103</v>
          </cell>
          <cell r="H90">
            <v>104.8</v>
          </cell>
          <cell r="I90">
            <v>0.23</v>
          </cell>
          <cell r="K90">
            <v>4</v>
          </cell>
          <cell r="L90" t="str">
            <v>Каркас шкафа СФ-394103 (стенки)</v>
          </cell>
          <cell r="M90">
            <v>-10000000</v>
          </cell>
          <cell r="N90">
            <v>-10000000</v>
          </cell>
          <cell r="O90">
            <v>-10000000</v>
          </cell>
          <cell r="S90">
            <v>114.65</v>
          </cell>
          <cell r="U90">
            <v>0</v>
          </cell>
          <cell r="V90">
            <v>0</v>
          </cell>
          <cell r="W90">
            <v>12477</v>
          </cell>
          <cell r="X90">
            <v>104.8</v>
          </cell>
          <cell r="Y90">
            <v>0.23</v>
          </cell>
          <cell r="Z90">
            <v>4</v>
          </cell>
        </row>
        <row r="91">
          <cell r="A91" t="str">
            <v>СФ-394103</v>
          </cell>
          <cell r="B91">
            <v>0</v>
          </cell>
          <cell r="C91">
            <v>0</v>
          </cell>
          <cell r="D91">
            <v>12477</v>
          </cell>
          <cell r="E91" t="str">
            <v>№73 от 05.02.2015</v>
          </cell>
          <cell r="F91" t="b">
            <v>1</v>
          </cell>
          <cell r="G91" t="str">
            <v>Каркас шкафа СФ-394103</v>
          </cell>
          <cell r="H91">
            <v>104.8</v>
          </cell>
          <cell r="I91">
            <v>0.23</v>
          </cell>
          <cell r="K91">
            <v>4</v>
          </cell>
          <cell r="L91" t="str">
            <v>Опция СФ-П.погонаж 1436х150х12-Т2</v>
          </cell>
          <cell r="M91">
            <v>-10000000</v>
          </cell>
          <cell r="N91">
            <v>-10000000</v>
          </cell>
          <cell r="O91">
            <v>-10000000</v>
          </cell>
          <cell r="S91">
            <v>114.65</v>
          </cell>
          <cell r="U91">
            <v>0</v>
          </cell>
          <cell r="V91">
            <v>0</v>
          </cell>
          <cell r="W91">
            <v>12477</v>
          </cell>
          <cell r="X91">
            <v>104.8</v>
          </cell>
          <cell r="Y91">
            <v>0.23</v>
          </cell>
          <cell r="Z91">
            <v>4</v>
          </cell>
        </row>
        <row r="92">
          <cell r="A92" t="str">
            <v>СФ-394103</v>
          </cell>
          <cell r="B92">
            <v>0</v>
          </cell>
          <cell r="C92">
            <v>0</v>
          </cell>
          <cell r="D92">
            <v>12477</v>
          </cell>
          <cell r="E92" t="str">
            <v>№73 от 05.02.2015</v>
          </cell>
          <cell r="F92" t="b">
            <v>1</v>
          </cell>
          <cell r="G92" t="str">
            <v>Каркас шкафа СФ-394103</v>
          </cell>
          <cell r="H92">
            <v>104.8</v>
          </cell>
          <cell r="I92">
            <v>0.23</v>
          </cell>
          <cell r="K92">
            <v>4</v>
          </cell>
          <cell r="L92" t="str">
            <v>Каркас шкафа СФ-394103 (ст.задн)</v>
          </cell>
          <cell r="M92">
            <v>-10000000</v>
          </cell>
          <cell r="N92">
            <v>-10000000</v>
          </cell>
          <cell r="O92">
            <v>-10000000</v>
          </cell>
          <cell r="S92">
            <v>114.65</v>
          </cell>
          <cell r="U92">
            <v>0</v>
          </cell>
          <cell r="V92">
            <v>0</v>
          </cell>
          <cell r="W92">
            <v>12477</v>
          </cell>
          <cell r="X92">
            <v>104.8</v>
          </cell>
          <cell r="Y92">
            <v>0.23</v>
          </cell>
          <cell r="Z92">
            <v>4</v>
          </cell>
        </row>
        <row r="93">
          <cell r="A93" t="str">
            <v>СФ-394103</v>
          </cell>
          <cell r="B93">
            <v>0</v>
          </cell>
          <cell r="C93">
            <v>0</v>
          </cell>
          <cell r="D93">
            <v>12477</v>
          </cell>
          <cell r="E93" t="str">
            <v>№73 от 05.02.2015</v>
          </cell>
          <cell r="F93" t="b">
            <v>1</v>
          </cell>
          <cell r="G93" t="str">
            <v>Каркас шкафа СФ-394103</v>
          </cell>
          <cell r="H93">
            <v>104.8</v>
          </cell>
          <cell r="I93">
            <v>0.23</v>
          </cell>
          <cell r="K93">
            <v>4</v>
          </cell>
          <cell r="L93" t="str">
            <v>Каркас шкафа СФ-394103 (ст.гор+фурн.)</v>
          </cell>
          <cell r="M93">
            <v>-10000000</v>
          </cell>
          <cell r="N93">
            <v>-10000000</v>
          </cell>
          <cell r="O93">
            <v>-10000000</v>
          </cell>
          <cell r="S93">
            <v>114.65</v>
          </cell>
          <cell r="U93">
            <v>0</v>
          </cell>
          <cell r="V93">
            <v>0</v>
          </cell>
          <cell r="W93">
            <v>12477</v>
          </cell>
          <cell r="X93">
            <v>104.8</v>
          </cell>
          <cell r="Y93">
            <v>0.23</v>
          </cell>
          <cell r="Z93">
            <v>4</v>
          </cell>
        </row>
        <row r="94">
          <cell r="A94" t="str">
            <v>СФ-394104</v>
          </cell>
          <cell r="B94">
            <v>0</v>
          </cell>
          <cell r="C94">
            <v>0</v>
          </cell>
          <cell r="D94">
            <v>9646</v>
          </cell>
          <cell r="E94" t="str">
            <v>№73 от 05.02.2015</v>
          </cell>
          <cell r="F94" t="b">
            <v>1</v>
          </cell>
          <cell r="G94" t="str">
            <v>Каркас шкафа СФ-394104</v>
          </cell>
          <cell r="H94">
            <v>85.7</v>
          </cell>
          <cell r="I94">
            <v>0.189</v>
          </cell>
          <cell r="K94">
            <v>4</v>
          </cell>
          <cell r="L94" t="str">
            <v>Каркас шкафа СФ-394103 (ст.задн)</v>
          </cell>
          <cell r="M94">
            <v>-10000000</v>
          </cell>
          <cell r="N94">
            <v>-10000000</v>
          </cell>
          <cell r="O94">
            <v>-10000000</v>
          </cell>
          <cell r="S94">
            <v>97.41</v>
          </cell>
          <cell r="U94">
            <v>0</v>
          </cell>
          <cell r="V94">
            <v>0</v>
          </cell>
          <cell r="W94">
            <v>9646</v>
          </cell>
          <cell r="X94">
            <v>85.7</v>
          </cell>
          <cell r="Y94">
            <v>0.189</v>
          </cell>
          <cell r="Z94">
            <v>4</v>
          </cell>
        </row>
        <row r="95">
          <cell r="A95" t="str">
            <v>СФ-394104</v>
          </cell>
          <cell r="B95">
            <v>0</v>
          </cell>
          <cell r="C95">
            <v>0</v>
          </cell>
          <cell r="D95">
            <v>9646</v>
          </cell>
          <cell r="E95" t="str">
            <v>№73 от 05.02.2015</v>
          </cell>
          <cell r="F95" t="b">
            <v>1</v>
          </cell>
          <cell r="G95" t="str">
            <v>Каркас шкафа СФ-394104</v>
          </cell>
          <cell r="H95">
            <v>85.7</v>
          </cell>
          <cell r="I95">
            <v>0.189</v>
          </cell>
          <cell r="K95">
            <v>4</v>
          </cell>
          <cell r="L95" t="str">
            <v>Каркас шкафа СФ-394104 (ст.гор+фурн.)</v>
          </cell>
          <cell r="M95">
            <v>-10000000</v>
          </cell>
          <cell r="N95">
            <v>-10000000</v>
          </cell>
          <cell r="O95">
            <v>-10000000</v>
          </cell>
          <cell r="S95">
            <v>97.41</v>
          </cell>
          <cell r="U95">
            <v>0</v>
          </cell>
          <cell r="V95">
            <v>0</v>
          </cell>
          <cell r="W95">
            <v>9646</v>
          </cell>
          <cell r="X95">
            <v>85.7</v>
          </cell>
          <cell r="Y95">
            <v>0.189</v>
          </cell>
          <cell r="Z95">
            <v>4</v>
          </cell>
        </row>
        <row r="96">
          <cell r="A96" t="str">
            <v>СФ-394104</v>
          </cell>
          <cell r="B96">
            <v>0</v>
          </cell>
          <cell r="C96">
            <v>0</v>
          </cell>
          <cell r="D96">
            <v>9646</v>
          </cell>
          <cell r="E96" t="str">
            <v>№73 от 05.02.2015</v>
          </cell>
          <cell r="F96" t="b">
            <v>1</v>
          </cell>
          <cell r="G96" t="str">
            <v>Каркас шкафа СФ-394104</v>
          </cell>
          <cell r="H96">
            <v>85.7</v>
          </cell>
          <cell r="I96">
            <v>0.189</v>
          </cell>
          <cell r="K96">
            <v>4</v>
          </cell>
          <cell r="L96" t="str">
            <v>Каркас шкафа СФ-394104 (стенки)</v>
          </cell>
          <cell r="M96">
            <v>-10000000</v>
          </cell>
          <cell r="N96">
            <v>-10000000</v>
          </cell>
          <cell r="O96">
            <v>-10000000</v>
          </cell>
          <cell r="S96">
            <v>97.41</v>
          </cell>
          <cell r="U96">
            <v>0</v>
          </cell>
          <cell r="V96">
            <v>0</v>
          </cell>
          <cell r="W96">
            <v>9646</v>
          </cell>
          <cell r="X96">
            <v>85.7</v>
          </cell>
          <cell r="Y96">
            <v>0.189</v>
          </cell>
          <cell r="Z96">
            <v>4</v>
          </cell>
        </row>
        <row r="97">
          <cell r="A97" t="str">
            <v>СФ-394104</v>
          </cell>
          <cell r="B97">
            <v>0</v>
          </cell>
          <cell r="C97">
            <v>0</v>
          </cell>
          <cell r="D97">
            <v>9646</v>
          </cell>
          <cell r="E97" t="str">
            <v>№73 от 05.02.2015</v>
          </cell>
          <cell r="F97" t="b">
            <v>1</v>
          </cell>
          <cell r="G97" t="str">
            <v>Каркас шкафа СФ-394104</v>
          </cell>
          <cell r="H97">
            <v>85.7</v>
          </cell>
          <cell r="I97">
            <v>0.189</v>
          </cell>
          <cell r="K97">
            <v>4</v>
          </cell>
          <cell r="L97" t="str">
            <v>Опция СФ-П.погонаж 1846х150х12-Т2</v>
          </cell>
          <cell r="M97">
            <v>-10000000</v>
          </cell>
          <cell r="N97">
            <v>-10000000</v>
          </cell>
          <cell r="O97">
            <v>-10000000</v>
          </cell>
          <cell r="S97">
            <v>97.41</v>
          </cell>
          <cell r="U97">
            <v>0</v>
          </cell>
          <cell r="V97">
            <v>0</v>
          </cell>
          <cell r="W97">
            <v>9646</v>
          </cell>
          <cell r="X97">
            <v>85.7</v>
          </cell>
          <cell r="Y97">
            <v>0.189</v>
          </cell>
          <cell r="Z97">
            <v>4</v>
          </cell>
        </row>
        <row r="98">
          <cell r="A98" t="str">
            <v>СФ-394105</v>
          </cell>
          <cell r="B98">
            <v>0</v>
          </cell>
          <cell r="C98">
            <v>0</v>
          </cell>
          <cell r="D98">
            <v>16634</v>
          </cell>
          <cell r="E98" t="str">
            <v>№73 от 05.02.2015</v>
          </cell>
          <cell r="F98" t="b">
            <v>1</v>
          </cell>
          <cell r="G98" t="str">
            <v>Каркас шкафа СФ-394105</v>
          </cell>
          <cell r="H98">
            <v>143.9</v>
          </cell>
          <cell r="I98">
            <v>0.32700000000000001</v>
          </cell>
          <cell r="K98">
            <v>6</v>
          </cell>
          <cell r="L98" t="str">
            <v>Каркас шкафа СФ-394103 (стенки)</v>
          </cell>
          <cell r="M98">
            <v>-10000000</v>
          </cell>
          <cell r="N98">
            <v>-10000000</v>
          </cell>
          <cell r="O98">
            <v>-10000000</v>
          </cell>
          <cell r="S98">
            <v>152.80000000000001</v>
          </cell>
          <cell r="U98">
            <v>0</v>
          </cell>
          <cell r="V98">
            <v>0</v>
          </cell>
          <cell r="W98">
            <v>16634</v>
          </cell>
          <cell r="X98">
            <v>143.9</v>
          </cell>
          <cell r="Y98">
            <v>0.32700000000000001</v>
          </cell>
          <cell r="Z98">
            <v>6</v>
          </cell>
        </row>
        <row r="99">
          <cell r="A99" t="str">
            <v>СФ-394105</v>
          </cell>
          <cell r="B99">
            <v>0</v>
          </cell>
          <cell r="C99">
            <v>0</v>
          </cell>
          <cell r="D99">
            <v>16634</v>
          </cell>
          <cell r="E99" t="str">
            <v>№73 от 05.02.2015</v>
          </cell>
          <cell r="F99" t="b">
            <v>1</v>
          </cell>
          <cell r="G99" t="str">
            <v>Каркас шкафа СФ-394105</v>
          </cell>
          <cell r="H99">
            <v>143.9</v>
          </cell>
          <cell r="I99">
            <v>0.32700000000000001</v>
          </cell>
          <cell r="K99">
            <v>6</v>
          </cell>
          <cell r="L99" t="str">
            <v>Каркас шкафа СФ-394105 (полки+фурн)</v>
          </cell>
          <cell r="M99">
            <v>-10000000</v>
          </cell>
          <cell r="N99">
            <v>-10000000</v>
          </cell>
          <cell r="O99">
            <v>-10000000</v>
          </cell>
          <cell r="S99">
            <v>152.80000000000001</v>
          </cell>
          <cell r="U99">
            <v>0</v>
          </cell>
          <cell r="V99">
            <v>0</v>
          </cell>
          <cell r="W99">
            <v>16634</v>
          </cell>
          <cell r="X99">
            <v>143.9</v>
          </cell>
          <cell r="Y99">
            <v>0.32700000000000001</v>
          </cell>
          <cell r="Z99">
            <v>6</v>
          </cell>
        </row>
        <row r="100">
          <cell r="A100" t="str">
            <v>СФ-394105</v>
          </cell>
          <cell r="B100">
            <v>0</v>
          </cell>
          <cell r="C100">
            <v>0</v>
          </cell>
          <cell r="D100">
            <v>16634</v>
          </cell>
          <cell r="E100" t="str">
            <v>№73 от 05.02.2015</v>
          </cell>
          <cell r="F100" t="b">
            <v>1</v>
          </cell>
          <cell r="G100" t="str">
            <v>Каркас шкафа СФ-394105</v>
          </cell>
          <cell r="H100">
            <v>143.9</v>
          </cell>
          <cell r="I100">
            <v>0.32700000000000001</v>
          </cell>
          <cell r="K100">
            <v>6</v>
          </cell>
          <cell r="L100" t="str">
            <v>Каркас шкафа СФ-394105 (ст.гориз)</v>
          </cell>
          <cell r="M100">
            <v>-10000000</v>
          </cell>
          <cell r="N100">
            <v>-10000000</v>
          </cell>
          <cell r="O100">
            <v>-10000000</v>
          </cell>
          <cell r="S100">
            <v>152.80000000000001</v>
          </cell>
          <cell r="U100">
            <v>0</v>
          </cell>
          <cell r="V100">
            <v>0</v>
          </cell>
          <cell r="W100">
            <v>16634</v>
          </cell>
          <cell r="X100">
            <v>143.9</v>
          </cell>
          <cell r="Y100">
            <v>0.32700000000000001</v>
          </cell>
          <cell r="Z100">
            <v>6</v>
          </cell>
        </row>
        <row r="101">
          <cell r="A101" t="str">
            <v>СФ-394105</v>
          </cell>
          <cell r="B101">
            <v>0</v>
          </cell>
          <cell r="C101">
            <v>0</v>
          </cell>
          <cell r="D101">
            <v>16634</v>
          </cell>
          <cell r="E101" t="str">
            <v>№73 от 05.02.2015</v>
          </cell>
          <cell r="F101" t="b">
            <v>1</v>
          </cell>
          <cell r="G101" t="str">
            <v>Каркас шкафа СФ-394105</v>
          </cell>
          <cell r="H101">
            <v>143.9</v>
          </cell>
          <cell r="I101">
            <v>0.32700000000000001</v>
          </cell>
          <cell r="K101">
            <v>6</v>
          </cell>
          <cell r="L101" t="str">
            <v>Каркас шкафа СФ-394103 (ст.задн)</v>
          </cell>
          <cell r="M101">
            <v>-10000000</v>
          </cell>
          <cell r="N101">
            <v>-10000000</v>
          </cell>
          <cell r="O101">
            <v>-10000000</v>
          </cell>
          <cell r="S101">
            <v>152.80000000000001</v>
          </cell>
          <cell r="U101">
            <v>0</v>
          </cell>
          <cell r="V101">
            <v>0</v>
          </cell>
          <cell r="W101">
            <v>16634</v>
          </cell>
          <cell r="X101">
            <v>143.9</v>
          </cell>
          <cell r="Y101">
            <v>0.32700000000000001</v>
          </cell>
          <cell r="Z101">
            <v>6</v>
          </cell>
        </row>
        <row r="102">
          <cell r="A102" t="str">
            <v>СФ-394105</v>
          </cell>
          <cell r="B102">
            <v>0</v>
          </cell>
          <cell r="C102">
            <v>0</v>
          </cell>
          <cell r="D102">
            <v>16634</v>
          </cell>
          <cell r="E102" t="str">
            <v>№73 от 05.02.2015</v>
          </cell>
          <cell r="F102" t="b">
            <v>1</v>
          </cell>
          <cell r="G102" t="str">
            <v>Каркас шкафа СФ-394105</v>
          </cell>
          <cell r="H102">
            <v>143.9</v>
          </cell>
          <cell r="I102">
            <v>0.32700000000000001</v>
          </cell>
          <cell r="K102">
            <v>6</v>
          </cell>
          <cell r="L102" t="str">
            <v>Каркас шкафа СФ-394105 (стенки)</v>
          </cell>
          <cell r="M102">
            <v>-10000000</v>
          </cell>
          <cell r="N102">
            <v>-10000000</v>
          </cell>
          <cell r="O102">
            <v>-10000000</v>
          </cell>
          <cell r="S102">
            <v>152.80000000000001</v>
          </cell>
          <cell r="U102">
            <v>0</v>
          </cell>
          <cell r="V102">
            <v>0</v>
          </cell>
          <cell r="W102">
            <v>16634</v>
          </cell>
          <cell r="X102">
            <v>143.9</v>
          </cell>
          <cell r="Y102">
            <v>0.32700000000000001</v>
          </cell>
          <cell r="Z102">
            <v>6</v>
          </cell>
        </row>
        <row r="103">
          <cell r="A103" t="str">
            <v>СФ-394105</v>
          </cell>
          <cell r="B103">
            <v>0</v>
          </cell>
          <cell r="C103">
            <v>0</v>
          </cell>
          <cell r="D103">
            <v>16634</v>
          </cell>
          <cell r="E103" t="str">
            <v>№73 от 05.02.2015</v>
          </cell>
          <cell r="F103" t="b">
            <v>1</v>
          </cell>
          <cell r="G103" t="str">
            <v>Каркас шкафа СФ-394105</v>
          </cell>
          <cell r="H103">
            <v>143.9</v>
          </cell>
          <cell r="I103">
            <v>0.32700000000000001</v>
          </cell>
          <cell r="K103">
            <v>6</v>
          </cell>
          <cell r="L103" t="str">
            <v>Опция СФ-П.погонаж 1436х150х12-Т2</v>
          </cell>
          <cell r="M103">
            <v>-10000000</v>
          </cell>
          <cell r="N103">
            <v>-10000000</v>
          </cell>
          <cell r="O103">
            <v>-10000000</v>
          </cell>
          <cell r="S103">
            <v>152.80000000000001</v>
          </cell>
          <cell r="U103">
            <v>0</v>
          </cell>
          <cell r="V103">
            <v>0</v>
          </cell>
          <cell r="W103">
            <v>16634</v>
          </cell>
          <cell r="X103">
            <v>143.9</v>
          </cell>
          <cell r="Y103">
            <v>0.32700000000000001</v>
          </cell>
          <cell r="Z103">
            <v>6</v>
          </cell>
        </row>
        <row r="104">
          <cell r="A104" t="str">
            <v>СФ-394106</v>
          </cell>
          <cell r="B104">
            <v>0</v>
          </cell>
          <cell r="C104">
            <v>0</v>
          </cell>
          <cell r="D104">
            <v>10951</v>
          </cell>
          <cell r="E104" t="str">
            <v>№73 от 05.02.2015</v>
          </cell>
          <cell r="F104" t="b">
            <v>1</v>
          </cell>
          <cell r="G104" t="str">
            <v>Каркас шкафа СФ-394106</v>
          </cell>
          <cell r="H104">
            <v>109.5</v>
          </cell>
          <cell r="I104">
            <v>0.27</v>
          </cell>
          <cell r="K104">
            <v>3</v>
          </cell>
          <cell r="L104" t="str">
            <v>Каркас шкафа СФ-394106 (ст.гор+фурн)</v>
          </cell>
          <cell r="M104">
            <v>-10000000</v>
          </cell>
          <cell r="N104">
            <v>-10000000</v>
          </cell>
          <cell r="O104">
            <v>-10000000</v>
          </cell>
          <cell r="S104">
            <v>117.78</v>
          </cell>
          <cell r="U104">
            <v>0</v>
          </cell>
          <cell r="V104">
            <v>0</v>
          </cell>
          <cell r="W104">
            <v>10951</v>
          </cell>
          <cell r="X104">
            <v>109.5</v>
          </cell>
          <cell r="Y104">
            <v>0.27</v>
          </cell>
          <cell r="Z104">
            <v>3</v>
          </cell>
        </row>
        <row r="105">
          <cell r="A105" t="str">
            <v>СФ-394106</v>
          </cell>
          <cell r="B105">
            <v>0</v>
          </cell>
          <cell r="C105">
            <v>0</v>
          </cell>
          <cell r="D105">
            <v>10951</v>
          </cell>
          <cell r="E105" t="str">
            <v>№73 от 05.02.2015</v>
          </cell>
          <cell r="F105" t="b">
            <v>1</v>
          </cell>
          <cell r="G105" t="str">
            <v>Каркас шкафа СФ-394106</v>
          </cell>
          <cell r="H105">
            <v>109.5</v>
          </cell>
          <cell r="I105">
            <v>0.27</v>
          </cell>
          <cell r="K105">
            <v>3</v>
          </cell>
          <cell r="L105" t="str">
            <v>Каркас шкафа СФ-394106 (ст.вертик)</v>
          </cell>
          <cell r="M105">
            <v>-10000000</v>
          </cell>
          <cell r="N105">
            <v>-10000000</v>
          </cell>
          <cell r="O105">
            <v>-10000000</v>
          </cell>
          <cell r="S105">
            <v>117.78</v>
          </cell>
          <cell r="U105">
            <v>0</v>
          </cell>
          <cell r="V105">
            <v>0</v>
          </cell>
          <cell r="W105">
            <v>10951</v>
          </cell>
          <cell r="X105">
            <v>109.5</v>
          </cell>
          <cell r="Y105">
            <v>0.27</v>
          </cell>
          <cell r="Z105">
            <v>3</v>
          </cell>
        </row>
        <row r="106">
          <cell r="A106" t="str">
            <v>СФ-394106</v>
          </cell>
          <cell r="B106">
            <v>0</v>
          </cell>
          <cell r="C106">
            <v>0</v>
          </cell>
          <cell r="D106">
            <v>10951</v>
          </cell>
          <cell r="E106" t="str">
            <v>№73 от 05.02.2015</v>
          </cell>
          <cell r="F106" t="b">
            <v>1</v>
          </cell>
          <cell r="G106" t="str">
            <v>Каркас шкафа СФ-394106</v>
          </cell>
          <cell r="H106">
            <v>109.5</v>
          </cell>
          <cell r="I106">
            <v>0.27</v>
          </cell>
          <cell r="K106">
            <v>3</v>
          </cell>
          <cell r="L106" t="str">
            <v>Каркас шкафа СФ-394106 (ст.задн)</v>
          </cell>
          <cell r="M106">
            <v>-10000000</v>
          </cell>
          <cell r="N106">
            <v>-10000000</v>
          </cell>
          <cell r="O106">
            <v>-10000000</v>
          </cell>
          <cell r="S106">
            <v>117.78</v>
          </cell>
          <cell r="U106">
            <v>0</v>
          </cell>
          <cell r="V106">
            <v>0</v>
          </cell>
          <cell r="W106">
            <v>10951</v>
          </cell>
          <cell r="X106">
            <v>109.5</v>
          </cell>
          <cell r="Y106">
            <v>0.27</v>
          </cell>
          <cell r="Z106">
            <v>3</v>
          </cell>
        </row>
        <row r="107">
          <cell r="A107" t="str">
            <v>СФ-394107</v>
          </cell>
          <cell r="B107">
            <v>0</v>
          </cell>
          <cell r="C107">
            <v>0</v>
          </cell>
          <cell r="D107">
            <v>12019</v>
          </cell>
          <cell r="E107" t="str">
            <v>№73 от 05.02.2015</v>
          </cell>
          <cell r="F107" t="b">
            <v>1</v>
          </cell>
          <cell r="G107" t="str">
            <v>Каркас шкафа СФ-394107</v>
          </cell>
          <cell r="H107">
            <v>112.5</v>
          </cell>
          <cell r="I107">
            <v>0.28799999999999998</v>
          </cell>
          <cell r="K107">
            <v>4</v>
          </cell>
          <cell r="L107" t="str">
            <v>Каркас шкафа СФ-394107 (стенки)</v>
          </cell>
          <cell r="M107">
            <v>-10000000</v>
          </cell>
          <cell r="N107">
            <v>-10000000</v>
          </cell>
          <cell r="O107">
            <v>-10000000</v>
          </cell>
          <cell r="S107">
            <v>134.36000000000001</v>
          </cell>
          <cell r="U107">
            <v>0</v>
          </cell>
          <cell r="V107">
            <v>0</v>
          </cell>
          <cell r="W107">
            <v>12019</v>
          </cell>
          <cell r="X107">
            <v>112.5</v>
          </cell>
          <cell r="Y107">
            <v>0.28799999999999998</v>
          </cell>
          <cell r="Z107">
            <v>4</v>
          </cell>
        </row>
        <row r="108">
          <cell r="A108" t="str">
            <v>СФ-394107</v>
          </cell>
          <cell r="B108">
            <v>0</v>
          </cell>
          <cell r="C108">
            <v>0</v>
          </cell>
          <cell r="D108">
            <v>12019</v>
          </cell>
          <cell r="E108" t="str">
            <v>№73 от 05.02.2015</v>
          </cell>
          <cell r="F108" t="b">
            <v>1</v>
          </cell>
          <cell r="G108" t="str">
            <v>Каркас шкафа СФ-394107</v>
          </cell>
          <cell r="H108">
            <v>112.5</v>
          </cell>
          <cell r="I108">
            <v>0.28799999999999998</v>
          </cell>
          <cell r="K108">
            <v>4</v>
          </cell>
          <cell r="L108" t="str">
            <v>Каркас шкафа СФ-394107 (ст.бок)</v>
          </cell>
          <cell r="M108">
            <v>-10000000</v>
          </cell>
          <cell r="N108">
            <v>-10000000</v>
          </cell>
          <cell r="O108">
            <v>-10000000</v>
          </cell>
          <cell r="S108">
            <v>134.36000000000001</v>
          </cell>
          <cell r="U108">
            <v>0</v>
          </cell>
          <cell r="V108">
            <v>0</v>
          </cell>
          <cell r="W108">
            <v>12019</v>
          </cell>
          <cell r="X108">
            <v>112.5</v>
          </cell>
          <cell r="Y108">
            <v>0.28799999999999998</v>
          </cell>
          <cell r="Z108">
            <v>4</v>
          </cell>
        </row>
        <row r="109">
          <cell r="A109" t="str">
            <v>СФ-394107</v>
          </cell>
          <cell r="B109">
            <v>0</v>
          </cell>
          <cell r="C109">
            <v>0</v>
          </cell>
          <cell r="D109">
            <v>12019</v>
          </cell>
          <cell r="E109" t="str">
            <v>№73 от 05.02.2015</v>
          </cell>
          <cell r="F109" t="b">
            <v>1</v>
          </cell>
          <cell r="G109" t="str">
            <v>Каркас шкафа СФ-394107</v>
          </cell>
          <cell r="H109">
            <v>112.5</v>
          </cell>
          <cell r="I109">
            <v>0.28799999999999998</v>
          </cell>
          <cell r="K109">
            <v>4</v>
          </cell>
          <cell r="L109" t="str">
            <v>Каркас шкафа СФ-394107 (полки+фурн)</v>
          </cell>
          <cell r="M109">
            <v>-10000000</v>
          </cell>
          <cell r="N109">
            <v>-10000000</v>
          </cell>
          <cell r="O109">
            <v>-10000000</v>
          </cell>
          <cell r="S109">
            <v>134.36000000000001</v>
          </cell>
          <cell r="U109">
            <v>0</v>
          </cell>
          <cell r="V109">
            <v>0</v>
          </cell>
          <cell r="W109">
            <v>12019</v>
          </cell>
          <cell r="X109">
            <v>112.5</v>
          </cell>
          <cell r="Y109">
            <v>0.28799999999999998</v>
          </cell>
          <cell r="Z109">
            <v>4</v>
          </cell>
        </row>
        <row r="110">
          <cell r="A110" t="str">
            <v>СФ-394107</v>
          </cell>
          <cell r="B110">
            <v>0</v>
          </cell>
          <cell r="C110">
            <v>0</v>
          </cell>
          <cell r="D110">
            <v>12019</v>
          </cell>
          <cell r="E110" t="str">
            <v>№73 от 05.02.2015</v>
          </cell>
          <cell r="F110" t="b">
            <v>1</v>
          </cell>
          <cell r="G110" t="str">
            <v>Каркас шкафа СФ-394107</v>
          </cell>
          <cell r="H110">
            <v>112.5</v>
          </cell>
          <cell r="I110">
            <v>0.28799999999999998</v>
          </cell>
          <cell r="K110">
            <v>4</v>
          </cell>
          <cell r="L110" t="str">
            <v>Каркас шкафа СФ-394107 (ст.задн)</v>
          </cell>
          <cell r="M110">
            <v>-10000000</v>
          </cell>
          <cell r="N110">
            <v>-10000000</v>
          </cell>
          <cell r="O110">
            <v>-10000000</v>
          </cell>
          <cell r="S110">
            <v>134.36000000000001</v>
          </cell>
          <cell r="U110">
            <v>0</v>
          </cell>
          <cell r="V110">
            <v>0</v>
          </cell>
          <cell r="W110">
            <v>12019</v>
          </cell>
          <cell r="X110">
            <v>112.5</v>
          </cell>
          <cell r="Y110">
            <v>0.28799999999999998</v>
          </cell>
          <cell r="Z110">
            <v>4</v>
          </cell>
        </row>
        <row r="111">
          <cell r="A111" t="str">
            <v>СФ-394108</v>
          </cell>
          <cell r="B111">
            <v>0</v>
          </cell>
          <cell r="C111">
            <v>0</v>
          </cell>
          <cell r="D111">
            <v>12019</v>
          </cell>
          <cell r="E111" t="str">
            <v>№73 от 05.02.2015</v>
          </cell>
          <cell r="F111" t="b">
            <v>1</v>
          </cell>
          <cell r="G111" t="str">
            <v>Каркас шкафа СФ-394108</v>
          </cell>
          <cell r="H111">
            <v>112.5</v>
          </cell>
          <cell r="I111">
            <v>0.28799999999999998</v>
          </cell>
          <cell r="K111">
            <v>4</v>
          </cell>
          <cell r="L111" t="str">
            <v>Каркас шкафа СФ-394108 (ст.бок)</v>
          </cell>
          <cell r="M111">
            <v>-10000000</v>
          </cell>
          <cell r="N111">
            <v>-10000000</v>
          </cell>
          <cell r="O111">
            <v>-10000000</v>
          </cell>
          <cell r="S111">
            <v>133.01</v>
          </cell>
          <cell r="U111">
            <v>0</v>
          </cell>
          <cell r="V111">
            <v>0</v>
          </cell>
          <cell r="W111">
            <v>12019</v>
          </cell>
          <cell r="X111">
            <v>112.5</v>
          </cell>
          <cell r="Y111">
            <v>0.28799999999999998</v>
          </cell>
          <cell r="Z111">
            <v>4</v>
          </cell>
        </row>
        <row r="112">
          <cell r="A112" t="str">
            <v>СФ-394108</v>
          </cell>
          <cell r="B112">
            <v>0</v>
          </cell>
          <cell r="C112">
            <v>0</v>
          </cell>
          <cell r="D112">
            <v>12019</v>
          </cell>
          <cell r="E112" t="str">
            <v>№73 от 05.02.2015</v>
          </cell>
          <cell r="F112" t="b">
            <v>1</v>
          </cell>
          <cell r="G112" t="str">
            <v>Каркас шкафа СФ-394108</v>
          </cell>
          <cell r="H112">
            <v>112.5</v>
          </cell>
          <cell r="I112">
            <v>0.28799999999999998</v>
          </cell>
          <cell r="K112">
            <v>4</v>
          </cell>
          <cell r="L112" t="str">
            <v>Каркас шкафа СФ-394108 (стенки)</v>
          </cell>
          <cell r="M112">
            <v>-10000000</v>
          </cell>
          <cell r="N112">
            <v>-10000000</v>
          </cell>
          <cell r="O112">
            <v>-10000000</v>
          </cell>
          <cell r="S112">
            <v>133.01</v>
          </cell>
          <cell r="U112">
            <v>0</v>
          </cell>
          <cell r="V112">
            <v>0</v>
          </cell>
          <cell r="W112">
            <v>12019</v>
          </cell>
          <cell r="X112">
            <v>112.5</v>
          </cell>
          <cell r="Y112">
            <v>0.28799999999999998</v>
          </cell>
          <cell r="Z112">
            <v>4</v>
          </cell>
        </row>
        <row r="113">
          <cell r="A113" t="str">
            <v>СФ-394108</v>
          </cell>
          <cell r="B113">
            <v>0</v>
          </cell>
          <cell r="C113">
            <v>0</v>
          </cell>
          <cell r="D113">
            <v>12019</v>
          </cell>
          <cell r="E113" t="str">
            <v>№73 от 05.02.2015</v>
          </cell>
          <cell r="F113" t="b">
            <v>1</v>
          </cell>
          <cell r="G113" t="str">
            <v>Каркас шкафа СФ-394108</v>
          </cell>
          <cell r="H113">
            <v>112.5</v>
          </cell>
          <cell r="I113">
            <v>0.28799999999999998</v>
          </cell>
          <cell r="K113">
            <v>4</v>
          </cell>
          <cell r="L113" t="str">
            <v>Каркас шкафа СФ-394107 (ст.задн)</v>
          </cell>
          <cell r="M113">
            <v>-10000000</v>
          </cell>
          <cell r="N113">
            <v>-10000000</v>
          </cell>
          <cell r="O113">
            <v>-10000000</v>
          </cell>
          <cell r="S113">
            <v>133.01</v>
          </cell>
          <cell r="U113">
            <v>0</v>
          </cell>
          <cell r="V113">
            <v>0</v>
          </cell>
          <cell r="W113">
            <v>12019</v>
          </cell>
          <cell r="X113">
            <v>112.5</v>
          </cell>
          <cell r="Y113">
            <v>0.28799999999999998</v>
          </cell>
          <cell r="Z113">
            <v>4</v>
          </cell>
        </row>
        <row r="114">
          <cell r="A114" t="str">
            <v>СФ-394108</v>
          </cell>
          <cell r="B114">
            <v>0</v>
          </cell>
          <cell r="C114">
            <v>0</v>
          </cell>
          <cell r="D114">
            <v>12019</v>
          </cell>
          <cell r="E114" t="str">
            <v>№73 от 05.02.2015</v>
          </cell>
          <cell r="F114" t="b">
            <v>1</v>
          </cell>
          <cell r="G114" t="str">
            <v>Каркас шкафа СФ-394108</v>
          </cell>
          <cell r="H114">
            <v>112.5</v>
          </cell>
          <cell r="I114">
            <v>0.28799999999999998</v>
          </cell>
          <cell r="K114">
            <v>4</v>
          </cell>
          <cell r="L114" t="str">
            <v>Каркас шкафа СФ-394108 (полки+фурн)</v>
          </cell>
          <cell r="M114">
            <v>-10000000</v>
          </cell>
          <cell r="N114">
            <v>-10000000</v>
          </cell>
          <cell r="O114">
            <v>-10000000</v>
          </cell>
          <cell r="S114">
            <v>133.01</v>
          </cell>
          <cell r="U114">
            <v>0</v>
          </cell>
          <cell r="V114">
            <v>0</v>
          </cell>
          <cell r="W114">
            <v>12019</v>
          </cell>
          <cell r="X114">
            <v>112.5</v>
          </cell>
          <cell r="Y114">
            <v>0.28799999999999998</v>
          </cell>
          <cell r="Z114">
            <v>4</v>
          </cell>
        </row>
        <row r="115">
          <cell r="A115" t="str">
            <v>СФ-394109</v>
          </cell>
          <cell r="B115">
            <v>0</v>
          </cell>
          <cell r="C115">
            <v>0</v>
          </cell>
          <cell r="D115">
            <v>7741</v>
          </cell>
          <cell r="E115" t="str">
            <v>№73 от 05.02.2015</v>
          </cell>
          <cell r="F115" t="b">
            <v>1</v>
          </cell>
          <cell r="G115" t="str">
            <v>Каркас шкафа СФ-394109</v>
          </cell>
          <cell r="H115">
            <v>68.599999999999994</v>
          </cell>
          <cell r="I115">
            <v>0.14599999999999999</v>
          </cell>
          <cell r="K115">
            <v>2</v>
          </cell>
          <cell r="L115" t="str">
            <v>Каркас шкафа СФ-394109 (стенки)</v>
          </cell>
          <cell r="M115">
            <v>-10000000</v>
          </cell>
          <cell r="N115">
            <v>-10000000</v>
          </cell>
          <cell r="O115">
            <v>-10000000</v>
          </cell>
          <cell r="S115">
            <v>70.98</v>
          </cell>
          <cell r="U115">
            <v>0</v>
          </cell>
          <cell r="V115">
            <v>0</v>
          </cell>
          <cell r="W115">
            <v>7741</v>
          </cell>
          <cell r="X115">
            <v>68.599999999999994</v>
          </cell>
          <cell r="Y115">
            <v>0.14599999999999999</v>
          </cell>
          <cell r="Z115">
            <v>2</v>
          </cell>
        </row>
        <row r="116">
          <cell r="A116" t="str">
            <v>СФ-394109</v>
          </cell>
          <cell r="B116">
            <v>0</v>
          </cell>
          <cell r="C116">
            <v>0</v>
          </cell>
          <cell r="D116">
            <v>7741</v>
          </cell>
          <cell r="E116" t="str">
            <v>№73 от 05.02.2015</v>
          </cell>
          <cell r="F116" t="b">
            <v>1</v>
          </cell>
          <cell r="G116" t="str">
            <v>Каркас шкафа СФ-394109</v>
          </cell>
          <cell r="H116">
            <v>68.599999999999994</v>
          </cell>
          <cell r="I116">
            <v>0.14599999999999999</v>
          </cell>
          <cell r="K116">
            <v>2</v>
          </cell>
          <cell r="L116" t="str">
            <v>Каркас шкафа СФ-394109 (ст.гор+фурн)</v>
          </cell>
          <cell r="M116">
            <v>-10000000</v>
          </cell>
          <cell r="N116">
            <v>-10000000</v>
          </cell>
          <cell r="O116">
            <v>-10000000</v>
          </cell>
          <cell r="S116">
            <v>70.98</v>
          </cell>
          <cell r="U116">
            <v>0</v>
          </cell>
          <cell r="V116">
            <v>0</v>
          </cell>
          <cell r="W116">
            <v>7741</v>
          </cell>
          <cell r="X116">
            <v>68.599999999999994</v>
          </cell>
          <cell r="Y116">
            <v>0.14599999999999999</v>
          </cell>
          <cell r="Z116">
            <v>2</v>
          </cell>
        </row>
        <row r="117">
          <cell r="A117" t="str">
            <v>СФ-394110</v>
          </cell>
          <cell r="B117">
            <v>0</v>
          </cell>
          <cell r="C117">
            <v>0</v>
          </cell>
          <cell r="D117">
            <v>7741</v>
          </cell>
          <cell r="E117" t="str">
            <v>№73 от 05.02.2015</v>
          </cell>
          <cell r="F117" t="b">
            <v>1</v>
          </cell>
          <cell r="G117" t="str">
            <v>Каркас шкафа СФ-394110</v>
          </cell>
          <cell r="H117">
            <v>68.599999999999994</v>
          </cell>
          <cell r="I117">
            <v>0.14599999999999999</v>
          </cell>
          <cell r="K117">
            <v>2</v>
          </cell>
          <cell r="L117" t="str">
            <v>Каркас шкафа СФ-394110 (стенки)</v>
          </cell>
          <cell r="M117">
            <v>-10000000</v>
          </cell>
          <cell r="N117">
            <v>-10000000</v>
          </cell>
          <cell r="O117">
            <v>-10000000</v>
          </cell>
          <cell r="S117">
            <v>70.97</v>
          </cell>
          <cell r="U117">
            <v>0</v>
          </cell>
          <cell r="V117">
            <v>0</v>
          </cell>
          <cell r="W117">
            <v>7741</v>
          </cell>
          <cell r="X117">
            <v>68.599999999999994</v>
          </cell>
          <cell r="Y117">
            <v>0.14599999999999999</v>
          </cell>
          <cell r="Z117">
            <v>2</v>
          </cell>
        </row>
        <row r="118">
          <cell r="A118" t="str">
            <v>СФ-394110</v>
          </cell>
          <cell r="B118">
            <v>0</v>
          </cell>
          <cell r="C118">
            <v>0</v>
          </cell>
          <cell r="D118">
            <v>7741</v>
          </cell>
          <cell r="E118" t="str">
            <v>№73 от 05.02.2015</v>
          </cell>
          <cell r="F118" t="b">
            <v>1</v>
          </cell>
          <cell r="G118" t="str">
            <v>Каркас шкафа СФ-394110</v>
          </cell>
          <cell r="H118">
            <v>68.599999999999994</v>
          </cell>
          <cell r="I118">
            <v>0.14599999999999999</v>
          </cell>
          <cell r="K118">
            <v>2</v>
          </cell>
          <cell r="L118" t="str">
            <v>Каркас шкафа СФ-394110 (ст.гор+фурн)</v>
          </cell>
          <cell r="M118">
            <v>-10000000</v>
          </cell>
          <cell r="N118">
            <v>-10000000</v>
          </cell>
          <cell r="O118">
            <v>-10000000</v>
          </cell>
          <cell r="S118">
            <v>70.97</v>
          </cell>
          <cell r="U118">
            <v>0</v>
          </cell>
          <cell r="V118">
            <v>0</v>
          </cell>
          <cell r="W118">
            <v>7741</v>
          </cell>
          <cell r="X118">
            <v>68.599999999999994</v>
          </cell>
          <cell r="Y118">
            <v>0.14599999999999999</v>
          </cell>
          <cell r="Z118">
            <v>2</v>
          </cell>
        </row>
        <row r="119">
          <cell r="A119" t="str">
            <v>СФ-394111</v>
          </cell>
          <cell r="B119">
            <v>0</v>
          </cell>
          <cell r="C119">
            <v>0</v>
          </cell>
          <cell r="D119">
            <v>5646</v>
          </cell>
          <cell r="E119" t="str">
            <v>№73 от 05.02.2015</v>
          </cell>
          <cell r="F119" t="b">
            <v>1</v>
          </cell>
          <cell r="G119" t="str">
            <v>Каркас шкафа СФ-394111</v>
          </cell>
          <cell r="H119">
            <v>41.3</v>
          </cell>
          <cell r="I119">
            <v>8.3000000000000004E-2</v>
          </cell>
          <cell r="K119">
            <v>3</v>
          </cell>
          <cell r="L119" t="str">
            <v>Каркас шкафа СФ-394111 (стенки)</v>
          </cell>
          <cell r="M119">
            <v>-10000000</v>
          </cell>
          <cell r="N119">
            <v>-10000000</v>
          </cell>
          <cell r="O119">
            <v>-10000000</v>
          </cell>
          <cell r="S119">
            <v>53.3</v>
          </cell>
          <cell r="U119">
            <v>0</v>
          </cell>
          <cell r="V119">
            <v>0</v>
          </cell>
          <cell r="W119">
            <v>5646</v>
          </cell>
          <cell r="X119">
            <v>41.3</v>
          </cell>
          <cell r="Y119">
            <v>8.3000000000000004E-2</v>
          </cell>
          <cell r="Z119">
            <v>3</v>
          </cell>
        </row>
        <row r="120">
          <cell r="A120" t="str">
            <v>СФ-394111</v>
          </cell>
          <cell r="B120">
            <v>0</v>
          </cell>
          <cell r="C120">
            <v>0</v>
          </cell>
          <cell r="D120">
            <v>5646</v>
          </cell>
          <cell r="E120" t="str">
            <v>№73 от 05.02.2015</v>
          </cell>
          <cell r="F120" t="b">
            <v>1</v>
          </cell>
          <cell r="G120" t="str">
            <v>Каркас шкафа СФ-394111</v>
          </cell>
          <cell r="H120">
            <v>41.3</v>
          </cell>
          <cell r="I120">
            <v>8.3000000000000004E-2</v>
          </cell>
          <cell r="K120">
            <v>3</v>
          </cell>
          <cell r="L120" t="str">
            <v>Каркас шкафа СФ-394111 (крышки+фур.)</v>
          </cell>
          <cell r="M120">
            <v>-10000000</v>
          </cell>
          <cell r="N120">
            <v>-10000000</v>
          </cell>
          <cell r="O120">
            <v>-10000000</v>
          </cell>
          <cell r="S120">
            <v>53.3</v>
          </cell>
          <cell r="U120">
            <v>0</v>
          </cell>
          <cell r="V120">
            <v>0</v>
          </cell>
          <cell r="W120">
            <v>5646</v>
          </cell>
          <cell r="X120">
            <v>41.3</v>
          </cell>
          <cell r="Y120">
            <v>8.3000000000000004E-2</v>
          </cell>
          <cell r="Z120">
            <v>3</v>
          </cell>
        </row>
        <row r="121">
          <cell r="A121" t="str">
            <v>СФ-394111</v>
          </cell>
          <cell r="B121">
            <v>0</v>
          </cell>
          <cell r="C121">
            <v>0</v>
          </cell>
          <cell r="D121">
            <v>5646</v>
          </cell>
          <cell r="E121" t="str">
            <v>№73 от 05.02.2015</v>
          </cell>
          <cell r="F121" t="b">
            <v>1</v>
          </cell>
          <cell r="G121" t="str">
            <v>Каркас шкафа СФ-394111</v>
          </cell>
          <cell r="H121">
            <v>41.3</v>
          </cell>
          <cell r="I121">
            <v>8.3000000000000004E-2</v>
          </cell>
          <cell r="K121">
            <v>3</v>
          </cell>
          <cell r="L121" t="str">
            <v>Каркас шкафа СФ-394111 (полки-4)</v>
          </cell>
          <cell r="M121">
            <v>-10000000</v>
          </cell>
          <cell r="N121">
            <v>-10000000</v>
          </cell>
          <cell r="O121">
            <v>-10000000</v>
          </cell>
          <cell r="S121">
            <v>53.3</v>
          </cell>
          <cell r="U121">
            <v>0</v>
          </cell>
          <cell r="V121">
            <v>0</v>
          </cell>
          <cell r="W121">
            <v>5646</v>
          </cell>
          <cell r="X121">
            <v>41.3</v>
          </cell>
          <cell r="Y121">
            <v>8.3000000000000004E-2</v>
          </cell>
          <cell r="Z121">
            <v>3</v>
          </cell>
        </row>
        <row r="122">
          <cell r="A122" t="str">
            <v>СФ-394112</v>
          </cell>
          <cell r="B122">
            <v>0</v>
          </cell>
          <cell r="C122">
            <v>0</v>
          </cell>
          <cell r="D122">
            <v>5667</v>
          </cell>
          <cell r="E122" t="str">
            <v>№73 от 05.02.2015</v>
          </cell>
          <cell r="F122" t="b">
            <v>1</v>
          </cell>
          <cell r="G122" t="str">
            <v>Каркас шкафа СФ-394112</v>
          </cell>
          <cell r="H122">
            <v>36.4</v>
          </cell>
          <cell r="I122">
            <v>8.2000000000000003E-2</v>
          </cell>
          <cell r="K122">
            <v>2</v>
          </cell>
          <cell r="L122" t="str">
            <v>Каркас шкафа СФ-394112 (стенки)</v>
          </cell>
          <cell r="M122">
            <v>-10000000</v>
          </cell>
          <cell r="N122">
            <v>-10000000</v>
          </cell>
          <cell r="O122">
            <v>-10000000</v>
          </cell>
          <cell r="S122">
            <v>53.51</v>
          </cell>
          <cell r="U122">
            <v>0</v>
          </cell>
          <cell r="V122">
            <v>0</v>
          </cell>
          <cell r="W122">
            <v>5667</v>
          </cell>
          <cell r="X122">
            <v>36.4</v>
          </cell>
          <cell r="Y122">
            <v>8.2000000000000003E-2</v>
          </cell>
          <cell r="Z122">
            <v>2</v>
          </cell>
        </row>
        <row r="123">
          <cell r="A123" t="str">
            <v>СФ-394112</v>
          </cell>
          <cell r="B123">
            <v>0</v>
          </cell>
          <cell r="C123">
            <v>0</v>
          </cell>
          <cell r="D123">
            <v>5667</v>
          </cell>
          <cell r="E123" t="str">
            <v>№73 от 05.02.2015</v>
          </cell>
          <cell r="F123" t="b">
            <v>1</v>
          </cell>
          <cell r="G123" t="str">
            <v>Каркас шкафа СФ-394112</v>
          </cell>
          <cell r="H123">
            <v>36.4</v>
          </cell>
          <cell r="I123">
            <v>8.2000000000000003E-2</v>
          </cell>
          <cell r="K123">
            <v>2</v>
          </cell>
          <cell r="L123" t="str">
            <v>Каркас шкафа СФ-394112 (стенки гор.+фурн)</v>
          </cell>
          <cell r="M123">
            <v>-10000000</v>
          </cell>
          <cell r="N123">
            <v>-10000000</v>
          </cell>
          <cell r="O123">
            <v>-10000000</v>
          </cell>
          <cell r="S123">
            <v>53.51</v>
          </cell>
          <cell r="U123">
            <v>0</v>
          </cell>
          <cell r="V123">
            <v>0</v>
          </cell>
          <cell r="W123">
            <v>5667</v>
          </cell>
          <cell r="X123">
            <v>36.4</v>
          </cell>
          <cell r="Y123">
            <v>8.2000000000000003E-2</v>
          </cell>
          <cell r="Z123">
            <v>2</v>
          </cell>
        </row>
        <row r="124">
          <cell r="A124" t="str">
            <v>СФ-394114</v>
          </cell>
          <cell r="B124">
            <v>0</v>
          </cell>
          <cell r="C124">
            <v>0</v>
          </cell>
          <cell r="D124">
            <v>7673</v>
          </cell>
          <cell r="E124" t="str">
            <v>№73 от 05.02.2015</v>
          </cell>
          <cell r="F124" t="b">
            <v>1</v>
          </cell>
          <cell r="G124" t="str">
            <v>Каркас шкафа СФ-394114</v>
          </cell>
          <cell r="H124">
            <v>47.9</v>
          </cell>
          <cell r="I124">
            <v>9.6000000000000002E-2</v>
          </cell>
          <cell r="K124">
            <v>3</v>
          </cell>
          <cell r="L124" t="str">
            <v>Опция СФ-П.погонаж 1136х150х12-Т2</v>
          </cell>
          <cell r="M124">
            <v>-10000000</v>
          </cell>
          <cell r="N124">
            <v>-10000000</v>
          </cell>
          <cell r="O124">
            <v>-10000000</v>
          </cell>
          <cell r="S124">
            <v>70.56</v>
          </cell>
          <cell r="U124">
            <v>0</v>
          </cell>
          <cell r="V124">
            <v>0</v>
          </cell>
          <cell r="W124">
            <v>7673</v>
          </cell>
          <cell r="X124">
            <v>47.9</v>
          </cell>
          <cell r="Y124">
            <v>9.6000000000000002E-2</v>
          </cell>
          <cell r="Z124">
            <v>3</v>
          </cell>
        </row>
        <row r="125">
          <cell r="A125" t="str">
            <v>СФ-394114</v>
          </cell>
          <cell r="B125">
            <v>0</v>
          </cell>
          <cell r="C125">
            <v>0</v>
          </cell>
          <cell r="D125">
            <v>7673</v>
          </cell>
          <cell r="E125" t="str">
            <v>№73 от 05.02.2015</v>
          </cell>
          <cell r="F125" t="b">
            <v>1</v>
          </cell>
          <cell r="G125" t="str">
            <v>Каркас шкафа СФ-394114</v>
          </cell>
          <cell r="H125">
            <v>47.9</v>
          </cell>
          <cell r="I125">
            <v>9.6000000000000002E-2</v>
          </cell>
          <cell r="K125">
            <v>3</v>
          </cell>
          <cell r="L125" t="str">
            <v>Каркас шкафа СФ-394114 (стенки гор.+фурн)</v>
          </cell>
          <cell r="M125">
            <v>-10000000</v>
          </cell>
          <cell r="N125">
            <v>-10000000</v>
          </cell>
          <cell r="O125">
            <v>-10000000</v>
          </cell>
          <cell r="S125">
            <v>70.56</v>
          </cell>
          <cell r="U125">
            <v>0</v>
          </cell>
          <cell r="V125">
            <v>0</v>
          </cell>
          <cell r="W125">
            <v>7673</v>
          </cell>
          <cell r="X125">
            <v>47.9</v>
          </cell>
          <cell r="Y125">
            <v>9.6000000000000002E-2</v>
          </cell>
          <cell r="Z125">
            <v>3</v>
          </cell>
        </row>
        <row r="126">
          <cell r="A126" t="str">
            <v>СФ-394114</v>
          </cell>
          <cell r="B126">
            <v>0</v>
          </cell>
          <cell r="C126">
            <v>0</v>
          </cell>
          <cell r="D126">
            <v>7673</v>
          </cell>
          <cell r="E126" t="str">
            <v>№73 от 05.02.2015</v>
          </cell>
          <cell r="F126" t="b">
            <v>1</v>
          </cell>
          <cell r="G126" t="str">
            <v>Каркас шкафа СФ-394114</v>
          </cell>
          <cell r="H126">
            <v>47.9</v>
          </cell>
          <cell r="I126">
            <v>9.6000000000000002E-2</v>
          </cell>
          <cell r="K126">
            <v>3</v>
          </cell>
          <cell r="L126" t="str">
            <v>Каркас шкафа СФ-394112 (стенки)</v>
          </cell>
          <cell r="M126">
            <v>-10000000</v>
          </cell>
          <cell r="N126">
            <v>-10000000</v>
          </cell>
          <cell r="O126">
            <v>-10000000</v>
          </cell>
          <cell r="S126">
            <v>70.56</v>
          </cell>
          <cell r="U126">
            <v>0</v>
          </cell>
          <cell r="V126">
            <v>0</v>
          </cell>
          <cell r="W126">
            <v>7673</v>
          </cell>
          <cell r="X126">
            <v>47.9</v>
          </cell>
          <cell r="Y126">
            <v>9.6000000000000002E-2</v>
          </cell>
          <cell r="Z126">
            <v>3</v>
          </cell>
        </row>
        <row r="127">
          <cell r="A127" t="str">
            <v>СФ-394115</v>
          </cell>
          <cell r="B127">
            <v>0</v>
          </cell>
          <cell r="C127">
            <v>0</v>
          </cell>
          <cell r="D127">
            <v>8095</v>
          </cell>
          <cell r="E127" t="str">
            <v>№73 от 05.02.2015</v>
          </cell>
          <cell r="F127" t="b">
            <v>1</v>
          </cell>
          <cell r="G127" t="str">
            <v>Каркас шкафа СФ-394115</v>
          </cell>
          <cell r="H127">
            <v>59</v>
          </cell>
          <cell r="I127">
            <v>0.14199999999999999</v>
          </cell>
          <cell r="K127">
            <v>3</v>
          </cell>
          <cell r="L127" t="str">
            <v>Каркас шкафа СФ-394115 (стенки)</v>
          </cell>
          <cell r="M127">
            <v>-10000000</v>
          </cell>
          <cell r="N127">
            <v>-10000000</v>
          </cell>
          <cell r="O127">
            <v>-10000000</v>
          </cell>
          <cell r="S127">
            <v>74.27</v>
          </cell>
          <cell r="U127">
            <v>0</v>
          </cell>
          <cell r="V127">
            <v>0</v>
          </cell>
          <cell r="W127">
            <v>8095</v>
          </cell>
          <cell r="X127">
            <v>59</v>
          </cell>
          <cell r="Y127">
            <v>0.14199999999999999</v>
          </cell>
          <cell r="Z127">
            <v>3</v>
          </cell>
        </row>
        <row r="128">
          <cell r="A128" t="str">
            <v>СФ-394115</v>
          </cell>
          <cell r="B128">
            <v>0</v>
          </cell>
          <cell r="C128">
            <v>0</v>
          </cell>
          <cell r="D128">
            <v>8095</v>
          </cell>
          <cell r="E128" t="str">
            <v>№73 от 05.02.2015</v>
          </cell>
          <cell r="F128" t="b">
            <v>1</v>
          </cell>
          <cell r="G128" t="str">
            <v>Каркас шкафа СФ-394115</v>
          </cell>
          <cell r="H128">
            <v>59</v>
          </cell>
          <cell r="I128">
            <v>0.14199999999999999</v>
          </cell>
          <cell r="K128">
            <v>3</v>
          </cell>
          <cell r="L128" t="str">
            <v>Каркас шкафа СФ-394115 (ст.задн)</v>
          </cell>
          <cell r="M128">
            <v>-10000000</v>
          </cell>
          <cell r="N128">
            <v>-10000000</v>
          </cell>
          <cell r="O128">
            <v>-10000000</v>
          </cell>
          <cell r="S128">
            <v>74.27</v>
          </cell>
          <cell r="U128">
            <v>0</v>
          </cell>
          <cell r="V128">
            <v>0</v>
          </cell>
          <cell r="W128">
            <v>8095</v>
          </cell>
          <cell r="X128">
            <v>59</v>
          </cell>
          <cell r="Y128">
            <v>0.14199999999999999</v>
          </cell>
          <cell r="Z128">
            <v>3</v>
          </cell>
        </row>
        <row r="129">
          <cell r="A129" t="str">
            <v>СФ-394115</v>
          </cell>
          <cell r="B129">
            <v>0</v>
          </cell>
          <cell r="C129">
            <v>0</v>
          </cell>
          <cell r="D129">
            <v>8095</v>
          </cell>
          <cell r="E129" t="str">
            <v>№73 от 05.02.2015</v>
          </cell>
          <cell r="F129" t="b">
            <v>1</v>
          </cell>
          <cell r="G129" t="str">
            <v>Каркас шкафа СФ-394115</v>
          </cell>
          <cell r="H129">
            <v>59</v>
          </cell>
          <cell r="I129">
            <v>0.14199999999999999</v>
          </cell>
          <cell r="K129">
            <v>3</v>
          </cell>
          <cell r="L129" t="str">
            <v>Каркас шкафа СФ-394115 (ст.гор+фурн.)</v>
          </cell>
          <cell r="M129">
            <v>-10000000</v>
          </cell>
          <cell r="N129">
            <v>-10000000</v>
          </cell>
          <cell r="O129">
            <v>-10000000</v>
          </cell>
          <cell r="S129">
            <v>74.27</v>
          </cell>
          <cell r="U129">
            <v>0</v>
          </cell>
          <cell r="V129">
            <v>0</v>
          </cell>
          <cell r="W129">
            <v>8095</v>
          </cell>
          <cell r="X129">
            <v>59</v>
          </cell>
          <cell r="Y129">
            <v>0.14199999999999999</v>
          </cell>
          <cell r="Z129">
            <v>3</v>
          </cell>
        </row>
        <row r="130">
          <cell r="A130" t="str">
            <v>СФ-394116</v>
          </cell>
          <cell r="B130">
            <v>0</v>
          </cell>
          <cell r="C130">
            <v>0</v>
          </cell>
          <cell r="D130">
            <v>10564</v>
          </cell>
          <cell r="E130" t="str">
            <v>№73 от 05.02.2015</v>
          </cell>
          <cell r="F130" t="b">
            <v>1</v>
          </cell>
          <cell r="G130" t="str">
            <v>Каркас шкафа СФ-394116</v>
          </cell>
          <cell r="H130">
            <v>74.099999999999994</v>
          </cell>
          <cell r="I130">
            <v>0.161</v>
          </cell>
          <cell r="K130">
            <v>4</v>
          </cell>
          <cell r="L130" t="str">
            <v>Опция СФ-П.погонаж 1546х150х12-Т2</v>
          </cell>
          <cell r="M130">
            <v>-10000000</v>
          </cell>
          <cell r="N130">
            <v>-10000000</v>
          </cell>
          <cell r="O130">
            <v>-10000000</v>
          </cell>
          <cell r="S130">
            <v>97.07</v>
          </cell>
          <cell r="U130">
            <v>0</v>
          </cell>
          <cell r="V130">
            <v>0</v>
          </cell>
          <cell r="W130">
            <v>10564</v>
          </cell>
          <cell r="X130">
            <v>74.099999999999994</v>
          </cell>
          <cell r="Y130">
            <v>0.161</v>
          </cell>
          <cell r="Z130">
            <v>4</v>
          </cell>
        </row>
        <row r="131">
          <cell r="A131" t="str">
            <v>СФ-394116</v>
          </cell>
          <cell r="B131">
            <v>0</v>
          </cell>
          <cell r="C131">
            <v>0</v>
          </cell>
          <cell r="D131">
            <v>10564</v>
          </cell>
          <cell r="E131" t="str">
            <v>№73 от 05.02.2015</v>
          </cell>
          <cell r="F131" t="b">
            <v>1</v>
          </cell>
          <cell r="G131" t="str">
            <v>Каркас шкафа СФ-394116</v>
          </cell>
          <cell r="H131">
            <v>74.099999999999994</v>
          </cell>
          <cell r="I131">
            <v>0.161</v>
          </cell>
          <cell r="K131">
            <v>4</v>
          </cell>
          <cell r="L131" t="str">
            <v>Каркас шкафа СФ-394115 (стенки)</v>
          </cell>
          <cell r="M131">
            <v>-10000000</v>
          </cell>
          <cell r="N131">
            <v>-10000000</v>
          </cell>
          <cell r="O131">
            <v>-10000000</v>
          </cell>
          <cell r="S131">
            <v>97.07</v>
          </cell>
          <cell r="U131">
            <v>0</v>
          </cell>
          <cell r="V131">
            <v>0</v>
          </cell>
          <cell r="W131">
            <v>10564</v>
          </cell>
          <cell r="X131">
            <v>74.099999999999994</v>
          </cell>
          <cell r="Y131">
            <v>0.161</v>
          </cell>
          <cell r="Z131">
            <v>4</v>
          </cell>
        </row>
        <row r="132">
          <cell r="A132" t="str">
            <v>СФ-394116</v>
          </cell>
          <cell r="B132">
            <v>0</v>
          </cell>
          <cell r="C132">
            <v>0</v>
          </cell>
          <cell r="D132">
            <v>10564</v>
          </cell>
          <cell r="E132" t="str">
            <v>№73 от 05.02.2015</v>
          </cell>
          <cell r="F132" t="b">
            <v>1</v>
          </cell>
          <cell r="G132" t="str">
            <v>Каркас шкафа СФ-394116</v>
          </cell>
          <cell r="H132">
            <v>74.099999999999994</v>
          </cell>
          <cell r="I132">
            <v>0.161</v>
          </cell>
          <cell r="K132">
            <v>4</v>
          </cell>
          <cell r="L132" t="str">
            <v>Каркас шкафа СФ-394115 (ст.задн)</v>
          </cell>
          <cell r="M132">
            <v>-10000000</v>
          </cell>
          <cell r="N132">
            <v>-10000000</v>
          </cell>
          <cell r="O132">
            <v>-10000000</v>
          </cell>
          <cell r="S132">
            <v>97.07</v>
          </cell>
          <cell r="U132">
            <v>0</v>
          </cell>
          <cell r="V132">
            <v>0</v>
          </cell>
          <cell r="W132">
            <v>10564</v>
          </cell>
          <cell r="X132">
            <v>74.099999999999994</v>
          </cell>
          <cell r="Y132">
            <v>0.161</v>
          </cell>
          <cell r="Z132">
            <v>4</v>
          </cell>
        </row>
        <row r="133">
          <cell r="A133" t="str">
            <v>СФ-394116</v>
          </cell>
          <cell r="B133">
            <v>0</v>
          </cell>
          <cell r="C133">
            <v>0</v>
          </cell>
          <cell r="D133">
            <v>10564</v>
          </cell>
          <cell r="E133" t="str">
            <v>№73 от 05.02.2015</v>
          </cell>
          <cell r="F133" t="b">
            <v>1</v>
          </cell>
          <cell r="G133" t="str">
            <v>Каркас шкафа СФ-394116</v>
          </cell>
          <cell r="H133">
            <v>74.099999999999994</v>
          </cell>
          <cell r="I133">
            <v>0.161</v>
          </cell>
          <cell r="K133">
            <v>4</v>
          </cell>
          <cell r="L133" t="str">
            <v>Каркас шкафа СФ-394116 (ст.гор+фурн.)</v>
          </cell>
          <cell r="M133">
            <v>-10000000</v>
          </cell>
          <cell r="N133">
            <v>-10000000</v>
          </cell>
          <cell r="O133">
            <v>-10000000</v>
          </cell>
          <cell r="S133">
            <v>97.07</v>
          </cell>
          <cell r="U133">
            <v>0</v>
          </cell>
          <cell r="V133">
            <v>0</v>
          </cell>
          <cell r="W133">
            <v>10564</v>
          </cell>
          <cell r="X133">
            <v>74.099999999999994</v>
          </cell>
          <cell r="Y133">
            <v>0.161</v>
          </cell>
          <cell r="Z133">
            <v>4</v>
          </cell>
        </row>
        <row r="134">
          <cell r="A134" t="str">
            <v>СФ-394122</v>
          </cell>
          <cell r="B134">
            <v>0</v>
          </cell>
          <cell r="C134">
            <v>0</v>
          </cell>
          <cell r="D134">
            <v>5833</v>
          </cell>
          <cell r="E134" t="str">
            <v>№73 от 05.02.2015</v>
          </cell>
          <cell r="F134" t="b">
            <v>1</v>
          </cell>
          <cell r="G134" t="str">
            <v>Каркас шкафа СФ-394122</v>
          </cell>
          <cell r="H134">
            <v>51.6</v>
          </cell>
          <cell r="I134">
            <v>0.105</v>
          </cell>
          <cell r="K134">
            <v>2</v>
          </cell>
          <cell r="L134" t="str">
            <v>Каркас шкафа СФ-394122 (стенки)</v>
          </cell>
          <cell r="M134">
            <v>-10000000</v>
          </cell>
          <cell r="N134">
            <v>-10000000</v>
          </cell>
          <cell r="O134">
            <v>-10000000</v>
          </cell>
          <cell r="S134">
            <v>59.22</v>
          </cell>
          <cell r="U134">
            <v>0</v>
          </cell>
          <cell r="V134">
            <v>0</v>
          </cell>
          <cell r="W134">
            <v>5833</v>
          </cell>
          <cell r="X134">
            <v>51.6</v>
          </cell>
          <cell r="Y134">
            <v>0.105</v>
          </cell>
          <cell r="Z134">
            <v>2</v>
          </cell>
        </row>
        <row r="135">
          <cell r="A135" t="str">
            <v>СФ-394122</v>
          </cell>
          <cell r="B135">
            <v>0</v>
          </cell>
          <cell r="C135">
            <v>0</v>
          </cell>
          <cell r="D135">
            <v>5833</v>
          </cell>
          <cell r="E135" t="str">
            <v>№73 от 05.02.2015</v>
          </cell>
          <cell r="F135" t="b">
            <v>1</v>
          </cell>
          <cell r="G135" t="str">
            <v>Каркас шкафа СФ-394122</v>
          </cell>
          <cell r="H135">
            <v>51.6</v>
          </cell>
          <cell r="I135">
            <v>0.105</v>
          </cell>
          <cell r="K135">
            <v>2</v>
          </cell>
          <cell r="L135" t="str">
            <v>Каркас шкафа СФ-394122 (полки+фурн)</v>
          </cell>
          <cell r="M135">
            <v>-10000000</v>
          </cell>
          <cell r="N135">
            <v>-10000000</v>
          </cell>
          <cell r="O135">
            <v>-10000000</v>
          </cell>
          <cell r="S135">
            <v>59.22</v>
          </cell>
          <cell r="U135">
            <v>0</v>
          </cell>
          <cell r="V135">
            <v>0</v>
          </cell>
          <cell r="W135">
            <v>5833</v>
          </cell>
          <cell r="X135">
            <v>51.6</v>
          </cell>
          <cell r="Y135">
            <v>0.105</v>
          </cell>
          <cell r="Z135">
            <v>2</v>
          </cell>
        </row>
        <row r="136">
          <cell r="A136" t="str">
            <v>СФ-394123</v>
          </cell>
          <cell r="B136">
            <v>0</v>
          </cell>
          <cell r="C136">
            <v>0</v>
          </cell>
          <cell r="D136">
            <v>5729</v>
          </cell>
          <cell r="E136" t="str">
            <v>№73 от 05.02.2015</v>
          </cell>
          <cell r="F136" t="b">
            <v>1</v>
          </cell>
          <cell r="G136" t="str">
            <v>Каркас шкафа СФ-394123</v>
          </cell>
          <cell r="H136">
            <v>69</v>
          </cell>
          <cell r="I136">
            <v>0.153</v>
          </cell>
          <cell r="K136">
            <v>2</v>
          </cell>
          <cell r="L136" t="str">
            <v>Каркас шкафа СФ-394123 (стенки гор.+фурн)</v>
          </cell>
          <cell r="M136">
            <v>-10000000</v>
          </cell>
          <cell r="N136">
            <v>-10000000</v>
          </cell>
          <cell r="O136">
            <v>-10000000</v>
          </cell>
          <cell r="S136">
            <v>68.150000000000006</v>
          </cell>
          <cell r="U136">
            <v>0</v>
          </cell>
          <cell r="V136">
            <v>0</v>
          </cell>
          <cell r="W136">
            <v>5729</v>
          </cell>
          <cell r="X136">
            <v>69</v>
          </cell>
          <cell r="Y136">
            <v>0.153</v>
          </cell>
          <cell r="Z136">
            <v>2</v>
          </cell>
        </row>
        <row r="137">
          <cell r="A137" t="str">
            <v>СФ-394123</v>
          </cell>
          <cell r="B137">
            <v>0</v>
          </cell>
          <cell r="C137">
            <v>0</v>
          </cell>
          <cell r="D137">
            <v>5729</v>
          </cell>
          <cell r="E137" t="str">
            <v>№73 от 05.02.2015</v>
          </cell>
          <cell r="F137" t="b">
            <v>1</v>
          </cell>
          <cell r="G137" t="str">
            <v>Каркас шкафа СФ-394123</v>
          </cell>
          <cell r="H137">
            <v>69</v>
          </cell>
          <cell r="I137">
            <v>0.153</v>
          </cell>
          <cell r="K137">
            <v>2</v>
          </cell>
          <cell r="L137" t="str">
            <v>Каркас шкафа СФ-394123 (стенки)</v>
          </cell>
          <cell r="M137">
            <v>-10000000</v>
          </cell>
          <cell r="N137">
            <v>-10000000</v>
          </cell>
          <cell r="O137">
            <v>-10000000</v>
          </cell>
          <cell r="S137">
            <v>68.150000000000006</v>
          </cell>
          <cell r="U137">
            <v>0</v>
          </cell>
          <cell r="V137">
            <v>0</v>
          </cell>
          <cell r="W137">
            <v>5729</v>
          </cell>
          <cell r="X137">
            <v>69</v>
          </cell>
          <cell r="Y137">
            <v>0.153</v>
          </cell>
          <cell r="Z137">
            <v>2</v>
          </cell>
        </row>
        <row r="138">
          <cell r="A138" t="str">
            <v>СФ-394124</v>
          </cell>
          <cell r="B138">
            <v>0</v>
          </cell>
          <cell r="C138">
            <v>0</v>
          </cell>
          <cell r="D138">
            <v>9764</v>
          </cell>
          <cell r="E138" t="str">
            <v>№73 от 05.02.2015</v>
          </cell>
          <cell r="F138" t="b">
            <v>1</v>
          </cell>
          <cell r="G138" t="str">
            <v>Каркас шкафа СФ-394124</v>
          </cell>
          <cell r="H138">
            <v>67.7</v>
          </cell>
          <cell r="I138">
            <v>0.16</v>
          </cell>
          <cell r="K138">
            <v>3</v>
          </cell>
          <cell r="L138" t="str">
            <v>Каркас шкафа СФ-394124 (стенки+фурн.)</v>
          </cell>
          <cell r="M138">
            <v>-10000000</v>
          </cell>
          <cell r="N138">
            <v>-10000000</v>
          </cell>
          <cell r="O138">
            <v>-10000000</v>
          </cell>
          <cell r="S138">
            <v>90.11</v>
          </cell>
          <cell r="U138">
            <v>0</v>
          </cell>
          <cell r="V138">
            <v>0</v>
          </cell>
          <cell r="W138">
            <v>9764</v>
          </cell>
          <cell r="X138">
            <v>67.7</v>
          </cell>
          <cell r="Y138">
            <v>0.16</v>
          </cell>
          <cell r="Z138">
            <v>3</v>
          </cell>
        </row>
        <row r="139">
          <cell r="A139" t="str">
            <v>СФ-394124</v>
          </cell>
          <cell r="B139">
            <v>0</v>
          </cell>
          <cell r="C139">
            <v>0</v>
          </cell>
          <cell r="D139">
            <v>9764</v>
          </cell>
          <cell r="E139" t="str">
            <v>№73 от 05.02.2015</v>
          </cell>
          <cell r="F139" t="b">
            <v>1</v>
          </cell>
          <cell r="G139" t="str">
            <v>Каркас шкафа СФ-394124</v>
          </cell>
          <cell r="H139">
            <v>67.7</v>
          </cell>
          <cell r="I139">
            <v>0.16</v>
          </cell>
          <cell r="K139">
            <v>3</v>
          </cell>
          <cell r="L139" t="str">
            <v>Опция СФ-П.погонаж 1436х150х12-Т3</v>
          </cell>
          <cell r="M139">
            <v>-10000000</v>
          </cell>
          <cell r="N139">
            <v>-10000000</v>
          </cell>
          <cell r="O139">
            <v>-10000000</v>
          </cell>
          <cell r="S139">
            <v>90.11</v>
          </cell>
          <cell r="U139">
            <v>0</v>
          </cell>
          <cell r="V139">
            <v>0</v>
          </cell>
          <cell r="W139">
            <v>9764</v>
          </cell>
          <cell r="X139">
            <v>67.7</v>
          </cell>
          <cell r="Y139">
            <v>0.16</v>
          </cell>
          <cell r="Z139">
            <v>3</v>
          </cell>
        </row>
        <row r="140">
          <cell r="A140" t="str">
            <v>СФ-394124</v>
          </cell>
          <cell r="B140">
            <v>0</v>
          </cell>
          <cell r="C140">
            <v>0</v>
          </cell>
          <cell r="D140">
            <v>9764</v>
          </cell>
          <cell r="E140" t="str">
            <v>№73 от 05.02.2015</v>
          </cell>
          <cell r="F140" t="b">
            <v>1</v>
          </cell>
          <cell r="G140" t="str">
            <v>Каркас шкафа СФ-394124</v>
          </cell>
          <cell r="H140">
            <v>67.7</v>
          </cell>
          <cell r="I140">
            <v>0.16</v>
          </cell>
          <cell r="K140">
            <v>3</v>
          </cell>
          <cell r="L140" t="str">
            <v>Каркас шкафа СФ-394124 (стенки)</v>
          </cell>
          <cell r="M140">
            <v>-10000000</v>
          </cell>
          <cell r="N140">
            <v>-10000000</v>
          </cell>
          <cell r="O140">
            <v>-10000000</v>
          </cell>
          <cell r="S140">
            <v>90.11</v>
          </cell>
          <cell r="U140">
            <v>0</v>
          </cell>
          <cell r="V140">
            <v>0</v>
          </cell>
          <cell r="W140">
            <v>9764</v>
          </cell>
          <cell r="X140">
            <v>67.7</v>
          </cell>
          <cell r="Y140">
            <v>0.16</v>
          </cell>
          <cell r="Z140">
            <v>3</v>
          </cell>
        </row>
        <row r="141">
          <cell r="A141" t="str">
            <v>СФ-394125</v>
          </cell>
          <cell r="B141">
            <v>0</v>
          </cell>
          <cell r="C141">
            <v>0</v>
          </cell>
          <cell r="D141">
            <v>9764</v>
          </cell>
          <cell r="E141" t="str">
            <v>№73 от 05.02.2015</v>
          </cell>
          <cell r="F141" t="b">
            <v>1</v>
          </cell>
          <cell r="G141" t="str">
            <v>Каркас шкафа СФ-394125</v>
          </cell>
          <cell r="H141">
            <v>67.7</v>
          </cell>
          <cell r="I141">
            <v>0.16</v>
          </cell>
          <cell r="K141">
            <v>3</v>
          </cell>
          <cell r="L141" t="str">
            <v>Опция СФ-П.погонаж 1436х150х12-Т3</v>
          </cell>
          <cell r="M141">
            <v>-10000000</v>
          </cell>
          <cell r="N141">
            <v>-10000000</v>
          </cell>
          <cell r="O141">
            <v>-10000000</v>
          </cell>
          <cell r="S141">
            <v>90.11</v>
          </cell>
          <cell r="U141">
            <v>0</v>
          </cell>
          <cell r="V141">
            <v>0</v>
          </cell>
          <cell r="W141">
            <v>9764</v>
          </cell>
          <cell r="X141">
            <v>67.7</v>
          </cell>
          <cell r="Y141">
            <v>0.16</v>
          </cell>
          <cell r="Z141">
            <v>3</v>
          </cell>
        </row>
        <row r="142">
          <cell r="A142" t="str">
            <v>СФ-394125</v>
          </cell>
          <cell r="B142">
            <v>0</v>
          </cell>
          <cell r="C142">
            <v>0</v>
          </cell>
          <cell r="D142">
            <v>9764</v>
          </cell>
          <cell r="E142" t="str">
            <v>№73 от 05.02.2015</v>
          </cell>
          <cell r="F142" t="b">
            <v>1</v>
          </cell>
          <cell r="G142" t="str">
            <v>Каркас шкафа СФ-394125</v>
          </cell>
          <cell r="H142">
            <v>67.7</v>
          </cell>
          <cell r="I142">
            <v>0.16</v>
          </cell>
          <cell r="K142">
            <v>3</v>
          </cell>
          <cell r="L142" t="str">
            <v>Каркас шкафа СФ-394125 (стенки)</v>
          </cell>
          <cell r="M142">
            <v>-10000000</v>
          </cell>
          <cell r="N142">
            <v>-10000000</v>
          </cell>
          <cell r="O142">
            <v>-10000000</v>
          </cell>
          <cell r="S142">
            <v>90.11</v>
          </cell>
          <cell r="U142">
            <v>0</v>
          </cell>
          <cell r="V142">
            <v>0</v>
          </cell>
          <cell r="W142">
            <v>9764</v>
          </cell>
          <cell r="X142">
            <v>67.7</v>
          </cell>
          <cell r="Y142">
            <v>0.16</v>
          </cell>
          <cell r="Z142">
            <v>3</v>
          </cell>
        </row>
        <row r="143">
          <cell r="A143" t="str">
            <v>СФ-394125</v>
          </cell>
          <cell r="B143">
            <v>0</v>
          </cell>
          <cell r="C143">
            <v>0</v>
          </cell>
          <cell r="D143">
            <v>9764</v>
          </cell>
          <cell r="E143" t="str">
            <v>№73 от 05.02.2015</v>
          </cell>
          <cell r="F143" t="b">
            <v>1</v>
          </cell>
          <cell r="G143" t="str">
            <v>Каркас шкафа СФ-394125</v>
          </cell>
          <cell r="H143">
            <v>67.7</v>
          </cell>
          <cell r="I143">
            <v>0.16</v>
          </cell>
          <cell r="K143">
            <v>3</v>
          </cell>
          <cell r="L143" t="str">
            <v>Каркас шкафа СФ-394124 (стенки+фурн.)</v>
          </cell>
          <cell r="M143">
            <v>-10000000</v>
          </cell>
          <cell r="N143">
            <v>-10000000</v>
          </cell>
          <cell r="O143">
            <v>-10000000</v>
          </cell>
          <cell r="S143">
            <v>90.11</v>
          </cell>
          <cell r="U143">
            <v>0</v>
          </cell>
          <cell r="V143">
            <v>0</v>
          </cell>
          <cell r="W143">
            <v>9764</v>
          </cell>
          <cell r="X143">
            <v>67.7</v>
          </cell>
          <cell r="Y143">
            <v>0.16</v>
          </cell>
          <cell r="Z143">
            <v>3</v>
          </cell>
        </row>
        <row r="144">
          <cell r="A144" t="str">
            <v>СФ-394126</v>
          </cell>
          <cell r="B144">
            <v>0</v>
          </cell>
          <cell r="C144">
            <v>0</v>
          </cell>
          <cell r="D144">
            <v>13040</v>
          </cell>
          <cell r="E144" t="str">
            <v>№73 от 05.02.2015</v>
          </cell>
          <cell r="F144" t="b">
            <v>1</v>
          </cell>
          <cell r="G144" t="str">
            <v>Каркас шкафа СФ-394126</v>
          </cell>
          <cell r="H144">
            <v>100.7</v>
          </cell>
          <cell r="I144">
            <v>0.20200000000000001</v>
          </cell>
          <cell r="K144">
            <v>3</v>
          </cell>
          <cell r="L144" t="str">
            <v>Каркас шкафа СФ-394126 (стенки+фурн)</v>
          </cell>
          <cell r="M144">
            <v>-10000000</v>
          </cell>
          <cell r="N144">
            <v>-10000000</v>
          </cell>
          <cell r="O144">
            <v>-10000000</v>
          </cell>
          <cell r="S144">
            <v>120.35</v>
          </cell>
          <cell r="U144">
            <v>0</v>
          </cell>
          <cell r="V144">
            <v>0</v>
          </cell>
          <cell r="W144">
            <v>13040</v>
          </cell>
          <cell r="X144">
            <v>100.7</v>
          </cell>
          <cell r="Y144">
            <v>0.20200000000000001</v>
          </cell>
          <cell r="Z144">
            <v>3</v>
          </cell>
        </row>
        <row r="145">
          <cell r="A145" t="str">
            <v>СФ-394126</v>
          </cell>
          <cell r="B145">
            <v>0</v>
          </cell>
          <cell r="C145">
            <v>0</v>
          </cell>
          <cell r="D145">
            <v>13040</v>
          </cell>
          <cell r="E145" t="str">
            <v>№73 от 05.02.2015</v>
          </cell>
          <cell r="F145" t="b">
            <v>1</v>
          </cell>
          <cell r="G145" t="str">
            <v>Каркас шкафа СФ-394126</v>
          </cell>
          <cell r="H145">
            <v>100.7</v>
          </cell>
          <cell r="I145">
            <v>0.20200000000000001</v>
          </cell>
          <cell r="K145">
            <v>3</v>
          </cell>
          <cell r="L145" t="str">
            <v>Каркас шкафа СФ-394126 (стенки)</v>
          </cell>
          <cell r="M145">
            <v>-10000000</v>
          </cell>
          <cell r="N145">
            <v>-10000000</v>
          </cell>
          <cell r="O145">
            <v>-10000000</v>
          </cell>
          <cell r="S145">
            <v>120.35</v>
          </cell>
          <cell r="U145">
            <v>0</v>
          </cell>
          <cell r="V145">
            <v>0</v>
          </cell>
          <cell r="W145">
            <v>13040</v>
          </cell>
          <cell r="X145">
            <v>100.7</v>
          </cell>
          <cell r="Y145">
            <v>0.20200000000000001</v>
          </cell>
          <cell r="Z145">
            <v>3</v>
          </cell>
        </row>
        <row r="146">
          <cell r="A146" t="str">
            <v>СФ-394126</v>
          </cell>
          <cell r="B146">
            <v>0</v>
          </cell>
          <cell r="C146">
            <v>0</v>
          </cell>
          <cell r="D146">
            <v>13040</v>
          </cell>
          <cell r="E146" t="str">
            <v>№73 от 05.02.2015</v>
          </cell>
          <cell r="F146" t="b">
            <v>1</v>
          </cell>
          <cell r="G146" t="str">
            <v>Каркас шкафа СФ-394126</v>
          </cell>
          <cell r="H146">
            <v>100.7</v>
          </cell>
          <cell r="I146">
            <v>0.20200000000000001</v>
          </cell>
          <cell r="K146">
            <v>3</v>
          </cell>
          <cell r="L146" t="str">
            <v>Опция СФ-П.погонаж 1846х150х12-Т3</v>
          </cell>
          <cell r="M146">
            <v>-10000000</v>
          </cell>
          <cell r="N146">
            <v>-10000000</v>
          </cell>
          <cell r="O146">
            <v>-10000000</v>
          </cell>
          <cell r="S146">
            <v>120.35</v>
          </cell>
          <cell r="U146">
            <v>0</v>
          </cell>
          <cell r="V146">
            <v>0</v>
          </cell>
          <cell r="W146">
            <v>13040</v>
          </cell>
          <cell r="X146">
            <v>100.7</v>
          </cell>
          <cell r="Y146">
            <v>0.20200000000000001</v>
          </cell>
          <cell r="Z146">
            <v>3</v>
          </cell>
        </row>
        <row r="147">
          <cell r="A147" t="str">
            <v>СФ-394127</v>
          </cell>
          <cell r="B147">
            <v>0</v>
          </cell>
          <cell r="C147">
            <v>0</v>
          </cell>
          <cell r="D147">
            <v>13040</v>
          </cell>
          <cell r="E147" t="str">
            <v>№73 от 05.02.2015</v>
          </cell>
          <cell r="F147" t="b">
            <v>1</v>
          </cell>
          <cell r="G147" t="str">
            <v>Каркас шкафа СФ-394127</v>
          </cell>
          <cell r="H147">
            <v>100.7</v>
          </cell>
          <cell r="I147">
            <v>0.2</v>
          </cell>
          <cell r="K147">
            <v>3</v>
          </cell>
          <cell r="L147" t="str">
            <v>Каркас шкафа СФ-394127 (стенки+фурн)</v>
          </cell>
          <cell r="M147">
            <v>-10000000</v>
          </cell>
          <cell r="N147">
            <v>-10000000</v>
          </cell>
          <cell r="O147">
            <v>-10000000</v>
          </cell>
          <cell r="S147">
            <v>120.35</v>
          </cell>
          <cell r="U147">
            <v>0</v>
          </cell>
          <cell r="V147">
            <v>0</v>
          </cell>
          <cell r="W147">
            <v>13040</v>
          </cell>
          <cell r="X147">
            <v>100.7</v>
          </cell>
          <cell r="Y147">
            <v>0.2</v>
          </cell>
          <cell r="Z147">
            <v>3</v>
          </cell>
        </row>
        <row r="148">
          <cell r="A148" t="str">
            <v>СФ-394127</v>
          </cell>
          <cell r="B148">
            <v>0</v>
          </cell>
          <cell r="C148">
            <v>0</v>
          </cell>
          <cell r="D148">
            <v>13040</v>
          </cell>
          <cell r="E148" t="str">
            <v>№73 от 05.02.2015</v>
          </cell>
          <cell r="F148" t="b">
            <v>1</v>
          </cell>
          <cell r="G148" t="str">
            <v>Каркас шкафа СФ-394127</v>
          </cell>
          <cell r="H148">
            <v>100.7</v>
          </cell>
          <cell r="I148">
            <v>0.2</v>
          </cell>
          <cell r="K148">
            <v>3</v>
          </cell>
          <cell r="L148" t="str">
            <v>Опция СФ-П.погонаж 1846х150х12-Т3</v>
          </cell>
          <cell r="M148">
            <v>-10000000</v>
          </cell>
          <cell r="N148">
            <v>-10000000</v>
          </cell>
          <cell r="O148">
            <v>-10000000</v>
          </cell>
          <cell r="S148">
            <v>120.35</v>
          </cell>
          <cell r="U148">
            <v>0</v>
          </cell>
          <cell r="V148">
            <v>0</v>
          </cell>
          <cell r="W148">
            <v>13040</v>
          </cell>
          <cell r="X148">
            <v>100.7</v>
          </cell>
          <cell r="Y148">
            <v>0.2</v>
          </cell>
          <cell r="Z148">
            <v>3</v>
          </cell>
        </row>
        <row r="149">
          <cell r="A149" t="str">
            <v>СФ-394127</v>
          </cell>
          <cell r="B149">
            <v>0</v>
          </cell>
          <cell r="C149">
            <v>0</v>
          </cell>
          <cell r="D149">
            <v>13040</v>
          </cell>
          <cell r="E149" t="str">
            <v>№73 от 05.02.2015</v>
          </cell>
          <cell r="F149" t="b">
            <v>1</v>
          </cell>
          <cell r="G149" t="str">
            <v>Каркас шкафа СФ-394127</v>
          </cell>
          <cell r="H149">
            <v>100.7</v>
          </cell>
          <cell r="I149">
            <v>0.2</v>
          </cell>
          <cell r="K149">
            <v>3</v>
          </cell>
          <cell r="L149" t="str">
            <v>Каркас шкафа СФ-394127 (стенки)</v>
          </cell>
          <cell r="M149">
            <v>-10000000</v>
          </cell>
          <cell r="N149">
            <v>-10000000</v>
          </cell>
          <cell r="O149">
            <v>-10000000</v>
          </cell>
          <cell r="S149">
            <v>120.35</v>
          </cell>
          <cell r="U149">
            <v>0</v>
          </cell>
          <cell r="V149">
            <v>0</v>
          </cell>
          <cell r="W149">
            <v>13040</v>
          </cell>
          <cell r="X149">
            <v>100.7</v>
          </cell>
          <cell r="Y149">
            <v>0.2</v>
          </cell>
          <cell r="Z149">
            <v>3</v>
          </cell>
        </row>
        <row r="150">
          <cell r="A150" t="str">
            <v>СФ-396303</v>
          </cell>
          <cell r="B150">
            <v>0</v>
          </cell>
          <cell r="C150">
            <v>0</v>
          </cell>
          <cell r="D150">
            <v>1302</v>
          </cell>
          <cell r="E150" t="str">
            <v>№73 от 05.02.2015</v>
          </cell>
          <cell r="F150" t="b">
            <v>0</v>
          </cell>
          <cell r="G150" t="str">
            <v>Полка настенная СФ-396303</v>
          </cell>
          <cell r="H150">
            <v>4.5</v>
          </cell>
          <cell r="I150">
            <v>0.01</v>
          </cell>
          <cell r="K150">
            <v>1</v>
          </cell>
          <cell r="M150">
            <v>-10000000</v>
          </cell>
          <cell r="N150">
            <v>-10000000</v>
          </cell>
          <cell r="O150">
            <v>-10000000</v>
          </cell>
          <cell r="S150">
            <v>12.02</v>
          </cell>
          <cell r="U150">
            <v>0</v>
          </cell>
          <cell r="V150">
            <v>0</v>
          </cell>
          <cell r="W150">
            <v>1302</v>
          </cell>
          <cell r="X150">
            <v>4.5</v>
          </cell>
          <cell r="Y150">
            <v>0.01</v>
          </cell>
          <cell r="Z150">
            <v>1</v>
          </cell>
        </row>
        <row r="151">
          <cell r="A151" t="str">
            <v>СФ-396310</v>
          </cell>
          <cell r="B151">
            <v>0</v>
          </cell>
          <cell r="C151">
            <v>0</v>
          </cell>
          <cell r="D151">
            <v>1159</v>
          </cell>
          <cell r="E151" t="str">
            <v>№73 от 05.02.2015</v>
          </cell>
          <cell r="F151" t="b">
            <v>0</v>
          </cell>
          <cell r="G151" t="str">
            <v>Полка настенная СФ-396310</v>
          </cell>
          <cell r="H151">
            <v>4.7</v>
          </cell>
          <cell r="I151">
            <v>1.0999999999999999E-2</v>
          </cell>
          <cell r="K151">
            <v>1</v>
          </cell>
          <cell r="M151">
            <v>-10000000</v>
          </cell>
          <cell r="N151">
            <v>-10000000</v>
          </cell>
          <cell r="O151">
            <v>-10000000</v>
          </cell>
          <cell r="S151">
            <v>10.19</v>
          </cell>
          <cell r="U151">
            <v>0</v>
          </cell>
          <cell r="V151">
            <v>0</v>
          </cell>
          <cell r="W151">
            <v>1159</v>
          </cell>
          <cell r="X151">
            <v>4.7</v>
          </cell>
          <cell r="Y151">
            <v>1.0999999999999999E-2</v>
          </cell>
          <cell r="Z151">
            <v>1</v>
          </cell>
        </row>
        <row r="152">
          <cell r="A152" t="str">
            <v>СФ-396312</v>
          </cell>
          <cell r="B152">
            <v>0</v>
          </cell>
          <cell r="C152">
            <v>0</v>
          </cell>
          <cell r="D152">
            <v>1575</v>
          </cell>
          <cell r="E152" t="str">
            <v>№73 от 05.02.2015</v>
          </cell>
          <cell r="F152" t="b">
            <v>0</v>
          </cell>
          <cell r="G152" t="str">
            <v>Полка настенная СФ-396312</v>
          </cell>
          <cell r="H152">
            <v>5.9</v>
          </cell>
          <cell r="I152">
            <v>1.2999999999999999E-2</v>
          </cell>
          <cell r="K152">
            <v>1</v>
          </cell>
          <cell r="M152">
            <v>-10000000</v>
          </cell>
          <cell r="N152">
            <v>-10000000</v>
          </cell>
          <cell r="O152">
            <v>-10000000</v>
          </cell>
          <cell r="S152">
            <v>13.92</v>
          </cell>
          <cell r="U152">
            <v>0</v>
          </cell>
          <cell r="V152">
            <v>0</v>
          </cell>
          <cell r="W152">
            <v>1575</v>
          </cell>
          <cell r="X152">
            <v>5.9</v>
          </cell>
          <cell r="Y152">
            <v>1.2999999999999999E-2</v>
          </cell>
          <cell r="Z152">
            <v>1</v>
          </cell>
        </row>
        <row r="153">
          <cell r="A153" t="str">
            <v>СФ-396101</v>
          </cell>
          <cell r="B153">
            <v>0</v>
          </cell>
          <cell r="C153">
            <v>0</v>
          </cell>
          <cell r="D153">
            <v>1142</v>
          </cell>
          <cell r="E153" t="str">
            <v>№73 от 05.02.2015</v>
          </cell>
          <cell r="F153" t="b">
            <v>0</v>
          </cell>
          <cell r="G153" t="str">
            <v>Полка СФ-396101</v>
          </cell>
          <cell r="H153">
            <v>5.3</v>
          </cell>
          <cell r="I153">
            <v>0.01</v>
          </cell>
          <cell r="K153">
            <v>1</v>
          </cell>
          <cell r="M153">
            <v>-10000000</v>
          </cell>
          <cell r="N153">
            <v>-10000000</v>
          </cell>
          <cell r="O153">
            <v>-10000000</v>
          </cell>
          <cell r="S153">
            <v>10.54</v>
          </cell>
          <cell r="U153">
            <v>0</v>
          </cell>
          <cell r="V153">
            <v>0</v>
          </cell>
          <cell r="W153">
            <v>1142</v>
          </cell>
          <cell r="X153">
            <v>5.3</v>
          </cell>
          <cell r="Y153">
            <v>0.01</v>
          </cell>
          <cell r="Z153">
            <v>1</v>
          </cell>
        </row>
        <row r="154">
          <cell r="A154" t="str">
            <v>СФ-396103</v>
          </cell>
          <cell r="B154">
            <v>0</v>
          </cell>
          <cell r="C154">
            <v>0</v>
          </cell>
          <cell r="D154">
            <v>809</v>
          </cell>
          <cell r="E154" t="str">
            <v>№73 от 05.02.2015</v>
          </cell>
          <cell r="F154" t="b">
            <v>0</v>
          </cell>
          <cell r="G154" t="str">
            <v>Полка СФ-396103</v>
          </cell>
          <cell r="H154">
            <v>6</v>
          </cell>
          <cell r="I154">
            <v>1.2E-2</v>
          </cell>
          <cell r="K154">
            <v>1</v>
          </cell>
          <cell r="M154">
            <v>-10000000</v>
          </cell>
          <cell r="N154">
            <v>-10000000</v>
          </cell>
          <cell r="O154">
            <v>-10000000</v>
          </cell>
          <cell r="S154">
            <v>7.68</v>
          </cell>
          <cell r="U154">
            <v>0</v>
          </cell>
          <cell r="V154">
            <v>0</v>
          </cell>
          <cell r="W154">
            <v>809</v>
          </cell>
          <cell r="X154">
            <v>6</v>
          </cell>
          <cell r="Y154">
            <v>1.2E-2</v>
          </cell>
          <cell r="Z154">
            <v>1</v>
          </cell>
        </row>
        <row r="155">
          <cell r="A155" t="str">
            <v>СФ-396106</v>
          </cell>
          <cell r="B155">
            <v>0</v>
          </cell>
          <cell r="C155">
            <v>0</v>
          </cell>
          <cell r="D155">
            <v>1626</v>
          </cell>
          <cell r="E155" t="str">
            <v>№73 от 05.02.2015</v>
          </cell>
          <cell r="F155" t="b">
            <v>0</v>
          </cell>
          <cell r="G155" t="str">
            <v>Полка СФ-396106</v>
          </cell>
          <cell r="H155">
            <v>12.2</v>
          </cell>
          <cell r="I155">
            <v>2.1999999999999999E-2</v>
          </cell>
          <cell r="K155">
            <v>1</v>
          </cell>
          <cell r="M155">
            <v>-10000000</v>
          </cell>
          <cell r="N155">
            <v>-10000000</v>
          </cell>
          <cell r="O155">
            <v>-10000000</v>
          </cell>
          <cell r="S155">
            <v>15.43</v>
          </cell>
          <cell r="U155">
            <v>0</v>
          </cell>
          <cell r="V155">
            <v>0</v>
          </cell>
          <cell r="W155">
            <v>1626</v>
          </cell>
          <cell r="X155">
            <v>12.2</v>
          </cell>
          <cell r="Y155">
            <v>2.1999999999999999E-2</v>
          </cell>
          <cell r="Z155">
            <v>1</v>
          </cell>
        </row>
        <row r="156">
          <cell r="A156" t="str">
            <v>СФ-396130</v>
          </cell>
          <cell r="B156">
            <v>0</v>
          </cell>
          <cell r="C156">
            <v>0</v>
          </cell>
          <cell r="D156">
            <v>1353</v>
          </cell>
          <cell r="E156" t="str">
            <v>№73 от 05.02.2015</v>
          </cell>
          <cell r="F156" t="b">
            <v>0</v>
          </cell>
          <cell r="G156" t="str">
            <v>Полка СФ-396130</v>
          </cell>
          <cell r="H156">
            <v>14</v>
          </cell>
          <cell r="I156">
            <v>2.9000000000000001E-2</v>
          </cell>
          <cell r="K156">
            <v>1</v>
          </cell>
          <cell r="M156">
            <v>-10000000</v>
          </cell>
          <cell r="N156">
            <v>-10000000</v>
          </cell>
          <cell r="O156">
            <v>-10000000</v>
          </cell>
          <cell r="S156">
            <v>12.84</v>
          </cell>
          <cell r="U156">
            <v>0</v>
          </cell>
          <cell r="V156">
            <v>0</v>
          </cell>
          <cell r="W156">
            <v>1353</v>
          </cell>
          <cell r="X156">
            <v>14</v>
          </cell>
          <cell r="Y156">
            <v>2.9000000000000001E-2</v>
          </cell>
          <cell r="Z156">
            <v>1</v>
          </cell>
        </row>
        <row r="157">
          <cell r="A157" t="str">
            <v>СФ-396133</v>
          </cell>
          <cell r="B157">
            <v>0</v>
          </cell>
          <cell r="C157">
            <v>0</v>
          </cell>
          <cell r="D157">
            <v>862</v>
          </cell>
          <cell r="E157" t="str">
            <v>№73 от 05.02.2015</v>
          </cell>
          <cell r="F157" t="b">
            <v>0</v>
          </cell>
          <cell r="G157" t="str">
            <v>Полка СФ-396133</v>
          </cell>
          <cell r="H157">
            <v>4</v>
          </cell>
          <cell r="I157">
            <v>8.0000000000000002E-3</v>
          </cell>
          <cell r="K157">
            <v>1</v>
          </cell>
          <cell r="M157">
            <v>-10000000</v>
          </cell>
          <cell r="N157">
            <v>-10000000</v>
          </cell>
          <cell r="O157">
            <v>-10000000</v>
          </cell>
          <cell r="S157">
            <v>8.18</v>
          </cell>
          <cell r="U157">
            <v>0</v>
          </cell>
          <cell r="V157">
            <v>0</v>
          </cell>
          <cell r="W157">
            <v>862</v>
          </cell>
          <cell r="X157">
            <v>4</v>
          </cell>
          <cell r="Y157">
            <v>8.0000000000000002E-3</v>
          </cell>
          <cell r="Z157">
            <v>1</v>
          </cell>
        </row>
        <row r="158">
          <cell r="A158" t="str">
            <v>СФ-396134</v>
          </cell>
          <cell r="B158">
            <v>0</v>
          </cell>
          <cell r="C158">
            <v>0</v>
          </cell>
          <cell r="D158">
            <v>960</v>
          </cell>
          <cell r="E158" t="str">
            <v>№73 от 05.02.2015</v>
          </cell>
          <cell r="F158" t="b">
            <v>0</v>
          </cell>
          <cell r="G158" t="str">
            <v>Полка СФ-396134</v>
          </cell>
          <cell r="H158">
            <v>4.9000000000000004</v>
          </cell>
          <cell r="I158">
            <v>0.01</v>
          </cell>
          <cell r="K158">
            <v>1</v>
          </cell>
          <cell r="M158">
            <v>-10000000</v>
          </cell>
          <cell r="N158">
            <v>-10000000</v>
          </cell>
          <cell r="O158">
            <v>-10000000</v>
          </cell>
          <cell r="S158">
            <v>8.86</v>
          </cell>
          <cell r="U158">
            <v>0</v>
          </cell>
          <cell r="V158">
            <v>0</v>
          </cell>
          <cell r="W158">
            <v>960</v>
          </cell>
          <cell r="X158">
            <v>4.9000000000000004</v>
          </cell>
          <cell r="Y158">
            <v>0.01</v>
          </cell>
          <cell r="Z158">
            <v>1</v>
          </cell>
        </row>
        <row r="159">
          <cell r="A159" t="str">
            <v>СФ-396136</v>
          </cell>
          <cell r="B159">
            <v>0</v>
          </cell>
          <cell r="C159">
            <v>0</v>
          </cell>
          <cell r="D159">
            <v>954</v>
          </cell>
          <cell r="E159" t="str">
            <v>№73 от 05.02.2015</v>
          </cell>
          <cell r="F159" t="b">
            <v>0</v>
          </cell>
          <cell r="G159" t="str">
            <v>Полка СФ-396136</v>
          </cell>
          <cell r="H159">
            <v>8.6</v>
          </cell>
          <cell r="I159">
            <v>1.7000000000000001E-2</v>
          </cell>
          <cell r="K159">
            <v>1</v>
          </cell>
          <cell r="M159">
            <v>-10000000</v>
          </cell>
          <cell r="N159">
            <v>-10000000</v>
          </cell>
          <cell r="O159">
            <v>-10000000</v>
          </cell>
          <cell r="S159">
            <v>8.81</v>
          </cell>
          <cell r="U159">
            <v>0</v>
          </cell>
          <cell r="V159">
            <v>0</v>
          </cell>
          <cell r="W159">
            <v>954</v>
          </cell>
          <cell r="X159">
            <v>8.6</v>
          </cell>
          <cell r="Y159">
            <v>1.7000000000000001E-2</v>
          </cell>
          <cell r="Z159">
            <v>1</v>
          </cell>
        </row>
        <row r="160">
          <cell r="A160" t="str">
            <v>СФ-396146</v>
          </cell>
          <cell r="B160">
            <v>0</v>
          </cell>
          <cell r="C160">
            <v>0</v>
          </cell>
          <cell r="D160">
            <v>564</v>
          </cell>
          <cell r="E160" t="str">
            <v>№73 от 05.02.2015</v>
          </cell>
          <cell r="F160" t="b">
            <v>0</v>
          </cell>
          <cell r="G160" t="str">
            <v>Полка СФ-396146</v>
          </cell>
          <cell r="H160">
            <v>3.6</v>
          </cell>
          <cell r="I160">
            <v>0.01</v>
          </cell>
          <cell r="K160">
            <v>1</v>
          </cell>
          <cell r="M160">
            <v>-10000000</v>
          </cell>
          <cell r="N160">
            <v>-10000000</v>
          </cell>
          <cell r="O160">
            <v>-10000000</v>
          </cell>
          <cell r="S160">
            <v>5.21</v>
          </cell>
          <cell r="U160">
            <v>0</v>
          </cell>
          <cell r="V160">
            <v>0</v>
          </cell>
          <cell r="W160">
            <v>564</v>
          </cell>
          <cell r="X160">
            <v>3.6</v>
          </cell>
          <cell r="Y160">
            <v>0.01</v>
          </cell>
          <cell r="Z160">
            <v>1</v>
          </cell>
        </row>
        <row r="161">
          <cell r="A161" t="str">
            <v>СФ-396186</v>
          </cell>
          <cell r="B161">
            <v>0</v>
          </cell>
          <cell r="C161">
            <v>0</v>
          </cell>
          <cell r="D161">
            <v>685</v>
          </cell>
          <cell r="E161" t="str">
            <v>№73 от 05.02.2015</v>
          </cell>
          <cell r="F161" t="b">
            <v>0</v>
          </cell>
          <cell r="G161" t="str">
            <v>Полка СФ-396186</v>
          </cell>
          <cell r="H161">
            <v>5.2</v>
          </cell>
          <cell r="I161">
            <v>1.2E-2</v>
          </cell>
          <cell r="K161">
            <v>1</v>
          </cell>
          <cell r="M161">
            <v>-10000000</v>
          </cell>
          <cell r="N161">
            <v>-10000000</v>
          </cell>
          <cell r="O161">
            <v>-10000000</v>
          </cell>
          <cell r="S161">
            <v>6.32</v>
          </cell>
          <cell r="U161">
            <v>0</v>
          </cell>
          <cell r="V161">
            <v>0</v>
          </cell>
          <cell r="W161">
            <v>685</v>
          </cell>
          <cell r="X161">
            <v>5.2</v>
          </cell>
          <cell r="Y161">
            <v>1.2E-2</v>
          </cell>
          <cell r="Z161">
            <v>1</v>
          </cell>
        </row>
        <row r="162">
          <cell r="A162" t="str">
            <v>СФ-396502</v>
          </cell>
          <cell r="B162">
            <v>0</v>
          </cell>
          <cell r="C162">
            <v>0</v>
          </cell>
          <cell r="D162">
            <v>1440</v>
          </cell>
          <cell r="E162" t="str">
            <v>№73 от 05.02.2015</v>
          </cell>
          <cell r="F162" t="b">
            <v>0</v>
          </cell>
          <cell r="G162" t="str">
            <v>Полка СФ-396502</v>
          </cell>
          <cell r="H162">
            <v>8.1999999999999993</v>
          </cell>
          <cell r="I162">
            <v>2.1999999999999999E-2</v>
          </cell>
          <cell r="K162">
            <v>1</v>
          </cell>
          <cell r="M162">
            <v>-10000000</v>
          </cell>
          <cell r="N162">
            <v>-10000000</v>
          </cell>
          <cell r="O162">
            <v>-10000000</v>
          </cell>
          <cell r="S162">
            <v>13.3</v>
          </cell>
          <cell r="U162">
            <v>0</v>
          </cell>
          <cell r="V162">
            <v>0</v>
          </cell>
          <cell r="W162">
            <v>1440</v>
          </cell>
          <cell r="X162">
            <v>8.1999999999999993</v>
          </cell>
          <cell r="Y162">
            <v>2.1999999999999999E-2</v>
          </cell>
          <cell r="Z162">
            <v>1</v>
          </cell>
        </row>
        <row r="163">
          <cell r="A163" t="str">
            <v>СФ-398901</v>
          </cell>
          <cell r="B163">
            <v>0</v>
          </cell>
          <cell r="C163">
            <v>0</v>
          </cell>
          <cell r="D163">
            <v>4604</v>
          </cell>
          <cell r="E163" t="str">
            <v>№73 от 05.02.2015</v>
          </cell>
          <cell r="F163" t="b">
            <v>0</v>
          </cell>
          <cell r="G163" t="str">
            <v>Спинка кровати СФ-398901</v>
          </cell>
          <cell r="H163">
            <v>38.1</v>
          </cell>
          <cell r="I163">
            <v>9.5000000000000001E-2</v>
          </cell>
          <cell r="K163">
            <v>1</v>
          </cell>
          <cell r="M163">
            <v>-10000000</v>
          </cell>
          <cell r="N163">
            <v>-10000000</v>
          </cell>
          <cell r="O163">
            <v>-10000000</v>
          </cell>
          <cell r="S163">
            <v>41.43</v>
          </cell>
          <cell r="U163">
            <v>0</v>
          </cell>
          <cell r="V163">
            <v>0</v>
          </cell>
          <cell r="W163">
            <v>4604</v>
          </cell>
          <cell r="X163">
            <v>38.1</v>
          </cell>
          <cell r="Y163">
            <v>9.5000000000000001E-2</v>
          </cell>
          <cell r="Z163">
            <v>1</v>
          </cell>
        </row>
        <row r="164">
          <cell r="A164" t="str">
            <v>СФ-398903</v>
          </cell>
          <cell r="B164">
            <v>0</v>
          </cell>
          <cell r="C164">
            <v>0</v>
          </cell>
          <cell r="D164">
            <v>1535</v>
          </cell>
          <cell r="E164" t="str">
            <v>№73 от 05.02.2015</v>
          </cell>
          <cell r="F164" t="b">
            <v>0</v>
          </cell>
          <cell r="G164" t="str">
            <v>Спинка кровати СФ-398903</v>
          </cell>
          <cell r="H164">
            <v>11.6</v>
          </cell>
          <cell r="I164">
            <v>2.7E-2</v>
          </cell>
          <cell r="K164">
            <v>1</v>
          </cell>
          <cell r="M164">
            <v>-10000000</v>
          </cell>
          <cell r="N164">
            <v>-10000000</v>
          </cell>
          <cell r="O164">
            <v>-10000000</v>
          </cell>
          <cell r="S164">
            <v>14.17</v>
          </cell>
          <cell r="U164">
            <v>0</v>
          </cell>
          <cell r="V164">
            <v>0</v>
          </cell>
          <cell r="W164">
            <v>1535</v>
          </cell>
          <cell r="X164">
            <v>11.6</v>
          </cell>
          <cell r="Y164">
            <v>2.7E-2</v>
          </cell>
          <cell r="Z164">
            <v>1</v>
          </cell>
        </row>
        <row r="165">
          <cell r="A165" t="str">
            <v>СФ-398904</v>
          </cell>
          <cell r="B165">
            <v>0</v>
          </cell>
          <cell r="C165">
            <v>0</v>
          </cell>
          <cell r="D165">
            <v>3482</v>
          </cell>
          <cell r="E165" t="str">
            <v>№73 от 05.02.2015</v>
          </cell>
          <cell r="F165" t="b">
            <v>0</v>
          </cell>
          <cell r="G165" t="str">
            <v>Спинка кровати СФ-398904</v>
          </cell>
          <cell r="H165">
            <v>33.200000000000003</v>
          </cell>
          <cell r="I165">
            <v>9.4E-2</v>
          </cell>
          <cell r="K165">
            <v>1</v>
          </cell>
          <cell r="M165">
            <v>-10000000</v>
          </cell>
          <cell r="N165">
            <v>-10000000</v>
          </cell>
          <cell r="O165">
            <v>-10000000</v>
          </cell>
          <cell r="S165">
            <v>32.15</v>
          </cell>
          <cell r="U165">
            <v>0</v>
          </cell>
          <cell r="V165">
            <v>0</v>
          </cell>
          <cell r="W165">
            <v>3482</v>
          </cell>
          <cell r="X165">
            <v>33.200000000000003</v>
          </cell>
          <cell r="Y165">
            <v>9.4E-2</v>
          </cell>
          <cell r="Z165">
            <v>1</v>
          </cell>
        </row>
        <row r="166">
          <cell r="A166" t="str">
            <v>СФ-398905</v>
          </cell>
          <cell r="B166">
            <v>0</v>
          </cell>
          <cell r="C166">
            <v>0</v>
          </cell>
          <cell r="D166">
            <v>3900</v>
          </cell>
          <cell r="E166" t="str">
            <v>№73 от 05.02.2015</v>
          </cell>
          <cell r="F166" t="b">
            <v>0</v>
          </cell>
          <cell r="G166" t="str">
            <v>Спинка кровати СФ-398905</v>
          </cell>
          <cell r="H166">
            <v>40.5</v>
          </cell>
          <cell r="I166">
            <v>0.115</v>
          </cell>
          <cell r="K166">
            <v>1</v>
          </cell>
          <cell r="M166">
            <v>-10000000</v>
          </cell>
          <cell r="N166">
            <v>-10000000</v>
          </cell>
          <cell r="O166">
            <v>-10000000</v>
          </cell>
          <cell r="S166">
            <v>36.01</v>
          </cell>
          <cell r="U166">
            <v>0</v>
          </cell>
          <cell r="V166">
            <v>0</v>
          </cell>
          <cell r="W166">
            <v>3900</v>
          </cell>
          <cell r="X166">
            <v>40.5</v>
          </cell>
          <cell r="Y166">
            <v>0.115</v>
          </cell>
          <cell r="Z166">
            <v>1</v>
          </cell>
        </row>
        <row r="167">
          <cell r="A167" t="str">
            <v>СФ-398906</v>
          </cell>
          <cell r="B167">
            <v>0</v>
          </cell>
          <cell r="C167">
            <v>0</v>
          </cell>
          <cell r="D167">
            <v>2432</v>
          </cell>
          <cell r="E167" t="str">
            <v>№73 от 05.02.2015</v>
          </cell>
          <cell r="F167" t="b">
            <v>0</v>
          </cell>
          <cell r="G167" t="str">
            <v>Спинка кровати СФ-398906</v>
          </cell>
          <cell r="H167">
            <v>23</v>
          </cell>
          <cell r="I167">
            <v>5.6000000000000001E-2</v>
          </cell>
          <cell r="K167">
            <v>1</v>
          </cell>
          <cell r="M167">
            <v>-10000000</v>
          </cell>
          <cell r="N167">
            <v>-10000000</v>
          </cell>
          <cell r="O167">
            <v>-10000000</v>
          </cell>
          <cell r="S167">
            <v>22.45</v>
          </cell>
          <cell r="U167">
            <v>0</v>
          </cell>
          <cell r="V167">
            <v>0</v>
          </cell>
          <cell r="W167">
            <v>2432</v>
          </cell>
          <cell r="X167">
            <v>23</v>
          </cell>
          <cell r="Y167">
            <v>5.6000000000000001E-2</v>
          </cell>
          <cell r="Z167">
            <v>1</v>
          </cell>
        </row>
        <row r="168">
          <cell r="A168" t="str">
            <v>СФ-394120</v>
          </cell>
          <cell r="B168">
            <v>0</v>
          </cell>
          <cell r="C168">
            <v>0</v>
          </cell>
          <cell r="D168">
            <v>6919</v>
          </cell>
          <cell r="E168" t="str">
            <v>№73 от 05.02.2015</v>
          </cell>
          <cell r="F168" t="b">
            <v>1</v>
          </cell>
          <cell r="G168" t="str">
            <v>Стеллаж СФ-394120</v>
          </cell>
          <cell r="H168">
            <v>48.9</v>
          </cell>
          <cell r="I168">
            <v>0.12</v>
          </cell>
          <cell r="K168">
            <v>2</v>
          </cell>
          <cell r="L168" t="str">
            <v>Стеллаж СФ-394120 (стенки+фурн)</v>
          </cell>
          <cell r="M168">
            <v>-10000000</v>
          </cell>
          <cell r="N168">
            <v>-10000000</v>
          </cell>
          <cell r="O168">
            <v>-10000000</v>
          </cell>
          <cell r="S168">
            <v>63.88</v>
          </cell>
          <cell r="U168">
            <v>0</v>
          </cell>
          <cell r="V168">
            <v>0</v>
          </cell>
          <cell r="W168">
            <v>6919</v>
          </cell>
          <cell r="X168">
            <v>48.9</v>
          </cell>
          <cell r="Y168">
            <v>0.12</v>
          </cell>
          <cell r="Z168">
            <v>2</v>
          </cell>
        </row>
        <row r="169">
          <cell r="A169" t="str">
            <v>СФ-394120</v>
          </cell>
          <cell r="B169">
            <v>0</v>
          </cell>
          <cell r="C169">
            <v>0</v>
          </cell>
          <cell r="D169">
            <v>6919</v>
          </cell>
          <cell r="E169" t="str">
            <v>№73 от 05.02.2015</v>
          </cell>
          <cell r="F169" t="b">
            <v>1</v>
          </cell>
          <cell r="G169" t="str">
            <v>Стеллаж СФ-394120</v>
          </cell>
          <cell r="H169">
            <v>48.9</v>
          </cell>
          <cell r="I169">
            <v>0.12</v>
          </cell>
          <cell r="K169">
            <v>2</v>
          </cell>
          <cell r="L169" t="str">
            <v>Стеллаж СФ-394120 (ст.задн)</v>
          </cell>
          <cell r="M169">
            <v>-10000000</v>
          </cell>
          <cell r="N169">
            <v>-10000000</v>
          </cell>
          <cell r="O169">
            <v>-10000000</v>
          </cell>
          <cell r="S169">
            <v>63.88</v>
          </cell>
          <cell r="U169">
            <v>0</v>
          </cell>
          <cell r="V169">
            <v>0</v>
          </cell>
          <cell r="W169">
            <v>6919</v>
          </cell>
          <cell r="X169">
            <v>48.9</v>
          </cell>
          <cell r="Y169">
            <v>0.12</v>
          </cell>
          <cell r="Z169">
            <v>2</v>
          </cell>
        </row>
        <row r="170">
          <cell r="A170" t="str">
            <v>СФ-397102</v>
          </cell>
          <cell r="B170">
            <v>0</v>
          </cell>
          <cell r="C170">
            <v>0</v>
          </cell>
          <cell r="D170">
            <v>4505</v>
          </cell>
          <cell r="E170" t="str">
            <v>№73 от 05.02.2015</v>
          </cell>
          <cell r="F170" t="b">
            <v>0</v>
          </cell>
          <cell r="G170" t="str">
            <v>Стенка боковая СФ-397102</v>
          </cell>
          <cell r="H170">
            <v>31.9</v>
          </cell>
          <cell r="I170">
            <v>7.0000000000000007E-2</v>
          </cell>
          <cell r="K170">
            <v>1</v>
          </cell>
          <cell r="M170">
            <v>-10000000</v>
          </cell>
          <cell r="N170">
            <v>-10000000</v>
          </cell>
          <cell r="O170">
            <v>-10000000</v>
          </cell>
          <cell r="S170">
            <v>41.57</v>
          </cell>
          <cell r="U170">
            <v>0</v>
          </cell>
          <cell r="V170">
            <v>0</v>
          </cell>
          <cell r="W170">
            <v>4505</v>
          </cell>
          <cell r="X170">
            <v>31.9</v>
          </cell>
          <cell r="Y170">
            <v>7.0000000000000007E-2</v>
          </cell>
          <cell r="Z170">
            <v>1</v>
          </cell>
        </row>
        <row r="171">
          <cell r="A171" t="str">
            <v>СФ-396811</v>
          </cell>
          <cell r="B171">
            <v>0</v>
          </cell>
          <cell r="C171">
            <v>0</v>
          </cell>
          <cell r="D171">
            <v>2482</v>
          </cell>
          <cell r="E171" t="str">
            <v>№73 от 05.02.2015</v>
          </cell>
          <cell r="F171" t="b">
            <v>0</v>
          </cell>
          <cell r="G171" t="str">
            <v>Стенка вертикальная СФ-396811</v>
          </cell>
          <cell r="H171">
            <v>18.2</v>
          </cell>
          <cell r="I171">
            <v>5.3999999999999999E-2</v>
          </cell>
          <cell r="K171">
            <v>1</v>
          </cell>
          <cell r="M171">
            <v>-10000000</v>
          </cell>
          <cell r="N171">
            <v>-10000000</v>
          </cell>
          <cell r="O171">
            <v>-10000000</v>
          </cell>
          <cell r="S171">
            <v>20.32</v>
          </cell>
          <cell r="U171">
            <v>0</v>
          </cell>
          <cell r="V171">
            <v>0</v>
          </cell>
          <cell r="W171">
            <v>2482</v>
          </cell>
          <cell r="X171">
            <v>18.2</v>
          </cell>
          <cell r="Y171">
            <v>5.3999999999999999E-2</v>
          </cell>
          <cell r="Z171">
            <v>1</v>
          </cell>
        </row>
        <row r="172">
          <cell r="A172" t="str">
            <v>СФ-397104</v>
          </cell>
          <cell r="B172">
            <v>0</v>
          </cell>
          <cell r="C172">
            <v>0</v>
          </cell>
          <cell r="D172">
            <v>1323</v>
          </cell>
          <cell r="E172" t="str">
            <v>№73 от 05.02.2015</v>
          </cell>
          <cell r="F172" t="b">
            <v>0</v>
          </cell>
          <cell r="G172" t="str">
            <v>Стенка вертикальная СФ-397104</v>
          </cell>
          <cell r="H172">
            <v>18.100000000000001</v>
          </cell>
          <cell r="I172">
            <v>4.1000000000000002E-2</v>
          </cell>
          <cell r="K172">
            <v>1</v>
          </cell>
          <cell r="M172">
            <v>-10000000</v>
          </cell>
          <cell r="N172">
            <v>-10000000</v>
          </cell>
          <cell r="O172">
            <v>-10000000</v>
          </cell>
          <cell r="S172">
            <v>14.12</v>
          </cell>
          <cell r="U172">
            <v>0</v>
          </cell>
          <cell r="V172">
            <v>0</v>
          </cell>
          <cell r="W172">
            <v>1323</v>
          </cell>
          <cell r="X172">
            <v>18.100000000000001</v>
          </cell>
          <cell r="Y172">
            <v>4.1000000000000002E-2</v>
          </cell>
          <cell r="Z172">
            <v>1</v>
          </cell>
        </row>
        <row r="173">
          <cell r="A173" t="str">
            <v>СФ-398902</v>
          </cell>
          <cell r="B173">
            <v>0</v>
          </cell>
          <cell r="C173">
            <v>0</v>
          </cell>
          <cell r="D173">
            <v>1745</v>
          </cell>
          <cell r="E173" t="str">
            <v>№73 от 05.02.2015</v>
          </cell>
          <cell r="F173" t="b">
            <v>0</v>
          </cell>
          <cell r="G173" t="str">
            <v>Стенка вертикальная СФ-398902</v>
          </cell>
          <cell r="H173">
            <v>13.8</v>
          </cell>
          <cell r="I173">
            <v>3.1E-2</v>
          </cell>
          <cell r="K173">
            <v>1</v>
          </cell>
          <cell r="M173">
            <v>-10000000</v>
          </cell>
          <cell r="N173">
            <v>-10000000</v>
          </cell>
          <cell r="O173">
            <v>-10000000</v>
          </cell>
          <cell r="S173">
            <v>16.11</v>
          </cell>
          <cell r="U173">
            <v>0</v>
          </cell>
          <cell r="V173">
            <v>0</v>
          </cell>
          <cell r="W173">
            <v>1745</v>
          </cell>
          <cell r="X173">
            <v>13.8</v>
          </cell>
          <cell r="Y173">
            <v>3.1E-2</v>
          </cell>
          <cell r="Z173">
            <v>1</v>
          </cell>
        </row>
        <row r="174">
          <cell r="A174" t="str">
            <v>СФ-397402</v>
          </cell>
          <cell r="B174">
            <v>0</v>
          </cell>
          <cell r="C174">
            <v>0</v>
          </cell>
          <cell r="D174">
            <v>1839</v>
          </cell>
          <cell r="E174" t="str">
            <v>№73 от 05.02.2015</v>
          </cell>
          <cell r="F174" t="b">
            <v>0</v>
          </cell>
          <cell r="G174" t="str">
            <v>Стенка задняя СФ-397402</v>
          </cell>
          <cell r="H174">
            <v>35.4</v>
          </cell>
          <cell r="I174">
            <v>8.3000000000000004E-2</v>
          </cell>
          <cell r="K174">
            <v>1</v>
          </cell>
          <cell r="M174">
            <v>-10000000</v>
          </cell>
          <cell r="N174">
            <v>-10000000</v>
          </cell>
          <cell r="O174">
            <v>-10000000</v>
          </cell>
          <cell r="S174">
            <v>16.98</v>
          </cell>
          <cell r="U174">
            <v>0</v>
          </cell>
          <cell r="V174">
            <v>0</v>
          </cell>
          <cell r="W174">
            <v>1839</v>
          </cell>
          <cell r="X174">
            <v>35.4</v>
          </cell>
          <cell r="Y174">
            <v>8.3000000000000004E-2</v>
          </cell>
          <cell r="Z174">
            <v>1</v>
          </cell>
        </row>
        <row r="175">
          <cell r="A175" t="str">
            <v>СФ-397412</v>
          </cell>
          <cell r="B175">
            <v>0</v>
          </cell>
          <cell r="C175">
            <v>0</v>
          </cell>
          <cell r="D175">
            <v>428</v>
          </cell>
          <cell r="E175" t="str">
            <v>№73 от 05.02.2015</v>
          </cell>
          <cell r="F175" t="b">
            <v>0</v>
          </cell>
          <cell r="G175" t="str">
            <v>Стенка задняя СФ-397412</v>
          </cell>
          <cell r="H175">
            <v>5.7</v>
          </cell>
          <cell r="I175">
            <v>1.4E-2</v>
          </cell>
          <cell r="K175">
            <v>1</v>
          </cell>
          <cell r="M175">
            <v>-10000000</v>
          </cell>
          <cell r="N175">
            <v>-10000000</v>
          </cell>
          <cell r="O175">
            <v>-10000000</v>
          </cell>
          <cell r="S175">
            <v>3.95</v>
          </cell>
          <cell r="U175">
            <v>0</v>
          </cell>
          <cell r="V175">
            <v>0</v>
          </cell>
          <cell r="W175">
            <v>428</v>
          </cell>
          <cell r="X175">
            <v>5.7</v>
          </cell>
          <cell r="Y175">
            <v>1.4E-2</v>
          </cell>
          <cell r="Z175">
            <v>1</v>
          </cell>
        </row>
        <row r="176">
          <cell r="A176" t="str">
            <v>СФ-397420</v>
          </cell>
          <cell r="B176">
            <v>0</v>
          </cell>
          <cell r="C176">
            <v>0</v>
          </cell>
          <cell r="D176">
            <v>572</v>
          </cell>
          <cell r="E176" t="str">
            <v>№73 от 05.02.2015</v>
          </cell>
          <cell r="F176" t="b">
            <v>0</v>
          </cell>
          <cell r="G176" t="str">
            <v>Стенка задняя СФ-397420</v>
          </cell>
          <cell r="H176">
            <v>10</v>
          </cell>
          <cell r="I176">
            <v>2.4E-2</v>
          </cell>
          <cell r="K176">
            <v>1</v>
          </cell>
          <cell r="M176">
            <v>-10000000</v>
          </cell>
          <cell r="N176">
            <v>-10000000</v>
          </cell>
          <cell r="O176">
            <v>-10000000</v>
          </cell>
          <cell r="S176">
            <v>5.9</v>
          </cell>
          <cell r="U176">
            <v>0</v>
          </cell>
          <cell r="V176">
            <v>0</v>
          </cell>
          <cell r="W176">
            <v>572</v>
          </cell>
          <cell r="X176">
            <v>10</v>
          </cell>
          <cell r="Y176">
            <v>2.4E-2</v>
          </cell>
          <cell r="Z176">
            <v>1</v>
          </cell>
        </row>
        <row r="177">
          <cell r="A177" t="str">
            <v>СФ-395140</v>
          </cell>
          <cell r="B177">
            <v>0</v>
          </cell>
          <cell r="C177">
            <v>0</v>
          </cell>
          <cell r="D177">
            <v>245</v>
          </cell>
          <cell r="E177" t="str">
            <v>№73 от 05.02.2015</v>
          </cell>
          <cell r="F177" t="b">
            <v>0</v>
          </cell>
          <cell r="G177" t="str">
            <v>Стенка передняя СФ-395140</v>
          </cell>
          <cell r="H177">
            <v>0.7</v>
          </cell>
          <cell r="I177">
            <v>1E-3</v>
          </cell>
          <cell r="K177">
            <v>1</v>
          </cell>
          <cell r="M177">
            <v>-10000000</v>
          </cell>
          <cell r="N177">
            <v>-10000000</v>
          </cell>
          <cell r="O177">
            <v>-10000000</v>
          </cell>
          <cell r="S177">
            <v>2.79</v>
          </cell>
          <cell r="U177">
            <v>0</v>
          </cell>
          <cell r="V177">
            <v>0</v>
          </cell>
          <cell r="W177">
            <v>245</v>
          </cell>
          <cell r="X177">
            <v>0.7</v>
          </cell>
          <cell r="Y177">
            <v>1E-3</v>
          </cell>
          <cell r="Z177">
            <v>1</v>
          </cell>
        </row>
        <row r="178">
          <cell r="A178" t="str">
            <v>СФ-395942</v>
          </cell>
          <cell r="B178">
            <v>0</v>
          </cell>
          <cell r="C178">
            <v>0</v>
          </cell>
          <cell r="D178">
            <v>1777</v>
          </cell>
          <cell r="E178" t="str">
            <v>№73 от 05.02.2015</v>
          </cell>
          <cell r="F178" t="b">
            <v>0</v>
          </cell>
          <cell r="G178" t="str">
            <v>Стенка передняя СФ-395942</v>
          </cell>
          <cell r="H178">
            <v>2.5</v>
          </cell>
          <cell r="I178">
            <v>5.0000000000000001E-3</v>
          </cell>
          <cell r="K178">
            <v>1</v>
          </cell>
          <cell r="M178">
            <v>-10000000</v>
          </cell>
          <cell r="N178">
            <v>-10000000</v>
          </cell>
          <cell r="O178">
            <v>-10000000</v>
          </cell>
          <cell r="S178">
            <v>20.71</v>
          </cell>
          <cell r="U178">
            <v>0</v>
          </cell>
          <cell r="V178">
            <v>0</v>
          </cell>
          <cell r="W178">
            <v>1777</v>
          </cell>
          <cell r="X178">
            <v>2.5</v>
          </cell>
          <cell r="Y178">
            <v>5.0000000000000001E-3</v>
          </cell>
          <cell r="Z178">
            <v>1</v>
          </cell>
        </row>
        <row r="179">
          <cell r="A179" t="str">
            <v>СФ-395943</v>
          </cell>
          <cell r="B179">
            <v>0</v>
          </cell>
          <cell r="C179">
            <v>0</v>
          </cell>
          <cell r="D179">
            <v>2914</v>
          </cell>
          <cell r="E179" t="str">
            <v>№73 от 05.02.2015</v>
          </cell>
          <cell r="F179" t="b">
            <v>0</v>
          </cell>
          <cell r="G179" t="str">
            <v>Стенка передняя СФ-395943</v>
          </cell>
          <cell r="H179">
            <v>3.7</v>
          </cell>
          <cell r="I179">
            <v>7.0000000000000001E-3</v>
          </cell>
          <cell r="K179">
            <v>1</v>
          </cell>
          <cell r="M179">
            <v>-10000000</v>
          </cell>
          <cell r="N179">
            <v>-10000000</v>
          </cell>
          <cell r="O179">
            <v>-10000000</v>
          </cell>
          <cell r="S179">
            <v>30.97</v>
          </cell>
          <cell r="U179">
            <v>0</v>
          </cell>
          <cell r="V179">
            <v>0</v>
          </cell>
          <cell r="W179">
            <v>2914</v>
          </cell>
          <cell r="X179">
            <v>3.7</v>
          </cell>
          <cell r="Y179">
            <v>7.0000000000000001E-3</v>
          </cell>
          <cell r="Z179">
            <v>1</v>
          </cell>
        </row>
        <row r="180">
          <cell r="A180" t="str">
            <v>СФ-395944</v>
          </cell>
          <cell r="B180">
            <v>0</v>
          </cell>
          <cell r="C180">
            <v>0</v>
          </cell>
          <cell r="D180">
            <v>3455</v>
          </cell>
          <cell r="E180" t="str">
            <v>№73 от 05.02.2015</v>
          </cell>
          <cell r="F180" t="b">
            <v>0</v>
          </cell>
          <cell r="G180" t="str">
            <v>Стенка передняя СФ-395944</v>
          </cell>
          <cell r="H180">
            <v>5</v>
          </cell>
          <cell r="I180">
            <v>8.9999999999999993E-3</v>
          </cell>
          <cell r="K180">
            <v>1</v>
          </cell>
          <cell r="M180">
            <v>-10000000</v>
          </cell>
          <cell r="N180">
            <v>-10000000</v>
          </cell>
          <cell r="O180">
            <v>-10000000</v>
          </cell>
          <cell r="S180">
            <v>41.33</v>
          </cell>
          <cell r="U180">
            <v>0</v>
          </cell>
          <cell r="V180">
            <v>0</v>
          </cell>
          <cell r="W180">
            <v>3455</v>
          </cell>
          <cell r="X180">
            <v>5</v>
          </cell>
          <cell r="Y180">
            <v>8.9999999999999993E-3</v>
          </cell>
          <cell r="Z180">
            <v>1</v>
          </cell>
        </row>
        <row r="181">
          <cell r="A181" t="str">
            <v>СФ-395950</v>
          </cell>
          <cell r="B181">
            <v>0</v>
          </cell>
          <cell r="C181">
            <v>0</v>
          </cell>
          <cell r="D181">
            <v>2800</v>
          </cell>
          <cell r="E181" t="str">
            <v>№73 от 05.02.2015</v>
          </cell>
          <cell r="F181" t="b">
            <v>0</v>
          </cell>
          <cell r="G181" t="str">
            <v>Стенка передняя СФ-395950</v>
          </cell>
          <cell r="H181">
            <v>6.4</v>
          </cell>
          <cell r="I181">
            <v>1.4999999999999999E-2</v>
          </cell>
          <cell r="K181">
            <v>1</v>
          </cell>
          <cell r="M181">
            <v>-10000000</v>
          </cell>
          <cell r="N181">
            <v>-10000000</v>
          </cell>
          <cell r="O181">
            <v>-10000000</v>
          </cell>
          <cell r="S181">
            <v>31.86</v>
          </cell>
          <cell r="U181">
            <v>0</v>
          </cell>
          <cell r="V181">
            <v>0</v>
          </cell>
          <cell r="W181">
            <v>2800</v>
          </cell>
          <cell r="X181">
            <v>6.4</v>
          </cell>
          <cell r="Y181">
            <v>1.4999999999999999E-2</v>
          </cell>
          <cell r="Z181">
            <v>1</v>
          </cell>
        </row>
        <row r="182">
          <cell r="A182" t="str">
            <v>СФ-395982</v>
          </cell>
          <cell r="B182">
            <v>0</v>
          </cell>
          <cell r="C182">
            <v>0</v>
          </cell>
          <cell r="D182">
            <v>2691</v>
          </cell>
          <cell r="E182" t="str">
            <v>№73 от 05.02.2015</v>
          </cell>
          <cell r="F182" t="b">
            <v>0</v>
          </cell>
          <cell r="G182" t="str">
            <v>Стенка передняя СФ-395982</v>
          </cell>
          <cell r="H182">
            <v>4.8</v>
          </cell>
          <cell r="I182">
            <v>0.01</v>
          </cell>
          <cell r="K182">
            <v>1</v>
          </cell>
          <cell r="M182">
            <v>-10000000</v>
          </cell>
          <cell r="N182">
            <v>-10000000</v>
          </cell>
          <cell r="O182">
            <v>-10000000</v>
          </cell>
          <cell r="S182">
            <v>27.33</v>
          </cell>
          <cell r="U182">
            <v>0</v>
          </cell>
          <cell r="V182">
            <v>0</v>
          </cell>
          <cell r="W182">
            <v>2691</v>
          </cell>
          <cell r="X182">
            <v>4.8</v>
          </cell>
          <cell r="Y182">
            <v>0.01</v>
          </cell>
          <cell r="Z182">
            <v>1</v>
          </cell>
        </row>
        <row r="183">
          <cell r="A183" t="str">
            <v>СФ-395983</v>
          </cell>
          <cell r="B183">
            <v>0</v>
          </cell>
          <cell r="C183">
            <v>0</v>
          </cell>
          <cell r="D183">
            <v>3968</v>
          </cell>
          <cell r="E183" t="str">
            <v>№73 от 05.02.2015</v>
          </cell>
          <cell r="F183" t="b">
            <v>0</v>
          </cell>
          <cell r="G183" t="str">
            <v>Стенка передняя СФ-395983</v>
          </cell>
          <cell r="H183">
            <v>7</v>
          </cell>
          <cell r="I183">
            <v>1.4E-2</v>
          </cell>
          <cell r="K183">
            <v>1</v>
          </cell>
          <cell r="M183">
            <v>-10000000</v>
          </cell>
          <cell r="N183">
            <v>-10000000</v>
          </cell>
          <cell r="O183">
            <v>-10000000</v>
          </cell>
          <cell r="S183">
            <v>40.82</v>
          </cell>
          <cell r="U183">
            <v>0</v>
          </cell>
          <cell r="V183">
            <v>0</v>
          </cell>
          <cell r="W183">
            <v>3968</v>
          </cell>
          <cell r="X183">
            <v>7</v>
          </cell>
          <cell r="Y183">
            <v>1.4E-2</v>
          </cell>
          <cell r="Z183">
            <v>1</v>
          </cell>
        </row>
        <row r="184">
          <cell r="A184" t="str">
            <v>СФ-395992</v>
          </cell>
          <cell r="B184">
            <v>0</v>
          </cell>
          <cell r="C184">
            <v>0</v>
          </cell>
          <cell r="D184">
            <v>2915</v>
          </cell>
          <cell r="E184" t="str">
            <v>№73 от 05.02.2015</v>
          </cell>
          <cell r="F184" t="b">
            <v>0</v>
          </cell>
          <cell r="G184" t="str">
            <v>Стенка передняя СФ-395992</v>
          </cell>
          <cell r="H184">
            <v>5.4</v>
          </cell>
          <cell r="I184">
            <v>1.0999999999999999E-2</v>
          </cell>
          <cell r="K184">
            <v>1</v>
          </cell>
          <cell r="M184">
            <v>-10000000</v>
          </cell>
          <cell r="N184">
            <v>-10000000</v>
          </cell>
          <cell r="O184">
            <v>-10000000</v>
          </cell>
          <cell r="S184">
            <v>29.61</v>
          </cell>
          <cell r="U184">
            <v>0</v>
          </cell>
          <cell r="V184">
            <v>0</v>
          </cell>
          <cell r="W184">
            <v>2915</v>
          </cell>
          <cell r="X184">
            <v>5.4</v>
          </cell>
          <cell r="Y184">
            <v>1.0999999999999999E-2</v>
          </cell>
          <cell r="Z184">
            <v>1</v>
          </cell>
        </row>
        <row r="185">
          <cell r="A185" t="str">
            <v>СФ-397601</v>
          </cell>
          <cell r="B185">
            <v>0</v>
          </cell>
          <cell r="C185">
            <v>0</v>
          </cell>
          <cell r="D185">
            <v>1185</v>
          </cell>
          <cell r="E185" t="str">
            <v>№73 от 05.02.2015</v>
          </cell>
          <cell r="F185" t="b">
            <v>0</v>
          </cell>
          <cell r="G185" t="str">
            <v>Стенка передняя СФ-397601</v>
          </cell>
          <cell r="H185">
            <v>7.4</v>
          </cell>
          <cell r="I185">
            <v>2.1999999999999999E-2</v>
          </cell>
          <cell r="K185">
            <v>1</v>
          </cell>
          <cell r="M185">
            <v>-10000000</v>
          </cell>
          <cell r="N185">
            <v>-10000000</v>
          </cell>
          <cell r="O185">
            <v>-10000000</v>
          </cell>
          <cell r="S185">
            <v>10.94</v>
          </cell>
          <cell r="U185">
            <v>0</v>
          </cell>
          <cell r="V185">
            <v>0</v>
          </cell>
          <cell r="W185">
            <v>1185</v>
          </cell>
          <cell r="X185">
            <v>7.4</v>
          </cell>
          <cell r="Y185">
            <v>2.1999999999999999E-2</v>
          </cell>
          <cell r="Z185">
            <v>1</v>
          </cell>
        </row>
        <row r="186">
          <cell r="A186" t="str">
            <v>СФ-391511</v>
          </cell>
          <cell r="B186">
            <v>0</v>
          </cell>
          <cell r="C186">
            <v>0</v>
          </cell>
          <cell r="D186">
            <v>3395</v>
          </cell>
          <cell r="E186" t="str">
            <v>№73 от 05.02.2015</v>
          </cell>
          <cell r="F186" t="b">
            <v>1</v>
          </cell>
          <cell r="G186" t="str">
            <v>Стол приставной СФ-391511</v>
          </cell>
          <cell r="H186">
            <v>15.5</v>
          </cell>
          <cell r="I186">
            <v>4.8000000000000001E-2</v>
          </cell>
          <cell r="K186">
            <v>2</v>
          </cell>
          <cell r="L186" t="str">
            <v>Стол приставной СФ-391511(1)</v>
          </cell>
          <cell r="M186">
            <v>-10000000</v>
          </cell>
          <cell r="N186">
            <v>-10000000</v>
          </cell>
          <cell r="O186">
            <v>-10000000</v>
          </cell>
          <cell r="S186">
            <v>30.55</v>
          </cell>
          <cell r="U186">
            <v>0</v>
          </cell>
          <cell r="V186">
            <v>0</v>
          </cell>
          <cell r="W186">
            <v>3395</v>
          </cell>
          <cell r="X186">
            <v>15.5</v>
          </cell>
          <cell r="Y186">
            <v>4.8000000000000001E-2</v>
          </cell>
          <cell r="Z186">
            <v>2</v>
          </cell>
        </row>
        <row r="187">
          <cell r="A187" t="str">
            <v>СФ-391511</v>
          </cell>
          <cell r="B187">
            <v>0</v>
          </cell>
          <cell r="C187">
            <v>0</v>
          </cell>
          <cell r="D187">
            <v>3395</v>
          </cell>
          <cell r="E187" t="str">
            <v>№73 от 05.02.2015</v>
          </cell>
          <cell r="F187" t="b">
            <v>1</v>
          </cell>
          <cell r="G187" t="str">
            <v>Стол приставной СФ-391511</v>
          </cell>
          <cell r="H187">
            <v>15.5</v>
          </cell>
          <cell r="I187">
            <v>4.8000000000000001E-2</v>
          </cell>
          <cell r="K187">
            <v>2</v>
          </cell>
          <cell r="L187" t="str">
            <v>Опция СФ-391511 (стойка+кроншт.)</v>
          </cell>
          <cell r="M187">
            <v>-10000000</v>
          </cell>
          <cell r="N187">
            <v>-10000000</v>
          </cell>
          <cell r="O187">
            <v>-10000000</v>
          </cell>
          <cell r="S187">
            <v>30.55</v>
          </cell>
          <cell r="U187">
            <v>0</v>
          </cell>
          <cell r="V187">
            <v>0</v>
          </cell>
          <cell r="W187">
            <v>3395</v>
          </cell>
          <cell r="X187">
            <v>15.5</v>
          </cell>
          <cell r="Y187">
            <v>4.8000000000000001E-2</v>
          </cell>
          <cell r="Z187">
            <v>2</v>
          </cell>
        </row>
        <row r="188">
          <cell r="A188" t="str">
            <v>СФ-391512</v>
          </cell>
          <cell r="B188">
            <v>0</v>
          </cell>
          <cell r="C188">
            <v>0</v>
          </cell>
          <cell r="D188">
            <v>3395</v>
          </cell>
          <cell r="E188" t="str">
            <v>№73 от 05.02.2015</v>
          </cell>
          <cell r="F188" t="b">
            <v>1</v>
          </cell>
          <cell r="G188" t="str">
            <v>Стол приставной СФ-391512</v>
          </cell>
          <cell r="H188">
            <v>15.5</v>
          </cell>
          <cell r="I188">
            <v>4.8000000000000001E-2</v>
          </cell>
          <cell r="K188">
            <v>2</v>
          </cell>
          <cell r="L188" t="str">
            <v>Опция СФ-391511 (стойка+кроншт.)</v>
          </cell>
          <cell r="M188">
            <v>-10000000</v>
          </cell>
          <cell r="N188">
            <v>-10000000</v>
          </cell>
          <cell r="O188">
            <v>-10000000</v>
          </cell>
          <cell r="S188">
            <v>30.55</v>
          </cell>
          <cell r="U188">
            <v>0</v>
          </cell>
          <cell r="V188">
            <v>0</v>
          </cell>
          <cell r="W188">
            <v>3395</v>
          </cell>
          <cell r="X188">
            <v>15.5</v>
          </cell>
          <cell r="Y188">
            <v>4.8000000000000001E-2</v>
          </cell>
          <cell r="Z188">
            <v>2</v>
          </cell>
        </row>
        <row r="189">
          <cell r="A189" t="str">
            <v>СФ-391512</v>
          </cell>
          <cell r="B189">
            <v>0</v>
          </cell>
          <cell r="C189">
            <v>0</v>
          </cell>
          <cell r="D189">
            <v>3395</v>
          </cell>
          <cell r="E189" t="str">
            <v>№73 от 05.02.2015</v>
          </cell>
          <cell r="F189" t="b">
            <v>1</v>
          </cell>
          <cell r="G189" t="str">
            <v>Стол приставной СФ-391512</v>
          </cell>
          <cell r="H189">
            <v>15.5</v>
          </cell>
          <cell r="I189">
            <v>4.8000000000000001E-2</v>
          </cell>
          <cell r="K189">
            <v>2</v>
          </cell>
          <cell r="L189" t="str">
            <v>Стол приставной СФ-391512 (1)</v>
          </cell>
          <cell r="M189">
            <v>-10000000</v>
          </cell>
          <cell r="N189">
            <v>-10000000</v>
          </cell>
          <cell r="O189">
            <v>-10000000</v>
          </cell>
          <cell r="S189">
            <v>30.55</v>
          </cell>
          <cell r="U189">
            <v>0</v>
          </cell>
          <cell r="V189">
            <v>0</v>
          </cell>
          <cell r="W189">
            <v>3395</v>
          </cell>
          <cell r="X189">
            <v>15.5</v>
          </cell>
          <cell r="Y189">
            <v>4.8000000000000001E-2</v>
          </cell>
          <cell r="Z189">
            <v>2</v>
          </cell>
        </row>
        <row r="190">
          <cell r="A190" t="str">
            <v>СФ-391201</v>
          </cell>
          <cell r="B190">
            <v>0</v>
          </cell>
          <cell r="C190">
            <v>0</v>
          </cell>
          <cell r="D190">
            <v>6538</v>
          </cell>
          <cell r="E190" t="str">
            <v>№73 от 05.02.2015</v>
          </cell>
          <cell r="F190" t="b">
            <v>1</v>
          </cell>
          <cell r="G190" t="str">
            <v>Стол СФ-391201</v>
          </cell>
          <cell r="H190">
            <v>41.9</v>
          </cell>
          <cell r="I190">
            <v>0.108</v>
          </cell>
          <cell r="K190">
            <v>3</v>
          </cell>
          <cell r="L190" t="str">
            <v>Стол СФ-391201 (боковины+фурн.)</v>
          </cell>
          <cell r="M190">
            <v>-10000000</v>
          </cell>
          <cell r="N190">
            <v>-10000000</v>
          </cell>
          <cell r="O190">
            <v>-10000000</v>
          </cell>
          <cell r="S190">
            <v>61.69</v>
          </cell>
          <cell r="U190">
            <v>0</v>
          </cell>
          <cell r="V190">
            <v>0</v>
          </cell>
          <cell r="W190">
            <v>6538</v>
          </cell>
          <cell r="X190">
            <v>41.9</v>
          </cell>
          <cell r="Y190">
            <v>0.108</v>
          </cell>
          <cell r="Z190">
            <v>3</v>
          </cell>
        </row>
        <row r="191">
          <cell r="A191" t="str">
            <v>СФ-391201</v>
          </cell>
          <cell r="B191">
            <v>0</v>
          </cell>
          <cell r="C191">
            <v>0</v>
          </cell>
          <cell r="D191">
            <v>6538</v>
          </cell>
          <cell r="E191" t="str">
            <v>№73 от 05.02.2015</v>
          </cell>
          <cell r="F191" t="b">
            <v>1</v>
          </cell>
          <cell r="G191" t="str">
            <v>Стол СФ-391201</v>
          </cell>
          <cell r="H191">
            <v>41.9</v>
          </cell>
          <cell r="I191">
            <v>0.108</v>
          </cell>
          <cell r="K191">
            <v>3</v>
          </cell>
          <cell r="L191" t="str">
            <v>Стол СФ-391201 (стенки)</v>
          </cell>
          <cell r="M191">
            <v>-10000000</v>
          </cell>
          <cell r="N191">
            <v>-10000000</v>
          </cell>
          <cell r="O191">
            <v>-10000000</v>
          </cell>
          <cell r="S191">
            <v>61.69</v>
          </cell>
          <cell r="U191">
            <v>0</v>
          </cell>
          <cell r="V191">
            <v>0</v>
          </cell>
          <cell r="W191">
            <v>6538</v>
          </cell>
          <cell r="X191">
            <v>41.9</v>
          </cell>
          <cell r="Y191">
            <v>0.108</v>
          </cell>
          <cell r="Z191">
            <v>3</v>
          </cell>
        </row>
        <row r="192">
          <cell r="A192" t="str">
            <v>СФ-391201</v>
          </cell>
          <cell r="B192">
            <v>0</v>
          </cell>
          <cell r="C192">
            <v>0</v>
          </cell>
          <cell r="D192">
            <v>6538</v>
          </cell>
          <cell r="E192" t="str">
            <v>№73 от 05.02.2015</v>
          </cell>
          <cell r="F192" t="b">
            <v>1</v>
          </cell>
          <cell r="G192" t="str">
            <v>Стол СФ-391201</v>
          </cell>
          <cell r="H192">
            <v>41.9</v>
          </cell>
          <cell r="I192">
            <v>0.108</v>
          </cell>
          <cell r="K192">
            <v>3</v>
          </cell>
          <cell r="L192" t="str">
            <v>Стол СФ-391201 (крышка)</v>
          </cell>
          <cell r="M192">
            <v>-10000000</v>
          </cell>
          <cell r="N192">
            <v>-10000000</v>
          </cell>
          <cell r="O192">
            <v>-10000000</v>
          </cell>
          <cell r="S192">
            <v>61.69</v>
          </cell>
          <cell r="U192">
            <v>0</v>
          </cell>
          <cell r="V192">
            <v>0</v>
          </cell>
          <cell r="W192">
            <v>6538</v>
          </cell>
          <cell r="X192">
            <v>41.9</v>
          </cell>
          <cell r="Y192">
            <v>0.108</v>
          </cell>
          <cell r="Z192">
            <v>3</v>
          </cell>
        </row>
        <row r="193">
          <cell r="A193" t="str">
            <v>СФ-391501</v>
          </cell>
          <cell r="B193">
            <v>0</v>
          </cell>
          <cell r="C193">
            <v>0</v>
          </cell>
          <cell r="D193">
            <v>4095</v>
          </cell>
          <cell r="E193" t="str">
            <v>№73 от 05.02.2015</v>
          </cell>
          <cell r="F193" t="b">
            <v>1</v>
          </cell>
          <cell r="G193" t="str">
            <v>Стол СФ-391501</v>
          </cell>
          <cell r="H193">
            <v>27.8</v>
          </cell>
          <cell r="I193">
            <v>6.5000000000000002E-2</v>
          </cell>
          <cell r="K193">
            <v>2</v>
          </cell>
          <cell r="L193" t="str">
            <v>Стол СФ-391501 (стенки)</v>
          </cell>
          <cell r="M193">
            <v>-10000000</v>
          </cell>
          <cell r="N193">
            <v>-10000000</v>
          </cell>
          <cell r="O193">
            <v>-10000000</v>
          </cell>
          <cell r="S193">
            <v>44.65</v>
          </cell>
          <cell r="U193">
            <v>0</v>
          </cell>
          <cell r="V193">
            <v>0</v>
          </cell>
          <cell r="W193">
            <v>4095</v>
          </cell>
          <cell r="X193">
            <v>27.8</v>
          </cell>
          <cell r="Y193">
            <v>6.5000000000000002E-2</v>
          </cell>
          <cell r="Z193">
            <v>2</v>
          </cell>
        </row>
        <row r="194">
          <cell r="A194" t="str">
            <v>СФ-391501</v>
          </cell>
          <cell r="B194">
            <v>0</v>
          </cell>
          <cell r="C194">
            <v>0</v>
          </cell>
          <cell r="D194">
            <v>4095</v>
          </cell>
          <cell r="E194" t="str">
            <v>№73 от 05.02.2015</v>
          </cell>
          <cell r="F194" t="b">
            <v>1</v>
          </cell>
          <cell r="G194" t="str">
            <v>Стол СФ-391501</v>
          </cell>
          <cell r="H194">
            <v>27.8</v>
          </cell>
          <cell r="I194">
            <v>6.5000000000000002E-2</v>
          </cell>
          <cell r="K194">
            <v>2</v>
          </cell>
          <cell r="L194" t="str">
            <v>Стол СФ-391501 (боковины+фурн)</v>
          </cell>
          <cell r="M194">
            <v>-10000000</v>
          </cell>
          <cell r="N194">
            <v>-10000000</v>
          </cell>
          <cell r="O194">
            <v>-10000000</v>
          </cell>
          <cell r="S194">
            <v>44.65</v>
          </cell>
          <cell r="U194">
            <v>0</v>
          </cell>
          <cell r="V194">
            <v>0</v>
          </cell>
          <cell r="W194">
            <v>4095</v>
          </cell>
          <cell r="X194">
            <v>27.8</v>
          </cell>
          <cell r="Y194">
            <v>6.5000000000000002E-2</v>
          </cell>
          <cell r="Z194">
            <v>2</v>
          </cell>
        </row>
        <row r="195"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</sheetData>
      <sheetData sheetId="3">
        <row r="3">
          <cell r="B3">
            <v>3</v>
          </cell>
        </row>
        <row r="9">
          <cell r="B9" t="str">
            <v>Цена за единицу, рос руб</v>
          </cell>
        </row>
        <row r="10">
          <cell r="B10">
            <v>2</v>
          </cell>
        </row>
        <row r="13">
          <cell r="B13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18"/>
  <sheetViews>
    <sheetView tabSelected="1" view="pageBreakPreview" zoomScaleNormal="59" zoomScaleSheetLayoutView="100" workbookViewId="0">
      <pane ySplit="4" topLeftCell="A497" activePane="bottomLeft" state="frozen"/>
      <selection pane="bottomLeft" activeCell="F500" sqref="F500"/>
    </sheetView>
  </sheetViews>
  <sheetFormatPr defaultRowHeight="12.75"/>
  <cols>
    <col min="1" max="1" width="2.140625" style="1" customWidth="1"/>
    <col min="2" max="3" width="12.85546875" style="1" customWidth="1"/>
    <col min="4" max="4" width="19.28515625" style="1" customWidth="1"/>
    <col min="5" max="5" width="16" style="1" customWidth="1"/>
    <col min="6" max="6" width="33.5703125" style="2" customWidth="1"/>
    <col min="7" max="7" width="9" style="2" customWidth="1"/>
    <col min="8" max="8" width="14.85546875" style="139" customWidth="1"/>
    <col min="9" max="9" width="14.5703125" style="1" customWidth="1"/>
    <col min="10" max="10" width="10.140625" style="3" customWidth="1"/>
    <col min="11" max="11" width="9" style="4" customWidth="1"/>
    <col min="12" max="12" width="10.28515625" style="165" customWidth="1"/>
    <col min="13" max="13" width="9.140625" style="31"/>
    <col min="14" max="16384" width="9.140625" style="1"/>
  </cols>
  <sheetData>
    <row r="1" spans="1:13" ht="22.5" customHeight="1"/>
    <row r="2" spans="1:13" s="5" customFormat="1" ht="63" customHeight="1">
      <c r="G2" s="175"/>
      <c r="H2" s="196" t="s">
        <v>415</v>
      </c>
      <c r="I2" s="197"/>
      <c r="J2" s="197"/>
      <c r="K2" s="197"/>
      <c r="L2" s="197"/>
      <c r="M2" s="174"/>
    </row>
    <row r="3" spans="1:13" s="5" customFormat="1" ht="15">
      <c r="B3" s="199" t="s">
        <v>390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74"/>
    </row>
    <row r="4" spans="1:13" s="5" customFormat="1" ht="15" customHeight="1">
      <c r="B4" s="8"/>
      <c r="C4" s="8"/>
      <c r="D4" s="8"/>
      <c r="E4" s="8"/>
      <c r="F4" s="8"/>
      <c r="G4" s="8"/>
      <c r="H4" s="141"/>
      <c r="I4" s="8"/>
      <c r="J4" s="9"/>
      <c r="K4" s="10"/>
      <c r="L4" s="193" t="s">
        <v>399</v>
      </c>
      <c r="M4" s="174"/>
    </row>
    <row r="5" spans="1:13" s="5" customFormat="1" ht="14.25" customHeight="1">
      <c r="B5" s="11"/>
      <c r="C5" s="11"/>
      <c r="D5" s="11"/>
      <c r="E5" s="11"/>
      <c r="F5" s="11"/>
      <c r="G5" s="11"/>
      <c r="H5" s="142"/>
      <c r="I5" s="11"/>
      <c r="J5" s="6"/>
      <c r="K5" s="7"/>
      <c r="L5" s="140"/>
      <c r="M5" s="174"/>
    </row>
    <row r="6" spans="1:13" s="5" customFormat="1">
      <c r="B6" s="12" t="s">
        <v>0</v>
      </c>
      <c r="C6" s="12"/>
      <c r="D6" s="12"/>
      <c r="E6" s="12"/>
      <c r="F6" s="12"/>
      <c r="G6" s="12"/>
      <c r="H6" s="143"/>
      <c r="I6" s="12"/>
      <c r="J6" s="13"/>
      <c r="K6" s="14"/>
      <c r="L6" s="143"/>
      <c r="M6" s="174"/>
    </row>
    <row r="7" spans="1:13" s="5" customFormat="1">
      <c r="B7" s="15" t="s">
        <v>397</v>
      </c>
      <c r="C7" s="15"/>
      <c r="D7" s="15"/>
      <c r="E7" s="15"/>
      <c r="F7" s="15"/>
      <c r="G7" s="15"/>
      <c r="H7" s="144"/>
      <c r="I7" s="15"/>
      <c r="J7" s="16"/>
      <c r="K7" s="17"/>
      <c r="L7" s="144"/>
      <c r="M7" s="174"/>
    </row>
    <row r="8" spans="1:13" ht="25.5" customHeight="1">
      <c r="B8"/>
      <c r="C8"/>
      <c r="D8"/>
      <c r="E8" s="18" t="s">
        <v>1</v>
      </c>
      <c r="F8" s="18" t="s">
        <v>2</v>
      </c>
      <c r="G8" s="18" t="s">
        <v>392</v>
      </c>
      <c r="H8" s="145" t="s">
        <v>393</v>
      </c>
      <c r="I8" s="18" t="s">
        <v>3</v>
      </c>
      <c r="J8" s="19" t="s">
        <v>394</v>
      </c>
      <c r="K8" s="20" t="s">
        <v>396</v>
      </c>
      <c r="L8" s="145" t="s">
        <v>395</v>
      </c>
    </row>
    <row r="9" spans="1:13" ht="15" customHeight="1">
      <c r="B9" s="21"/>
      <c r="C9" s="21"/>
      <c r="E9" s="180" t="s">
        <v>4</v>
      </c>
      <c r="F9" s="23" t="s">
        <v>5</v>
      </c>
      <c r="G9" s="24">
        <v>1</v>
      </c>
      <c r="H9" s="146">
        <f>VLOOKUP(E9,'Артикулы и цены'!A:G,7,FALSE)</f>
        <v>13378</v>
      </c>
      <c r="I9" s="26"/>
      <c r="J9" s="27">
        <v>82.1</v>
      </c>
      <c r="K9" s="28">
        <v>0.17199999999999999</v>
      </c>
      <c r="L9" s="166">
        <v>3</v>
      </c>
    </row>
    <row r="10" spans="1:13" ht="15" customHeight="1">
      <c r="B10" s="21"/>
      <c r="C10" s="21"/>
      <c r="E10" s="180" t="s">
        <v>6</v>
      </c>
      <c r="F10" s="23" t="s">
        <v>7</v>
      </c>
      <c r="G10" s="24">
        <v>1</v>
      </c>
      <c r="H10" s="146">
        <f>VLOOKUP(E10,'Артикулы и цены'!A:G,7,FALSE)</f>
        <v>3502</v>
      </c>
      <c r="I10" s="26"/>
      <c r="J10" s="27">
        <v>6.4</v>
      </c>
      <c r="K10" s="28">
        <v>1.4999999999999999E-2</v>
      </c>
      <c r="L10" s="166">
        <v>1</v>
      </c>
    </row>
    <row r="11" spans="1:13" s="31" customFormat="1" ht="15" customHeight="1">
      <c r="A11" s="1"/>
      <c r="B11" s="30"/>
      <c r="C11" s="30"/>
      <c r="E11" s="32"/>
      <c r="F11" s="32"/>
      <c r="G11" s="32"/>
      <c r="H11" s="147"/>
      <c r="I11" s="32"/>
      <c r="J11" s="33"/>
      <c r="K11" s="34"/>
      <c r="L11" s="32"/>
    </row>
    <row r="12" spans="1:13" s="31" customFormat="1" ht="15" customHeight="1">
      <c r="A12" s="1"/>
      <c r="B12" s="30"/>
      <c r="C12" s="30"/>
      <c r="E12" s="32"/>
      <c r="F12" s="35" t="s">
        <v>8</v>
      </c>
      <c r="G12" s="36"/>
      <c r="H12" s="148">
        <f>SUMPRODUCT(G9:G10,H9:H10)</f>
        <v>16880</v>
      </c>
      <c r="I12" s="37" t="s">
        <v>9</v>
      </c>
      <c r="J12" s="38">
        <f>SUMPRODUCT(G9:G10,J9:J10)</f>
        <v>88.5</v>
      </c>
      <c r="K12" s="39">
        <f>SUMPRODUCT(G9:G10,K9:K10)</f>
        <v>0.187</v>
      </c>
      <c r="L12" s="167">
        <f>SUMPRODUCT(G9:G10,L9:L10)</f>
        <v>4</v>
      </c>
    </row>
    <row r="13" spans="1:13" ht="15" customHeight="1">
      <c r="B13" s="40"/>
      <c r="C13" s="40"/>
      <c r="D13" s="41"/>
      <c r="E13" s="42"/>
      <c r="F13" s="43"/>
      <c r="G13" s="44"/>
      <c r="H13" s="149"/>
      <c r="I13" s="45"/>
      <c r="J13" s="46"/>
      <c r="K13" s="47"/>
      <c r="L13" s="168"/>
    </row>
    <row r="14" spans="1:13" s="5" customFormat="1">
      <c r="A14" s="1"/>
      <c r="B14" s="48" t="s">
        <v>10</v>
      </c>
      <c r="C14" s="48"/>
      <c r="D14" s="48"/>
      <c r="E14" s="48"/>
      <c r="F14" s="48"/>
      <c r="G14" s="48"/>
      <c r="H14" s="150"/>
      <c r="I14" s="48"/>
      <c r="J14" s="49"/>
      <c r="K14" s="50"/>
      <c r="L14" s="150"/>
      <c r="M14" s="174"/>
    </row>
    <row r="15" spans="1:13" s="5" customFormat="1">
      <c r="A15" s="1"/>
      <c r="B15" s="15" t="s">
        <v>400</v>
      </c>
      <c r="C15" s="15"/>
      <c r="D15" s="15"/>
      <c r="E15" s="15"/>
      <c r="F15" s="15"/>
      <c r="G15" s="15"/>
      <c r="H15" s="144"/>
      <c r="I15" s="15"/>
      <c r="J15" s="16"/>
      <c r="K15" s="17"/>
      <c r="L15" s="144"/>
      <c r="M15" s="174"/>
    </row>
    <row r="16" spans="1:13" ht="24">
      <c r="B16"/>
      <c r="C16"/>
      <c r="D16"/>
      <c r="E16" s="18" t="s">
        <v>1</v>
      </c>
      <c r="F16" s="18" t="s">
        <v>2</v>
      </c>
      <c r="G16" s="18" t="s">
        <v>392</v>
      </c>
      <c r="H16" s="145" t="s">
        <v>393</v>
      </c>
      <c r="I16" s="18" t="s">
        <v>3</v>
      </c>
      <c r="J16" s="19" t="s">
        <v>394</v>
      </c>
      <c r="K16" s="20" t="s">
        <v>396</v>
      </c>
      <c r="L16" s="145" t="s">
        <v>395</v>
      </c>
    </row>
    <row r="17" spans="1:12" ht="15" customHeight="1">
      <c r="B17" s="21"/>
      <c r="C17" s="21"/>
      <c r="E17" s="180" t="s">
        <v>11</v>
      </c>
      <c r="F17" s="23" t="s">
        <v>12</v>
      </c>
      <c r="G17" s="24">
        <v>1</v>
      </c>
      <c r="H17" s="146">
        <f>VLOOKUP(E17,'Артикулы и цены'!A:G,7,FALSE)</f>
        <v>5758</v>
      </c>
      <c r="I17" s="26"/>
      <c r="J17" s="27">
        <v>38.1</v>
      </c>
      <c r="K17" s="28">
        <v>9.5000000000000001E-2</v>
      </c>
      <c r="L17" s="166">
        <v>1</v>
      </c>
    </row>
    <row r="18" spans="1:12" ht="15" customHeight="1">
      <c r="B18" s="21"/>
      <c r="C18" s="21"/>
      <c r="E18" s="180"/>
      <c r="F18" s="23"/>
      <c r="G18" s="24"/>
      <c r="H18" s="146"/>
      <c r="I18" s="26"/>
      <c r="J18" s="27"/>
      <c r="K18" s="28"/>
      <c r="L18" s="166"/>
    </row>
    <row r="19" spans="1:12" s="31" customFormat="1" ht="15" customHeight="1">
      <c r="A19" s="1"/>
      <c r="B19" s="30"/>
      <c r="C19" s="30"/>
      <c r="E19" s="32"/>
      <c r="F19" s="32"/>
      <c r="G19" s="32"/>
      <c r="H19" s="147"/>
      <c r="I19" s="32"/>
      <c r="J19" s="33"/>
      <c r="K19" s="34"/>
      <c r="L19" s="32"/>
    </row>
    <row r="20" spans="1:12" s="31" customFormat="1" ht="15" customHeight="1">
      <c r="A20" s="1"/>
      <c r="B20" s="30"/>
      <c r="C20" s="30"/>
      <c r="E20" s="32"/>
      <c r="F20" s="35" t="s">
        <v>8</v>
      </c>
      <c r="G20" s="36"/>
      <c r="H20" s="148">
        <f>SUMPRODUCT(G17,H17)</f>
        <v>5758</v>
      </c>
      <c r="I20" s="37" t="s">
        <v>13</v>
      </c>
      <c r="J20" s="38">
        <f>SUMPRODUCT(G17,J17)</f>
        <v>38.1</v>
      </c>
      <c r="K20" s="39">
        <f>SUMPRODUCT(G17,K17)</f>
        <v>9.5000000000000001E-2</v>
      </c>
      <c r="L20" s="167">
        <f>SUMPRODUCT(G17,L17)</f>
        <v>1</v>
      </c>
    </row>
    <row r="21" spans="1:12" s="31" customFormat="1" ht="15" customHeight="1">
      <c r="A21" s="1"/>
      <c r="B21" s="30"/>
      <c r="C21" s="30"/>
      <c r="E21" s="22"/>
      <c r="F21" s="23"/>
      <c r="G21" s="51"/>
      <c r="H21" s="151"/>
      <c r="I21" s="29"/>
      <c r="J21" s="52"/>
      <c r="K21" s="53"/>
      <c r="L21" s="166"/>
    </row>
    <row r="22" spans="1:12" ht="15" customHeight="1">
      <c r="B22" s="40"/>
      <c r="C22" s="40"/>
      <c r="D22" s="41"/>
      <c r="E22" s="42"/>
      <c r="F22" s="43"/>
      <c r="G22" s="44"/>
      <c r="H22" s="149"/>
      <c r="I22" s="45"/>
      <c r="J22" s="46"/>
      <c r="K22" s="47"/>
      <c r="L22" s="168"/>
    </row>
    <row r="23" spans="1:12" ht="24">
      <c r="B23"/>
      <c r="C23"/>
      <c r="D23"/>
      <c r="E23" s="18" t="s">
        <v>1</v>
      </c>
      <c r="F23" s="18" t="s">
        <v>2</v>
      </c>
      <c r="G23" s="18" t="s">
        <v>392</v>
      </c>
      <c r="H23" s="145" t="s">
        <v>393</v>
      </c>
      <c r="I23" s="18" t="s">
        <v>3</v>
      </c>
      <c r="J23" s="19" t="s">
        <v>394</v>
      </c>
      <c r="K23" s="20" t="s">
        <v>396</v>
      </c>
      <c r="L23" s="145" t="s">
        <v>395</v>
      </c>
    </row>
    <row r="24" spans="1:12" ht="15" customHeight="1">
      <c r="B24" s="21"/>
      <c r="C24" s="21"/>
      <c r="E24" s="180" t="s">
        <v>14</v>
      </c>
      <c r="F24" s="23" t="s">
        <v>15</v>
      </c>
      <c r="G24" s="24">
        <v>1</v>
      </c>
      <c r="H24" s="146">
        <f>VLOOKUP(E24,'Артикулы и цены'!A:G,7,FALSE)</f>
        <v>2183</v>
      </c>
      <c r="I24" s="26"/>
      <c r="J24" s="27">
        <v>13.8</v>
      </c>
      <c r="K24" s="28">
        <v>3.1E-2</v>
      </c>
      <c r="L24" s="166">
        <v>1</v>
      </c>
    </row>
    <row r="25" spans="1:12" ht="15" customHeight="1">
      <c r="B25" s="21"/>
      <c r="C25" s="21"/>
      <c r="E25" s="180"/>
      <c r="F25" s="23"/>
      <c r="G25" s="24"/>
      <c r="H25" s="146"/>
      <c r="I25" s="26"/>
      <c r="J25" s="27"/>
      <c r="K25" s="28"/>
      <c r="L25" s="166"/>
    </row>
    <row r="26" spans="1:12" s="31" customFormat="1" ht="15" customHeight="1">
      <c r="A26" s="1"/>
      <c r="B26" s="30"/>
      <c r="C26" s="30"/>
      <c r="E26" s="32"/>
      <c r="F26" s="32"/>
      <c r="G26" s="32"/>
      <c r="H26" s="147"/>
      <c r="I26" s="32"/>
      <c r="J26" s="33"/>
      <c r="K26" s="34"/>
      <c r="L26" s="32"/>
    </row>
    <row r="27" spans="1:12" s="31" customFormat="1" ht="15" customHeight="1">
      <c r="A27" s="1"/>
      <c r="B27" s="30"/>
      <c r="C27" s="30"/>
      <c r="E27" s="32"/>
      <c r="F27" s="35" t="s">
        <v>8</v>
      </c>
      <c r="G27" s="36"/>
      <c r="H27" s="148">
        <f>SUMPRODUCT(G24,H24)</f>
        <v>2183</v>
      </c>
      <c r="I27" s="37" t="s">
        <v>16</v>
      </c>
      <c r="J27" s="38">
        <f>SUMPRODUCT(G24,J24)</f>
        <v>13.8</v>
      </c>
      <c r="K27" s="39">
        <f>SUMPRODUCT(G24,K24)</f>
        <v>3.1E-2</v>
      </c>
      <c r="L27" s="167">
        <f>SUMPRODUCT(G24,L24)</f>
        <v>1</v>
      </c>
    </row>
    <row r="28" spans="1:12" s="31" customFormat="1" ht="15" customHeight="1">
      <c r="A28" s="1"/>
      <c r="B28" s="40"/>
      <c r="C28" s="40"/>
      <c r="D28" s="41"/>
      <c r="E28" s="181"/>
      <c r="F28" s="43"/>
      <c r="G28" s="44"/>
      <c r="H28" s="149"/>
      <c r="I28" s="45"/>
      <c r="J28" s="46"/>
      <c r="K28" s="47"/>
      <c r="L28" s="168"/>
    </row>
    <row r="29" spans="1:12" s="31" customFormat="1" ht="15" customHeight="1">
      <c r="A29" s="1"/>
      <c r="B29" s="30"/>
      <c r="C29" s="30"/>
      <c r="E29" s="182" t="s">
        <v>17</v>
      </c>
      <c r="F29" s="23" t="s">
        <v>15</v>
      </c>
      <c r="G29" s="24">
        <v>1</v>
      </c>
      <c r="H29" s="146">
        <f>VLOOKUP(E29,'Артикулы и цены'!A:G,7,FALSE)</f>
        <v>1920</v>
      </c>
      <c r="I29" s="54"/>
      <c r="J29" s="27">
        <v>11.6</v>
      </c>
      <c r="K29" s="28">
        <v>2.7E-2</v>
      </c>
      <c r="L29" s="166">
        <v>1</v>
      </c>
    </row>
    <row r="30" spans="1:12" s="31" customFormat="1" ht="15" customHeight="1">
      <c r="A30" s="1"/>
      <c r="B30" s="30"/>
      <c r="C30" s="30"/>
      <c r="E30" s="182"/>
      <c r="F30" s="23"/>
      <c r="G30" s="51"/>
      <c r="H30" s="151"/>
      <c r="I30" s="29"/>
      <c r="J30" s="52"/>
      <c r="K30" s="53"/>
      <c r="L30" s="166"/>
    </row>
    <row r="31" spans="1:12" s="31" customFormat="1" ht="15" customHeight="1">
      <c r="A31" s="1"/>
      <c r="B31" s="30"/>
      <c r="C31" s="30"/>
      <c r="E31" s="182"/>
      <c r="F31" s="35" t="s">
        <v>8</v>
      </c>
      <c r="G31" s="36"/>
      <c r="H31" s="148">
        <f>SUMPRODUCT(G29,H29)</f>
        <v>1920</v>
      </c>
      <c r="I31" s="37" t="s">
        <v>18</v>
      </c>
      <c r="J31" s="38">
        <f>SUMPRODUCT(G29,J29)</f>
        <v>11.6</v>
      </c>
      <c r="K31" s="39">
        <f>SUMPRODUCT(G29,K29)</f>
        <v>2.7E-2</v>
      </c>
      <c r="L31" s="167">
        <f>SUMPRODUCT(G29,L29)</f>
        <v>1</v>
      </c>
    </row>
    <row r="32" spans="1:12" s="31" customFormat="1" ht="15" customHeight="1">
      <c r="A32" s="1"/>
      <c r="B32" s="30"/>
      <c r="C32" s="30"/>
      <c r="E32" s="182"/>
      <c r="F32" s="23"/>
      <c r="G32" s="51"/>
      <c r="H32" s="151"/>
      <c r="I32" s="29"/>
      <c r="J32" s="52"/>
      <c r="K32" s="53"/>
      <c r="L32" s="166"/>
    </row>
    <row r="33" spans="1:12" s="31" customFormat="1" ht="15" customHeight="1">
      <c r="A33" s="1"/>
      <c r="B33" s="30"/>
      <c r="C33" s="30"/>
      <c r="E33" s="182"/>
      <c r="F33" s="23"/>
      <c r="G33" s="51"/>
      <c r="H33" s="151"/>
      <c r="I33" s="29"/>
      <c r="J33" s="52"/>
      <c r="K33" s="53"/>
      <c r="L33" s="166"/>
    </row>
    <row r="34" spans="1:12" s="31" customFormat="1" ht="15" customHeight="1">
      <c r="A34" s="1"/>
      <c r="B34" s="30"/>
      <c r="C34" s="30"/>
      <c r="E34" s="182"/>
      <c r="F34" s="23"/>
      <c r="G34" s="51"/>
      <c r="H34" s="151"/>
      <c r="I34" s="29"/>
      <c r="J34" s="52"/>
      <c r="K34" s="53"/>
      <c r="L34" s="166"/>
    </row>
    <row r="35" spans="1:12" s="31" customFormat="1" ht="15" customHeight="1">
      <c r="A35" s="1"/>
      <c r="B35" s="40"/>
      <c r="C35" s="40"/>
      <c r="D35" s="41"/>
      <c r="E35" s="181"/>
      <c r="F35" s="43"/>
      <c r="G35" s="44"/>
      <c r="H35" s="149"/>
      <c r="I35" s="45"/>
      <c r="J35" s="46"/>
      <c r="K35" s="47"/>
      <c r="L35" s="168"/>
    </row>
    <row r="36" spans="1:12" s="31" customFormat="1" ht="15" customHeight="1">
      <c r="A36" s="1"/>
      <c r="B36" s="30"/>
      <c r="C36" s="30"/>
      <c r="E36" s="182" t="s">
        <v>19</v>
      </c>
      <c r="F36" s="23" t="s">
        <v>15</v>
      </c>
      <c r="G36" s="24">
        <v>1</v>
      </c>
      <c r="H36" s="146">
        <f>VLOOKUP(E36,'Артикулы и цены'!A:G,7,FALSE)</f>
        <v>4355</v>
      </c>
      <c r="I36" s="54"/>
      <c r="J36" s="27">
        <v>33.200000000000003</v>
      </c>
      <c r="K36" s="28">
        <v>9.4E-2</v>
      </c>
      <c r="L36" s="166">
        <v>1</v>
      </c>
    </row>
    <row r="37" spans="1:12" s="31" customFormat="1" ht="15" customHeight="1">
      <c r="A37" s="1"/>
      <c r="B37" s="30"/>
      <c r="C37" s="30"/>
      <c r="E37" s="182"/>
      <c r="F37" s="23"/>
      <c r="G37" s="51"/>
      <c r="H37" s="151"/>
      <c r="I37" s="29"/>
      <c r="J37" s="52"/>
      <c r="K37" s="53"/>
      <c r="L37" s="166"/>
    </row>
    <row r="38" spans="1:12" s="31" customFormat="1" ht="15" customHeight="1">
      <c r="A38" s="1"/>
      <c r="B38" s="30"/>
      <c r="C38" s="30"/>
      <c r="E38" s="182"/>
      <c r="F38" s="35" t="s">
        <v>8</v>
      </c>
      <c r="G38" s="36"/>
      <c r="H38" s="148">
        <f>SUMPRODUCT(G36,H36)</f>
        <v>4355</v>
      </c>
      <c r="I38" s="37" t="s">
        <v>20</v>
      </c>
      <c r="J38" s="38">
        <f>SUMPRODUCT(G36,J36)</f>
        <v>33.200000000000003</v>
      </c>
      <c r="K38" s="39">
        <f>SUMPRODUCT(G36,K36)</f>
        <v>9.4E-2</v>
      </c>
      <c r="L38" s="167">
        <f>SUMPRODUCT(G36,L36)</f>
        <v>1</v>
      </c>
    </row>
    <row r="39" spans="1:12" s="31" customFormat="1" ht="15" customHeight="1">
      <c r="A39" s="1"/>
      <c r="B39" s="30"/>
      <c r="C39" s="30"/>
      <c r="E39" s="182"/>
      <c r="F39" s="23"/>
      <c r="G39" s="51"/>
      <c r="H39" s="151"/>
      <c r="I39" s="29"/>
      <c r="J39" s="52"/>
      <c r="K39" s="53"/>
      <c r="L39" s="166"/>
    </row>
    <row r="40" spans="1:12" s="31" customFormat="1" ht="15" customHeight="1">
      <c r="A40" s="1"/>
      <c r="B40" s="30"/>
      <c r="C40" s="30"/>
      <c r="E40" s="182"/>
      <c r="F40" s="23"/>
      <c r="G40" s="51"/>
      <c r="H40" s="151"/>
      <c r="I40" s="29"/>
      <c r="J40" s="52"/>
      <c r="K40" s="53"/>
      <c r="L40" s="166"/>
    </row>
    <row r="41" spans="1:12" s="31" customFormat="1" ht="15" customHeight="1">
      <c r="A41" s="1"/>
      <c r="B41" s="30"/>
      <c r="C41" s="30"/>
      <c r="E41" s="182"/>
      <c r="F41" s="23"/>
      <c r="G41" s="51"/>
      <c r="H41" s="151"/>
      <c r="I41" s="29"/>
      <c r="J41" s="52"/>
      <c r="K41" s="53"/>
      <c r="L41" s="166"/>
    </row>
    <row r="42" spans="1:12" s="31" customFormat="1" ht="15" customHeight="1">
      <c r="A42" s="1"/>
      <c r="B42" s="40"/>
      <c r="C42" s="40"/>
      <c r="D42" s="41"/>
      <c r="E42" s="181"/>
      <c r="F42" s="43"/>
      <c r="G42" s="44"/>
      <c r="H42" s="149"/>
      <c r="I42" s="45"/>
      <c r="J42" s="46"/>
      <c r="K42" s="47"/>
      <c r="L42" s="168"/>
    </row>
    <row r="43" spans="1:12" s="31" customFormat="1" ht="15" customHeight="1">
      <c r="A43" s="1"/>
      <c r="B43" s="30"/>
      <c r="C43" s="30"/>
      <c r="E43" s="182" t="s">
        <v>21</v>
      </c>
      <c r="F43" s="23" t="s">
        <v>15</v>
      </c>
      <c r="G43" s="24">
        <v>1</v>
      </c>
      <c r="H43" s="146">
        <f>VLOOKUP(E43,'Артикулы и цены'!A:G,7,FALSE)</f>
        <v>4878</v>
      </c>
      <c r="I43" s="54"/>
      <c r="J43" s="27">
        <v>40.5</v>
      </c>
      <c r="K43" s="28">
        <v>0.115</v>
      </c>
      <c r="L43" s="166">
        <v>1</v>
      </c>
    </row>
    <row r="44" spans="1:12" s="31" customFormat="1" ht="15" customHeight="1">
      <c r="A44" s="1"/>
      <c r="B44" s="30"/>
      <c r="C44" s="30"/>
      <c r="E44" s="182"/>
      <c r="F44" s="23"/>
      <c r="G44" s="51"/>
      <c r="H44" s="151"/>
      <c r="I44" s="29"/>
      <c r="J44" s="52"/>
      <c r="K44" s="53"/>
      <c r="L44" s="166"/>
    </row>
    <row r="45" spans="1:12" s="31" customFormat="1" ht="15" customHeight="1">
      <c r="A45" s="1"/>
      <c r="B45" s="30"/>
      <c r="C45" s="30"/>
      <c r="E45" s="182"/>
      <c r="F45" s="35" t="s">
        <v>8</v>
      </c>
      <c r="G45" s="36"/>
      <c r="H45" s="148">
        <f>SUMPRODUCT(G43,H43)</f>
        <v>4878</v>
      </c>
      <c r="I45" s="37" t="s">
        <v>22</v>
      </c>
      <c r="J45" s="38">
        <f>SUMPRODUCT(G43,J43)</f>
        <v>40.5</v>
      </c>
      <c r="K45" s="39">
        <f>SUMPRODUCT(G43,K43)</f>
        <v>0.115</v>
      </c>
      <c r="L45" s="167">
        <f>SUMPRODUCT(G43,L43)</f>
        <v>1</v>
      </c>
    </row>
    <row r="46" spans="1:12" s="31" customFormat="1" ht="15" customHeight="1">
      <c r="A46" s="1"/>
      <c r="B46" s="30"/>
      <c r="C46" s="30"/>
      <c r="E46" s="182"/>
      <c r="F46" s="23"/>
      <c r="G46" s="51"/>
      <c r="H46" s="151"/>
      <c r="I46" s="29"/>
      <c r="J46" s="52"/>
      <c r="K46" s="53"/>
      <c r="L46" s="166"/>
    </row>
    <row r="47" spans="1:12" s="31" customFormat="1" ht="15" customHeight="1">
      <c r="A47" s="1"/>
      <c r="B47" s="30"/>
      <c r="C47" s="30"/>
      <c r="E47" s="182"/>
      <c r="F47" s="23"/>
      <c r="G47" s="51"/>
      <c r="H47" s="151"/>
      <c r="I47" s="29"/>
      <c r="J47" s="52"/>
      <c r="K47" s="53"/>
      <c r="L47" s="166"/>
    </row>
    <row r="48" spans="1:12" s="31" customFormat="1" ht="15" customHeight="1">
      <c r="A48" s="1"/>
      <c r="B48" s="30"/>
      <c r="C48" s="30"/>
      <c r="E48" s="182"/>
      <c r="F48" s="23"/>
      <c r="G48" s="51"/>
      <c r="H48" s="151"/>
      <c r="I48" s="29"/>
      <c r="J48" s="52"/>
      <c r="K48" s="53"/>
      <c r="L48" s="166"/>
    </row>
    <row r="49" spans="1:13" s="31" customFormat="1" ht="15" customHeight="1">
      <c r="A49" s="1"/>
      <c r="B49" s="30"/>
      <c r="C49" s="30"/>
      <c r="E49" s="182"/>
      <c r="F49" s="23"/>
      <c r="G49" s="51"/>
      <c r="H49" s="151"/>
      <c r="I49" s="29"/>
      <c r="J49" s="52"/>
      <c r="K49" s="53"/>
      <c r="L49" s="166"/>
    </row>
    <row r="50" spans="1:13" s="31" customFormat="1" ht="15" customHeight="1">
      <c r="A50" s="1"/>
      <c r="B50" s="40"/>
      <c r="C50" s="40"/>
      <c r="D50" s="41"/>
      <c r="E50" s="181"/>
      <c r="F50" s="43"/>
      <c r="G50" s="44"/>
      <c r="H50" s="149"/>
      <c r="I50" s="45"/>
      <c r="J50" s="46"/>
      <c r="K50" s="47"/>
      <c r="L50" s="168"/>
    </row>
    <row r="51" spans="1:13" s="31" customFormat="1" ht="15" customHeight="1">
      <c r="A51" s="1"/>
      <c r="B51" s="30"/>
      <c r="C51" s="30"/>
      <c r="E51" s="182" t="s">
        <v>23</v>
      </c>
      <c r="F51" s="23" t="s">
        <v>15</v>
      </c>
      <c r="G51" s="24">
        <v>1</v>
      </c>
      <c r="H51" s="146">
        <f>VLOOKUP(E51,'Артикулы и цены'!A:G,7,FALSE)</f>
        <v>3042</v>
      </c>
      <c r="I51" s="54"/>
      <c r="J51" s="27">
        <v>23</v>
      </c>
      <c r="K51" s="28">
        <v>5.6000000000000001E-2</v>
      </c>
      <c r="L51" s="166">
        <v>1</v>
      </c>
    </row>
    <row r="52" spans="1:13" s="31" customFormat="1" ht="15" customHeight="1">
      <c r="A52" s="1"/>
      <c r="B52" s="30"/>
      <c r="C52" s="30"/>
      <c r="E52" s="182"/>
      <c r="F52" s="23"/>
      <c r="G52" s="51"/>
      <c r="H52" s="151"/>
      <c r="I52" s="29"/>
      <c r="J52" s="52"/>
      <c r="K52" s="53"/>
      <c r="L52" s="166"/>
    </row>
    <row r="53" spans="1:13" s="31" customFormat="1" ht="15" customHeight="1">
      <c r="A53" s="1"/>
      <c r="B53" s="30"/>
      <c r="C53" s="30"/>
      <c r="E53" s="182"/>
      <c r="F53" s="35" t="s">
        <v>8</v>
      </c>
      <c r="G53" s="36"/>
      <c r="H53" s="148">
        <f>SUMPRODUCT(G51,H51)</f>
        <v>3042</v>
      </c>
      <c r="I53" s="37" t="s">
        <v>24</v>
      </c>
      <c r="J53" s="38">
        <f>SUMPRODUCT(G51,J51)</f>
        <v>23</v>
      </c>
      <c r="K53" s="39">
        <f>SUMPRODUCT(G51,K51)</f>
        <v>5.6000000000000001E-2</v>
      </c>
      <c r="L53" s="167">
        <f>SUMPRODUCT(G51,L51)</f>
        <v>1</v>
      </c>
    </row>
    <row r="54" spans="1:13" s="31" customFormat="1" ht="15" customHeight="1">
      <c r="A54" s="1"/>
      <c r="B54" s="30"/>
      <c r="C54" s="30"/>
      <c r="E54" s="182"/>
      <c r="F54" s="23"/>
      <c r="G54" s="51"/>
      <c r="H54" s="151"/>
      <c r="I54" s="29"/>
      <c r="J54" s="52"/>
      <c r="K54" s="53"/>
      <c r="L54" s="166"/>
    </row>
    <row r="55" spans="1:13" s="31" customFormat="1" ht="15" customHeight="1">
      <c r="A55" s="1"/>
      <c r="B55" s="30"/>
      <c r="C55" s="30"/>
      <c r="E55" s="182"/>
      <c r="F55" s="23"/>
      <c r="G55" s="51"/>
      <c r="H55" s="151"/>
      <c r="I55" s="29"/>
      <c r="J55" s="52"/>
      <c r="K55" s="53"/>
      <c r="L55" s="166"/>
    </row>
    <row r="56" spans="1:13" s="31" customFormat="1" ht="15" customHeight="1">
      <c r="A56" s="1"/>
      <c r="B56" s="30"/>
      <c r="C56" s="30"/>
      <c r="E56" s="182"/>
      <c r="F56" s="23"/>
      <c r="G56" s="51"/>
      <c r="H56" s="151"/>
      <c r="I56" s="29"/>
      <c r="J56" s="52"/>
      <c r="K56" s="53"/>
      <c r="L56" s="166"/>
    </row>
    <row r="57" spans="1:13" ht="24.75" customHeight="1">
      <c r="B57" s="40"/>
      <c r="C57" s="40"/>
      <c r="D57" s="41"/>
      <c r="E57" s="42"/>
      <c r="F57" s="43"/>
      <c r="G57" s="44"/>
      <c r="H57" s="149"/>
      <c r="I57" s="45"/>
      <c r="J57" s="46"/>
      <c r="K57" s="47"/>
      <c r="L57" s="168"/>
    </row>
    <row r="58" spans="1:13" s="5" customFormat="1">
      <c r="A58" s="1"/>
      <c r="B58" s="48" t="s">
        <v>25</v>
      </c>
      <c r="C58" s="48"/>
      <c r="D58" s="48"/>
      <c r="E58" s="48"/>
      <c r="F58" s="48"/>
      <c r="G58" s="48"/>
      <c r="H58" s="150"/>
      <c r="I58" s="48"/>
      <c r="J58" s="49"/>
      <c r="K58" s="50"/>
      <c r="L58" s="150"/>
      <c r="M58" s="174"/>
    </row>
    <row r="59" spans="1:13" s="5" customFormat="1" ht="12.75" customHeight="1">
      <c r="A59" s="1"/>
      <c r="B59" s="15" t="s">
        <v>401</v>
      </c>
      <c r="C59" s="15"/>
      <c r="D59" s="15"/>
      <c r="E59" s="15"/>
      <c r="F59" s="15"/>
      <c r="G59" s="15"/>
      <c r="H59" s="144"/>
      <c r="I59" s="15"/>
      <c r="J59" s="16"/>
      <c r="K59" s="17"/>
      <c r="L59" s="144"/>
      <c r="M59" s="174"/>
    </row>
    <row r="60" spans="1:13" ht="24">
      <c r="B60"/>
      <c r="C60"/>
      <c r="D60"/>
      <c r="E60" s="18" t="s">
        <v>1</v>
      </c>
      <c r="F60" s="18" t="s">
        <v>2</v>
      </c>
      <c r="G60" s="18" t="s">
        <v>392</v>
      </c>
      <c r="H60" s="145" t="s">
        <v>393</v>
      </c>
      <c r="I60" s="18" t="s">
        <v>3</v>
      </c>
      <c r="J60" s="19" t="s">
        <v>394</v>
      </c>
      <c r="K60" s="20" t="s">
        <v>396</v>
      </c>
      <c r="L60" s="145" t="s">
        <v>395</v>
      </c>
    </row>
    <row r="61" spans="1:13" ht="15" customHeight="1">
      <c r="B61" s="21"/>
      <c r="C61" s="21"/>
      <c r="D61" s="2"/>
      <c r="E61" s="180" t="s">
        <v>26</v>
      </c>
      <c r="F61" s="23" t="s">
        <v>27</v>
      </c>
      <c r="G61" s="24">
        <v>1</v>
      </c>
      <c r="H61" s="146">
        <f>VLOOKUP(E61,'Артикулы и цены'!A:G,7,FALSE)</f>
        <v>5635</v>
      </c>
      <c r="I61" s="26"/>
      <c r="J61" s="27">
        <v>31.9</v>
      </c>
      <c r="K61" s="28">
        <v>7.0000000000000007E-2</v>
      </c>
      <c r="L61" s="166">
        <v>1</v>
      </c>
    </row>
    <row r="62" spans="1:13" ht="15" customHeight="1">
      <c r="B62" s="21"/>
      <c r="C62" s="21"/>
      <c r="E62" s="180" t="s">
        <v>28</v>
      </c>
      <c r="F62" s="23" t="s">
        <v>29</v>
      </c>
      <c r="G62" s="24">
        <v>1</v>
      </c>
      <c r="H62" s="146">
        <f>VLOOKUP(E62,'Артикулы и цены'!A:G,7,FALSE)</f>
        <v>1801</v>
      </c>
      <c r="I62" s="26"/>
      <c r="J62" s="27">
        <v>8.1999999999999993</v>
      </c>
      <c r="K62" s="28">
        <v>2.1999999999999999E-2</v>
      </c>
      <c r="L62" s="166">
        <v>1</v>
      </c>
    </row>
    <row r="63" spans="1:13" ht="15" customHeight="1">
      <c r="B63" s="21"/>
      <c r="C63" s="21"/>
      <c r="E63" s="180" t="s">
        <v>30</v>
      </c>
      <c r="F63" s="23" t="s">
        <v>31</v>
      </c>
      <c r="G63" s="24">
        <v>1</v>
      </c>
      <c r="H63" s="146">
        <f>VLOOKUP(E63,'Артикулы и цены'!A:G,7,FALSE)</f>
        <v>2300</v>
      </c>
      <c r="I63" s="26"/>
      <c r="J63" s="27">
        <v>35.4</v>
      </c>
      <c r="K63" s="28">
        <v>8.3000000000000004E-2</v>
      </c>
      <c r="L63" s="166">
        <v>1</v>
      </c>
    </row>
    <row r="64" spans="1:13" s="31" customFormat="1" ht="15" customHeight="1">
      <c r="A64" s="1"/>
      <c r="B64" s="30"/>
      <c r="C64" s="30"/>
      <c r="E64" s="32"/>
      <c r="F64" s="32"/>
      <c r="G64" s="32"/>
      <c r="H64" s="32"/>
      <c r="I64" s="32"/>
      <c r="J64" s="33"/>
      <c r="K64" s="34"/>
      <c r="L64" s="32"/>
    </row>
    <row r="65" spans="1:13" s="31" customFormat="1" ht="15" customHeight="1">
      <c r="A65" s="1"/>
      <c r="B65" s="30"/>
      <c r="C65" s="30"/>
      <c r="E65" s="32"/>
      <c r="F65" s="35" t="s">
        <v>8</v>
      </c>
      <c r="G65" s="36"/>
      <c r="H65" s="148">
        <f>SUMPRODUCT(G61:G63,H61:H63)</f>
        <v>9736</v>
      </c>
      <c r="I65" s="37" t="s">
        <v>32</v>
      </c>
      <c r="J65" s="38">
        <f>SUMPRODUCT(G61:G63,J61:J63)</f>
        <v>75.5</v>
      </c>
      <c r="K65" s="39">
        <f>SUMPRODUCT(G61:G63,K61:K63)</f>
        <v>0.17499999999999999</v>
      </c>
      <c r="L65" s="167">
        <f>SUMPRODUCT(G61:G63,L61:L63)</f>
        <v>3</v>
      </c>
    </row>
    <row r="66" spans="1:13" ht="15" customHeight="1">
      <c r="B66" s="40"/>
      <c r="C66" s="40"/>
      <c r="D66" s="41"/>
      <c r="E66" s="42"/>
      <c r="F66" s="43"/>
      <c r="G66" s="44"/>
      <c r="H66" s="149"/>
      <c r="I66" s="45"/>
      <c r="J66" s="46"/>
      <c r="K66" s="47"/>
      <c r="L66" s="168"/>
    </row>
    <row r="67" spans="1:13" s="5" customFormat="1">
      <c r="A67" s="1"/>
      <c r="B67" s="48" t="s">
        <v>33</v>
      </c>
      <c r="C67" s="48"/>
      <c r="D67" s="48"/>
      <c r="E67" s="48"/>
      <c r="F67" s="48"/>
      <c r="G67" s="48"/>
      <c r="H67" s="150"/>
      <c r="I67" s="48"/>
      <c r="J67" s="49"/>
      <c r="K67" s="50"/>
      <c r="L67" s="150"/>
      <c r="M67" s="174"/>
    </row>
    <row r="68" spans="1:13" s="5" customFormat="1" ht="14.25" customHeight="1">
      <c r="A68" s="1"/>
      <c r="B68" s="15" t="s">
        <v>402</v>
      </c>
      <c r="C68" s="15"/>
      <c r="D68" s="15"/>
      <c r="E68" s="15"/>
      <c r="F68" s="15"/>
      <c r="G68" s="15"/>
      <c r="H68" s="144"/>
      <c r="I68" s="15"/>
      <c r="J68" s="16"/>
      <c r="K68" s="17"/>
      <c r="L68" s="144"/>
      <c r="M68" s="174"/>
    </row>
    <row r="69" spans="1:13" ht="24">
      <c r="B69"/>
      <c r="C69"/>
      <c r="D69"/>
      <c r="E69" s="18" t="s">
        <v>1</v>
      </c>
      <c r="F69" s="18" t="s">
        <v>2</v>
      </c>
      <c r="G69" s="18" t="s">
        <v>392</v>
      </c>
      <c r="H69" s="145" t="s">
        <v>393</v>
      </c>
      <c r="I69" s="18" t="s">
        <v>3</v>
      </c>
      <c r="J69" s="19" t="s">
        <v>394</v>
      </c>
      <c r="K69" s="20" t="s">
        <v>396</v>
      </c>
      <c r="L69" s="145" t="s">
        <v>395</v>
      </c>
    </row>
    <row r="70" spans="1:13" ht="15" customHeight="1">
      <c r="B70" s="21"/>
      <c r="C70" s="21"/>
      <c r="E70" s="180" t="s">
        <v>34</v>
      </c>
      <c r="F70" s="23" t="s">
        <v>35</v>
      </c>
      <c r="G70" s="24">
        <v>1</v>
      </c>
      <c r="H70" s="146">
        <f>VLOOKUP(E70,'Артикулы и цены'!A:G,7,FALSE)</f>
        <v>8476</v>
      </c>
      <c r="I70" s="26"/>
      <c r="J70" s="27">
        <v>57.7</v>
      </c>
      <c r="K70" s="28">
        <v>0.13700000000000001</v>
      </c>
      <c r="L70" s="166">
        <v>2</v>
      </c>
    </row>
    <row r="71" spans="1:13" ht="15" customHeight="1">
      <c r="B71" s="21"/>
      <c r="C71" s="21"/>
      <c r="E71" s="180" t="s">
        <v>36</v>
      </c>
      <c r="F71" s="23" t="s">
        <v>37</v>
      </c>
      <c r="G71" s="24">
        <v>1</v>
      </c>
      <c r="H71" s="146">
        <f>VLOOKUP(E71,'Артикулы и цены'!A:G,7,FALSE)</f>
        <v>1482</v>
      </c>
      <c r="I71" s="26"/>
      <c r="J71" s="27">
        <v>7.4</v>
      </c>
      <c r="K71" s="28">
        <v>2.1999999999999999E-2</v>
      </c>
      <c r="L71" s="166">
        <v>1</v>
      </c>
    </row>
    <row r="72" spans="1:13" ht="15" customHeight="1">
      <c r="B72" s="21"/>
      <c r="C72" s="21"/>
      <c r="E72" s="180"/>
      <c r="F72" s="23"/>
      <c r="G72" s="24"/>
      <c r="H72" s="146"/>
      <c r="I72" s="26"/>
      <c r="J72" s="27"/>
      <c r="K72" s="28"/>
      <c r="L72" s="166"/>
    </row>
    <row r="73" spans="1:13" s="31" customFormat="1" ht="15" customHeight="1">
      <c r="A73" s="1"/>
      <c r="B73" s="30"/>
      <c r="C73" s="30"/>
      <c r="E73" s="183"/>
      <c r="F73" s="35" t="s">
        <v>8</v>
      </c>
      <c r="G73" s="37"/>
      <c r="H73" s="148">
        <f>SUMPRODUCT(G70:G71,H70:H71)</f>
        <v>9958</v>
      </c>
      <c r="I73" s="37" t="s">
        <v>38</v>
      </c>
      <c r="J73" s="38">
        <f>SUMPRODUCT(G70:G71,J70:J71)</f>
        <v>65.100000000000009</v>
      </c>
      <c r="K73" s="39">
        <f>SUMPRODUCT(G70:G71,K70:K71)</f>
        <v>0.159</v>
      </c>
      <c r="L73" s="167">
        <f>SUMPRODUCT(G70:G71,L70:L71)</f>
        <v>3</v>
      </c>
    </row>
    <row r="74" spans="1:13" ht="15" customHeight="1">
      <c r="B74" s="30"/>
      <c r="C74" s="30"/>
      <c r="D74" s="31"/>
      <c r="E74" s="184"/>
      <c r="F74" s="43"/>
      <c r="G74" s="44"/>
      <c r="H74" s="149"/>
      <c r="I74" s="45"/>
      <c r="J74" s="46"/>
      <c r="K74" s="47"/>
      <c r="L74" s="168"/>
    </row>
    <row r="75" spans="1:13" ht="15" customHeight="1">
      <c r="B75" s="21"/>
      <c r="C75" s="21"/>
      <c r="E75" s="180" t="s">
        <v>39</v>
      </c>
      <c r="F75" s="23" t="s">
        <v>40</v>
      </c>
      <c r="G75" s="24">
        <v>1</v>
      </c>
      <c r="H75" s="146">
        <f>VLOOKUP(E75,'Артикулы и цены'!A:G,7,FALSE)</f>
        <v>8476</v>
      </c>
      <c r="I75" s="26"/>
      <c r="J75" s="27">
        <v>57.7</v>
      </c>
      <c r="K75" s="28">
        <v>0.13700000000000001</v>
      </c>
      <c r="L75" s="166">
        <v>2</v>
      </c>
    </row>
    <row r="76" spans="1:13" ht="15" customHeight="1">
      <c r="B76" s="21"/>
      <c r="C76" s="21"/>
      <c r="E76" s="180" t="s">
        <v>36</v>
      </c>
      <c r="F76" s="23" t="s">
        <v>37</v>
      </c>
      <c r="G76" s="24">
        <v>1</v>
      </c>
      <c r="H76" s="146">
        <f>VLOOKUP(E76,'Артикулы и цены'!A:G,7,FALSE)</f>
        <v>1482</v>
      </c>
      <c r="I76" s="26"/>
      <c r="J76" s="27">
        <v>7.4</v>
      </c>
      <c r="K76" s="28">
        <v>2.1999999999999999E-2</v>
      </c>
      <c r="L76" s="166">
        <v>1</v>
      </c>
    </row>
    <row r="77" spans="1:13" ht="15" customHeight="1">
      <c r="B77" s="21"/>
      <c r="C77" s="21"/>
      <c r="E77" s="22"/>
      <c r="F77" s="23"/>
      <c r="G77" s="24"/>
      <c r="H77" s="146"/>
      <c r="I77" s="26"/>
      <c r="J77" s="27"/>
      <c r="K77" s="28"/>
      <c r="L77" s="166"/>
    </row>
    <row r="78" spans="1:13" s="31" customFormat="1" ht="15" customHeight="1">
      <c r="A78" s="1"/>
      <c r="B78" s="30"/>
      <c r="C78" s="30"/>
      <c r="E78" s="32"/>
      <c r="F78" s="35" t="s">
        <v>8</v>
      </c>
      <c r="G78" s="37"/>
      <c r="H78" s="148">
        <f>SUMPRODUCT(G75:G76,H75:H76)</f>
        <v>9958</v>
      </c>
      <c r="I78" s="37" t="s">
        <v>38</v>
      </c>
      <c r="J78" s="38">
        <f>SUMPRODUCT(G75:G76,J75:J76)</f>
        <v>65.100000000000009</v>
      </c>
      <c r="K78" s="39">
        <f>SUMPRODUCT(G75:G76,K75:K76)</f>
        <v>0.159</v>
      </c>
      <c r="L78" s="167">
        <f>SUMPRODUCT(G75:G76,L75:L76)</f>
        <v>3</v>
      </c>
    </row>
    <row r="79" spans="1:13" ht="15" customHeight="1">
      <c r="B79" s="40"/>
      <c r="C79" s="40"/>
      <c r="D79" s="41"/>
      <c r="E79" s="42"/>
      <c r="F79" s="43"/>
      <c r="G79" s="44"/>
      <c r="H79" s="149"/>
      <c r="I79" s="45"/>
      <c r="J79" s="46"/>
      <c r="K79" s="47"/>
      <c r="L79" s="168"/>
    </row>
    <row r="80" spans="1:13" s="5" customFormat="1">
      <c r="A80" s="1"/>
      <c r="B80" s="48" t="s">
        <v>41</v>
      </c>
      <c r="C80" s="48"/>
      <c r="D80" s="48"/>
      <c r="E80" s="48"/>
      <c r="F80" s="48"/>
      <c r="G80" s="48"/>
      <c r="H80" s="150"/>
      <c r="I80" s="48"/>
      <c r="J80" s="49"/>
      <c r="K80" s="50"/>
      <c r="L80" s="150"/>
      <c r="M80" s="174"/>
    </row>
    <row r="81" spans="1:13" s="5" customFormat="1">
      <c r="A81" s="1"/>
      <c r="B81" s="15" t="s">
        <v>397</v>
      </c>
      <c r="C81" s="15"/>
      <c r="D81" s="15"/>
      <c r="E81" s="15"/>
      <c r="F81" s="15"/>
      <c r="G81" s="15"/>
      <c r="H81" s="144"/>
      <c r="I81" s="15"/>
      <c r="J81" s="16"/>
      <c r="K81" s="17"/>
      <c r="L81" s="144"/>
      <c r="M81" s="174"/>
    </row>
    <row r="82" spans="1:13" ht="24">
      <c r="B82"/>
      <c r="C82"/>
      <c r="D82"/>
      <c r="E82" s="18" t="s">
        <v>1</v>
      </c>
      <c r="F82" s="18" t="s">
        <v>2</v>
      </c>
      <c r="G82" s="18" t="s">
        <v>392</v>
      </c>
      <c r="H82" s="145" t="s">
        <v>393</v>
      </c>
      <c r="I82" s="18" t="s">
        <v>3</v>
      </c>
      <c r="J82" s="19" t="s">
        <v>394</v>
      </c>
      <c r="K82" s="20" t="s">
        <v>396</v>
      </c>
      <c r="L82" s="145" t="s">
        <v>395</v>
      </c>
    </row>
    <row r="83" spans="1:13" ht="15" customHeight="1">
      <c r="B83" s="21"/>
      <c r="C83" s="21"/>
      <c r="E83" s="180" t="s">
        <v>42</v>
      </c>
      <c r="F83" s="23" t="s">
        <v>43</v>
      </c>
      <c r="G83" s="24">
        <v>1</v>
      </c>
      <c r="H83" s="146">
        <f>VLOOKUP(E83,'Артикулы и цены'!A:G,7,FALSE)</f>
        <v>11391</v>
      </c>
      <c r="I83" s="26"/>
      <c r="J83" s="27">
        <v>81.7</v>
      </c>
      <c r="K83" s="28">
        <v>0.16500000000000001</v>
      </c>
      <c r="L83" s="166">
        <v>5</v>
      </c>
    </row>
    <row r="84" spans="1:13" ht="15" customHeight="1">
      <c r="B84" s="21"/>
      <c r="C84" s="21"/>
      <c r="E84" s="180" t="s">
        <v>44</v>
      </c>
      <c r="F84" s="55" t="s">
        <v>45</v>
      </c>
      <c r="G84" s="24">
        <v>1</v>
      </c>
      <c r="H84" s="146">
        <f>VLOOKUP(E84,'Артикулы и цены'!A:G,7,FALSE)</f>
        <v>4321</v>
      </c>
      <c r="I84" s="26"/>
      <c r="J84" s="27">
        <v>5</v>
      </c>
      <c r="K84" s="28">
        <v>8.9999999999999993E-3</v>
      </c>
      <c r="L84" s="166">
        <v>1</v>
      </c>
    </row>
    <row r="85" spans="1:13" ht="15" customHeight="1">
      <c r="B85" s="21"/>
      <c r="C85" s="21"/>
      <c r="E85" s="22"/>
      <c r="F85" s="23"/>
      <c r="G85" s="24"/>
      <c r="H85" s="146"/>
      <c r="I85" s="26"/>
      <c r="J85" s="27"/>
      <c r="K85" s="28"/>
      <c r="L85" s="166"/>
    </row>
    <row r="86" spans="1:13" s="31" customFormat="1" ht="15" customHeight="1">
      <c r="A86" s="1"/>
      <c r="B86" s="30"/>
      <c r="C86" s="30"/>
      <c r="E86" s="32"/>
      <c r="F86" s="35" t="s">
        <v>8</v>
      </c>
      <c r="G86" s="36"/>
      <c r="H86" s="148">
        <f>SUMPRODUCT(G83:G84,H83:H84)</f>
        <v>15712</v>
      </c>
      <c r="I86" s="37" t="s">
        <v>46</v>
      </c>
      <c r="J86" s="38">
        <f>SUMPRODUCT(G83:G84,J83:J84)</f>
        <v>86.7</v>
      </c>
      <c r="K86" s="39">
        <f>SUMPRODUCT(G83:G84,K83:K84)</f>
        <v>0.17400000000000002</v>
      </c>
      <c r="L86" s="167">
        <f>SUMPRODUCT(G83:G84,L83:L84)</f>
        <v>6</v>
      </c>
    </row>
    <row r="87" spans="1:13" ht="15">
      <c r="B87" s="40"/>
      <c r="C87" s="40"/>
      <c r="D87" s="41"/>
      <c r="E87" s="42"/>
      <c r="F87" s="43"/>
      <c r="G87" s="44"/>
      <c r="H87" s="149"/>
      <c r="I87" s="45"/>
      <c r="J87" s="46"/>
      <c r="K87" s="47"/>
      <c r="L87" s="168"/>
    </row>
    <row r="88" spans="1:13" s="5" customFormat="1">
      <c r="A88" s="1"/>
      <c r="B88" s="48" t="s">
        <v>47</v>
      </c>
      <c r="C88" s="48"/>
      <c r="D88" s="48"/>
      <c r="E88" s="48"/>
      <c r="F88" s="48"/>
      <c r="G88" s="48"/>
      <c r="H88" s="150"/>
      <c r="I88" s="48"/>
      <c r="J88" s="49"/>
      <c r="K88" s="50"/>
      <c r="L88" s="150"/>
      <c r="M88" s="174"/>
    </row>
    <row r="89" spans="1:13" s="5" customFormat="1">
      <c r="A89" s="1"/>
      <c r="B89" s="15" t="s">
        <v>400</v>
      </c>
      <c r="C89" s="15"/>
      <c r="D89" s="15"/>
      <c r="E89" s="15"/>
      <c r="F89" s="15"/>
      <c r="G89" s="15"/>
      <c r="H89" s="144"/>
      <c r="I89" s="15"/>
      <c r="J89" s="16"/>
      <c r="K89" s="17"/>
      <c r="L89" s="144"/>
      <c r="M89" s="174"/>
    </row>
    <row r="90" spans="1:13" ht="24">
      <c r="B90"/>
      <c r="C90"/>
      <c r="D90"/>
      <c r="E90" s="18" t="s">
        <v>1</v>
      </c>
      <c r="F90" s="18" t="s">
        <v>2</v>
      </c>
      <c r="G90" s="18" t="s">
        <v>392</v>
      </c>
      <c r="H90" s="145" t="s">
        <v>393</v>
      </c>
      <c r="I90" s="18" t="s">
        <v>3</v>
      </c>
      <c r="J90" s="19" t="s">
        <v>394</v>
      </c>
      <c r="K90" s="20" t="s">
        <v>396</v>
      </c>
      <c r="L90" s="145" t="s">
        <v>395</v>
      </c>
    </row>
    <row r="91" spans="1:13" ht="15" customHeight="1">
      <c r="B91" s="21"/>
      <c r="C91" s="21"/>
      <c r="D91" s="22"/>
      <c r="E91" s="182" t="s">
        <v>48</v>
      </c>
      <c r="F91" s="23" t="s">
        <v>49</v>
      </c>
      <c r="G91" s="24">
        <v>1</v>
      </c>
      <c r="H91" s="146">
        <f>VLOOKUP(E91,'Артикулы и цены'!A:G,7,FALSE)</f>
        <v>3105</v>
      </c>
      <c r="I91" s="54" t="s">
        <v>50</v>
      </c>
      <c r="J91" s="27">
        <v>18.2</v>
      </c>
      <c r="K91" s="28">
        <v>5.3999999999999999E-2</v>
      </c>
      <c r="L91" s="166">
        <v>1</v>
      </c>
    </row>
    <row r="92" spans="1:13" s="31" customFormat="1" ht="15" customHeight="1">
      <c r="A92" s="1"/>
      <c r="B92" s="30"/>
      <c r="C92" s="30"/>
      <c r="E92" s="22"/>
      <c r="F92" s="23"/>
      <c r="G92" s="51"/>
      <c r="H92" s="151"/>
      <c r="I92" s="29"/>
      <c r="J92" s="52"/>
      <c r="K92" s="53"/>
      <c r="L92" s="166"/>
    </row>
    <row r="93" spans="1:13" s="31" customFormat="1" ht="15" customHeight="1">
      <c r="A93" s="1"/>
      <c r="B93" s="30"/>
      <c r="C93" s="30"/>
      <c r="E93" s="22"/>
      <c r="F93" s="23"/>
      <c r="G93" s="51"/>
      <c r="H93" s="151"/>
      <c r="I93" s="29"/>
      <c r="J93" s="52"/>
      <c r="K93" s="53"/>
      <c r="L93" s="166"/>
    </row>
    <row r="94" spans="1:13" s="31" customFormat="1" ht="15" customHeight="1">
      <c r="A94" s="1"/>
      <c r="B94" s="30"/>
      <c r="C94" s="30"/>
      <c r="E94" s="22"/>
      <c r="F94" s="23"/>
      <c r="G94" s="51"/>
      <c r="H94" s="151"/>
      <c r="I94" s="29"/>
      <c r="J94" s="52"/>
      <c r="K94" s="53"/>
      <c r="L94" s="166"/>
    </row>
    <row r="95" spans="1:13" s="31" customFormat="1" ht="15" customHeight="1">
      <c r="A95" s="1"/>
      <c r="B95" s="30"/>
      <c r="C95" s="30"/>
      <c r="E95" s="22"/>
      <c r="F95" s="23"/>
      <c r="G95" s="51"/>
      <c r="H95" s="151"/>
      <c r="I95" s="29"/>
      <c r="J95" s="52"/>
      <c r="K95" s="53"/>
      <c r="L95" s="166"/>
    </row>
    <row r="96" spans="1:13" s="31" customFormat="1" ht="15" customHeight="1">
      <c r="A96" s="1"/>
      <c r="B96" s="30"/>
      <c r="C96" s="30"/>
      <c r="E96" s="22"/>
      <c r="F96" s="23"/>
      <c r="G96" s="51"/>
      <c r="H96" s="151"/>
      <c r="I96" s="29"/>
      <c r="J96" s="52"/>
      <c r="K96" s="53"/>
      <c r="L96" s="166"/>
    </row>
    <row r="97" spans="1:13" ht="15" customHeight="1">
      <c r="B97" s="40"/>
      <c r="C97" s="40"/>
      <c r="D97" s="41"/>
      <c r="E97" s="42"/>
      <c r="F97" s="43"/>
      <c r="G97" s="44"/>
      <c r="H97" s="149"/>
      <c r="I97" s="45"/>
      <c r="J97" s="46"/>
      <c r="K97" s="47"/>
      <c r="L97" s="168"/>
    </row>
    <row r="98" spans="1:13" s="5" customFormat="1">
      <c r="A98" s="1"/>
      <c r="B98" s="48" t="s">
        <v>51</v>
      </c>
      <c r="C98" s="48"/>
      <c r="D98" s="48"/>
      <c r="E98" s="48"/>
      <c r="F98" s="48"/>
      <c r="G98" s="48"/>
      <c r="H98" s="150"/>
      <c r="I98" s="48"/>
      <c r="J98" s="49"/>
      <c r="K98" s="50"/>
      <c r="L98" s="150"/>
      <c r="M98" s="174"/>
    </row>
    <row r="99" spans="1:13" s="5" customFormat="1">
      <c r="A99" s="1"/>
      <c r="B99" s="15" t="s">
        <v>400</v>
      </c>
      <c r="C99" s="15"/>
      <c r="D99" s="15"/>
      <c r="E99" s="15"/>
      <c r="F99" s="15"/>
      <c r="G99" s="15"/>
      <c r="H99" s="144"/>
      <c r="I99" s="15"/>
      <c r="J99" s="16"/>
      <c r="K99" s="17"/>
      <c r="L99" s="144"/>
      <c r="M99" s="174"/>
    </row>
    <row r="100" spans="1:13" ht="24">
      <c r="B100"/>
      <c r="C100"/>
      <c r="D100"/>
      <c r="E100" s="18" t="s">
        <v>1</v>
      </c>
      <c r="F100" s="18" t="s">
        <v>2</v>
      </c>
      <c r="G100" s="18" t="s">
        <v>392</v>
      </c>
      <c r="H100" s="145" t="s">
        <v>393</v>
      </c>
      <c r="I100" s="18" t="s">
        <v>3</v>
      </c>
      <c r="J100" s="19" t="s">
        <v>394</v>
      </c>
      <c r="K100" s="20" t="s">
        <v>396</v>
      </c>
      <c r="L100" s="145" t="s">
        <v>395</v>
      </c>
    </row>
    <row r="101" spans="1:13" ht="15" customHeight="1">
      <c r="B101" s="21"/>
      <c r="C101" s="21"/>
      <c r="D101" s="22"/>
      <c r="E101" s="182" t="s">
        <v>52</v>
      </c>
      <c r="F101" s="23" t="s">
        <v>53</v>
      </c>
      <c r="G101" s="24">
        <v>1</v>
      </c>
      <c r="H101" s="146">
        <f>VLOOKUP(E101,'Артикулы и цены'!A:G,7,FALSE)</f>
        <v>1654</v>
      </c>
      <c r="I101" s="54" t="s">
        <v>54</v>
      </c>
      <c r="J101" s="27">
        <v>18.100000000000001</v>
      </c>
      <c r="K101" s="28">
        <v>4.1000000000000002E-2</v>
      </c>
      <c r="L101" s="166">
        <v>1</v>
      </c>
    </row>
    <row r="102" spans="1:13" s="31" customFormat="1" ht="15" customHeight="1">
      <c r="A102" s="1"/>
      <c r="B102" s="30"/>
      <c r="C102" s="30"/>
      <c r="E102" s="22"/>
      <c r="F102" s="23"/>
      <c r="G102" s="51"/>
      <c r="H102" s="151"/>
      <c r="I102" s="29"/>
      <c r="J102" s="52"/>
      <c r="K102" s="53"/>
      <c r="L102" s="166"/>
    </row>
    <row r="103" spans="1:13" s="31" customFormat="1" ht="15" customHeight="1">
      <c r="A103" s="1"/>
      <c r="B103" s="30"/>
      <c r="C103" s="30"/>
      <c r="E103" s="22"/>
      <c r="F103" s="23"/>
      <c r="G103" s="51"/>
      <c r="H103" s="151"/>
      <c r="I103" s="29"/>
      <c r="J103" s="52"/>
      <c r="K103" s="53"/>
      <c r="L103" s="166"/>
    </row>
    <row r="104" spans="1:13" s="31" customFormat="1" ht="15" customHeight="1">
      <c r="A104" s="1"/>
      <c r="B104" s="30"/>
      <c r="C104" s="30"/>
      <c r="E104" s="22"/>
      <c r="F104" s="23"/>
      <c r="G104" s="51"/>
      <c r="H104" s="151"/>
      <c r="I104" s="29"/>
      <c r="J104" s="52"/>
      <c r="K104" s="53"/>
      <c r="L104" s="166"/>
    </row>
    <row r="105" spans="1:13" s="31" customFormat="1" ht="10.5" customHeight="1">
      <c r="A105" s="1"/>
      <c r="B105" s="30"/>
      <c r="C105" s="30"/>
      <c r="E105" s="22"/>
      <c r="F105" s="23"/>
      <c r="G105" s="51"/>
      <c r="H105" s="151"/>
      <c r="I105" s="29"/>
      <c r="J105" s="52"/>
      <c r="K105" s="53"/>
      <c r="L105" s="166"/>
    </row>
    <row r="106" spans="1:13" s="31" customFormat="1" ht="15" customHeight="1">
      <c r="A106" s="1"/>
      <c r="B106" s="198" t="s">
        <v>387</v>
      </c>
      <c r="C106" s="198"/>
      <c r="D106" s="198"/>
      <c r="E106" s="198"/>
      <c r="F106" s="198"/>
      <c r="G106" s="198"/>
      <c r="H106" s="198"/>
      <c r="I106" s="198"/>
      <c r="J106" s="52"/>
      <c r="K106" s="53"/>
      <c r="L106" s="166"/>
    </row>
    <row r="107" spans="1:13" ht="15" customHeight="1">
      <c r="B107" s="40"/>
      <c r="C107" s="40"/>
      <c r="D107" s="41"/>
      <c r="E107" s="42"/>
      <c r="F107" s="43"/>
      <c r="G107" s="44"/>
      <c r="H107" s="149"/>
      <c r="I107" s="45"/>
      <c r="J107" s="46"/>
      <c r="K107" s="47"/>
      <c r="L107" s="168"/>
    </row>
    <row r="108" spans="1:13" ht="15" customHeight="1">
      <c r="B108" s="48" t="s">
        <v>55</v>
      </c>
      <c r="C108" s="48"/>
      <c r="D108" s="48"/>
      <c r="E108" s="48"/>
      <c r="F108" s="48"/>
      <c r="G108" s="48"/>
      <c r="H108" s="150"/>
      <c r="I108" s="48"/>
      <c r="J108" s="49"/>
      <c r="K108" s="50"/>
      <c r="L108" s="150"/>
    </row>
    <row r="109" spans="1:13" ht="15" customHeight="1">
      <c r="B109" s="56" t="s">
        <v>403</v>
      </c>
      <c r="C109" s="15"/>
      <c r="D109" s="15"/>
      <c r="E109" s="15"/>
      <c r="F109" s="15"/>
      <c r="G109" s="15"/>
      <c r="H109" s="144"/>
      <c r="I109" s="15"/>
      <c r="J109" s="16"/>
      <c r="K109" s="17"/>
      <c r="L109" s="144"/>
    </row>
    <row r="110" spans="1:13" ht="24">
      <c r="B110"/>
      <c r="C110"/>
      <c r="D110"/>
      <c r="E110" s="18" t="s">
        <v>1</v>
      </c>
      <c r="F110" s="18" t="s">
        <v>2</v>
      </c>
      <c r="G110" s="18" t="s">
        <v>392</v>
      </c>
      <c r="H110" s="145" t="s">
        <v>393</v>
      </c>
      <c r="I110" s="18" t="s">
        <v>3</v>
      </c>
      <c r="J110" s="19" t="s">
        <v>394</v>
      </c>
      <c r="K110" s="20" t="s">
        <v>396</v>
      </c>
      <c r="L110" s="145" t="s">
        <v>395</v>
      </c>
    </row>
    <row r="111" spans="1:13" ht="15" customHeight="1">
      <c r="B111" s="30"/>
      <c r="C111" s="30"/>
      <c r="D111" s="31"/>
      <c r="E111" s="182" t="s">
        <v>56</v>
      </c>
      <c r="F111" s="23" t="s">
        <v>57</v>
      </c>
      <c r="G111" s="51">
        <v>1</v>
      </c>
      <c r="H111" s="146">
        <f>VLOOKUP(E111,'Артикулы и цены'!A:G,7,FALSE)</f>
        <v>5122</v>
      </c>
      <c r="I111" s="29" t="s">
        <v>58</v>
      </c>
      <c r="J111" s="27">
        <v>27.8</v>
      </c>
      <c r="K111" s="28">
        <v>6.5000000000000002E-2</v>
      </c>
      <c r="L111" s="166">
        <v>2</v>
      </c>
    </row>
    <row r="112" spans="1:13" ht="15" customHeight="1">
      <c r="B112" s="30"/>
      <c r="C112" s="30"/>
      <c r="D112" s="31"/>
      <c r="E112" s="22"/>
      <c r="F112" s="23"/>
      <c r="G112" s="51"/>
      <c r="H112" s="151"/>
      <c r="I112" s="29"/>
      <c r="J112" s="52"/>
      <c r="K112" s="53"/>
      <c r="L112" s="166"/>
    </row>
    <row r="113" spans="2:12" ht="15" customHeight="1">
      <c r="B113" s="30"/>
      <c r="C113" s="30"/>
      <c r="D113" s="31"/>
      <c r="E113" s="22"/>
      <c r="F113" s="23"/>
      <c r="G113" s="51"/>
      <c r="H113" s="151"/>
      <c r="I113" s="29"/>
      <c r="J113" s="52"/>
      <c r="K113" s="53"/>
      <c r="L113" s="166"/>
    </row>
    <row r="114" spans="2:12" ht="15" customHeight="1">
      <c r="B114" s="30"/>
      <c r="C114" s="30"/>
      <c r="D114" s="31"/>
      <c r="E114" s="22"/>
      <c r="F114" s="23"/>
      <c r="G114" s="51"/>
      <c r="H114" s="151"/>
      <c r="I114" s="29"/>
      <c r="J114" s="52"/>
      <c r="K114" s="53"/>
      <c r="L114" s="166"/>
    </row>
    <row r="115" spans="2:12" ht="14.25" customHeight="1">
      <c r="B115" s="40"/>
      <c r="C115" s="40"/>
      <c r="D115" s="41"/>
      <c r="E115" s="42"/>
      <c r="F115" s="43"/>
      <c r="G115" s="44"/>
      <c r="H115" s="149"/>
      <c r="I115" s="45"/>
      <c r="J115" s="46"/>
      <c r="K115" s="47"/>
      <c r="L115" s="168"/>
    </row>
    <row r="116" spans="2:12" ht="15" customHeight="1">
      <c r="B116" s="66" t="s">
        <v>398</v>
      </c>
      <c r="C116" s="30"/>
      <c r="D116" s="31"/>
      <c r="E116" s="22"/>
      <c r="F116" s="23"/>
      <c r="G116" s="51"/>
      <c r="H116" s="151"/>
      <c r="I116" s="29"/>
      <c r="J116" s="52"/>
      <c r="K116" s="53"/>
      <c r="L116" s="166"/>
    </row>
    <row r="117" spans="2:12" ht="15" customHeight="1">
      <c r="B117" s="56" t="s">
        <v>404</v>
      </c>
      <c r="C117" s="40"/>
      <c r="D117" s="41"/>
      <c r="E117" s="42"/>
      <c r="F117" s="43"/>
      <c r="G117" s="51"/>
      <c r="H117" s="151"/>
      <c r="I117" s="29"/>
      <c r="J117" s="52"/>
      <c r="K117" s="53"/>
      <c r="L117" s="166"/>
    </row>
    <row r="118" spans="2:12" ht="24">
      <c r="B118" s="66"/>
      <c r="C118" s="30"/>
      <c r="D118" s="31"/>
      <c r="E118" s="18" t="s">
        <v>1</v>
      </c>
      <c r="F118" s="18" t="s">
        <v>2</v>
      </c>
      <c r="G118" s="18" t="s">
        <v>392</v>
      </c>
      <c r="H118" s="145" t="s">
        <v>393</v>
      </c>
      <c r="I118" s="18" t="s">
        <v>3</v>
      </c>
      <c r="J118" s="19" t="s">
        <v>394</v>
      </c>
      <c r="K118" s="20" t="s">
        <v>396</v>
      </c>
      <c r="L118" s="145" t="s">
        <v>395</v>
      </c>
    </row>
    <row r="119" spans="2:12" ht="15" customHeight="1">
      <c r="B119" s="30"/>
      <c r="C119" s="30"/>
      <c r="D119" s="31"/>
      <c r="E119" s="182" t="s">
        <v>59</v>
      </c>
      <c r="F119" s="23" t="s">
        <v>57</v>
      </c>
      <c r="G119" s="62">
        <v>1</v>
      </c>
      <c r="H119" s="146">
        <f>VLOOKUP(E119,'Артикулы и цены'!A:G,7,FALSE)</f>
        <v>8177</v>
      </c>
      <c r="I119" s="63" t="s">
        <v>60</v>
      </c>
      <c r="J119" s="64">
        <v>41.9</v>
      </c>
      <c r="K119" s="65">
        <v>0.108</v>
      </c>
      <c r="L119" s="172">
        <v>3</v>
      </c>
    </row>
    <row r="120" spans="2:12" ht="15" customHeight="1">
      <c r="B120" s="30"/>
      <c r="C120" s="30"/>
      <c r="D120" s="31"/>
      <c r="E120" s="22"/>
      <c r="F120" s="23"/>
      <c r="G120" s="51"/>
      <c r="H120" s="151"/>
      <c r="I120" s="29"/>
      <c r="J120" s="52"/>
      <c r="K120" s="53"/>
      <c r="L120" s="166"/>
    </row>
    <row r="121" spans="2:12" ht="15" customHeight="1">
      <c r="B121" s="30"/>
      <c r="C121" s="30"/>
      <c r="D121" s="31"/>
      <c r="E121" s="22"/>
      <c r="F121" s="23"/>
      <c r="G121" s="51"/>
      <c r="H121" s="151"/>
      <c r="I121" s="29"/>
      <c r="J121" s="52"/>
      <c r="K121" s="53"/>
      <c r="L121" s="166"/>
    </row>
    <row r="122" spans="2:12" ht="15" customHeight="1">
      <c r="B122" s="30"/>
      <c r="C122" s="30"/>
      <c r="D122" s="31"/>
      <c r="E122" s="22"/>
      <c r="F122" s="23"/>
      <c r="G122" s="51"/>
      <c r="H122" s="151"/>
      <c r="I122" s="29"/>
      <c r="J122" s="52"/>
      <c r="K122" s="53"/>
      <c r="L122" s="166"/>
    </row>
    <row r="123" spans="2:12" ht="15" customHeight="1">
      <c r="B123" s="30"/>
      <c r="C123" s="30"/>
      <c r="D123" s="31"/>
      <c r="E123" s="22"/>
      <c r="F123" s="23"/>
      <c r="G123" s="51"/>
      <c r="H123" s="151"/>
      <c r="I123" s="29"/>
      <c r="J123" s="52"/>
      <c r="K123" s="53"/>
      <c r="L123" s="166"/>
    </row>
    <row r="124" spans="2:12" ht="12" customHeight="1">
      <c r="B124" s="40"/>
      <c r="C124" s="40"/>
      <c r="D124" s="41"/>
      <c r="E124" s="42"/>
      <c r="F124" s="43"/>
      <c r="G124" s="44"/>
      <c r="H124" s="149"/>
      <c r="I124" s="45"/>
      <c r="J124" s="46"/>
      <c r="K124" s="47"/>
      <c r="L124" s="168"/>
    </row>
    <row r="125" spans="2:12" ht="15" customHeight="1">
      <c r="B125" s="57" t="s">
        <v>405</v>
      </c>
      <c r="C125" s="58"/>
      <c r="D125" s="59"/>
      <c r="E125" s="60"/>
      <c r="F125" s="61"/>
      <c r="G125" s="67"/>
      <c r="H125" s="152"/>
      <c r="I125" s="68"/>
      <c r="J125" s="69"/>
      <c r="K125" s="70"/>
      <c r="L125" s="173"/>
    </row>
    <row r="126" spans="2:12" ht="24">
      <c r="B126" s="30"/>
      <c r="C126" s="30"/>
      <c r="D126" s="31"/>
      <c r="E126" s="18" t="s">
        <v>1</v>
      </c>
      <c r="F126" s="18" t="s">
        <v>2</v>
      </c>
      <c r="G126" s="18" t="s">
        <v>392</v>
      </c>
      <c r="H126" s="145" t="s">
        <v>393</v>
      </c>
      <c r="I126" s="18" t="s">
        <v>3</v>
      </c>
      <c r="J126" s="19" t="s">
        <v>394</v>
      </c>
      <c r="K126" s="20" t="s">
        <v>396</v>
      </c>
      <c r="L126" s="145" t="s">
        <v>395</v>
      </c>
    </row>
    <row r="127" spans="2:12" ht="15" customHeight="1">
      <c r="B127" s="30"/>
      <c r="C127" s="30"/>
      <c r="D127" s="31"/>
      <c r="E127" s="180" t="s">
        <v>61</v>
      </c>
      <c r="F127" s="23" t="s">
        <v>62</v>
      </c>
      <c r="G127" s="24">
        <v>1</v>
      </c>
      <c r="H127" s="146">
        <f>VLOOKUP(E127,'Артикулы и цены'!A:G,7,FALSE)</f>
        <v>4247</v>
      </c>
      <c r="I127" s="54" t="s">
        <v>63</v>
      </c>
      <c r="J127" s="27">
        <v>15.5</v>
      </c>
      <c r="K127" s="28">
        <v>4.8000000000000001E-2</v>
      </c>
      <c r="L127" s="166">
        <v>2</v>
      </c>
    </row>
    <row r="128" spans="2:12" ht="15" customHeight="1">
      <c r="B128" s="30"/>
      <c r="C128" s="30"/>
      <c r="D128" s="31"/>
      <c r="E128" s="180"/>
      <c r="F128" s="23"/>
      <c r="G128" s="71"/>
      <c r="H128" s="149"/>
      <c r="I128" s="72"/>
      <c r="J128" s="46"/>
      <c r="K128" s="47"/>
      <c r="L128" s="168"/>
    </row>
    <row r="129" spans="2:12" ht="15" customHeight="1">
      <c r="B129" s="30"/>
      <c r="C129" s="30"/>
      <c r="D129" s="31"/>
      <c r="E129" s="185" t="s">
        <v>64</v>
      </c>
      <c r="F129" s="73" t="s">
        <v>65</v>
      </c>
      <c r="G129" s="74">
        <v>1</v>
      </c>
      <c r="H129" s="146">
        <f>VLOOKUP(E129,'Артикулы и цены'!A:G,7,FALSE)</f>
        <v>4247</v>
      </c>
      <c r="I129" s="54" t="s">
        <v>63</v>
      </c>
      <c r="J129" s="27">
        <v>15.5</v>
      </c>
      <c r="K129" s="28">
        <v>4.8000000000000001E-2</v>
      </c>
      <c r="L129" s="166">
        <v>2</v>
      </c>
    </row>
    <row r="130" spans="2:12" ht="15" customHeight="1">
      <c r="B130" s="30"/>
      <c r="C130" s="30"/>
      <c r="D130" s="31"/>
      <c r="E130" s="22"/>
      <c r="F130" s="23"/>
      <c r="G130" s="51"/>
      <c r="H130" s="151"/>
      <c r="I130" s="29"/>
      <c r="J130" s="52"/>
      <c r="K130" s="53"/>
      <c r="L130" s="166"/>
    </row>
    <row r="131" spans="2:12" ht="15" customHeight="1">
      <c r="B131" s="30"/>
      <c r="C131" s="30"/>
      <c r="D131" s="31"/>
      <c r="E131" s="22"/>
      <c r="F131" s="23"/>
      <c r="G131" s="51"/>
      <c r="H131" s="151"/>
      <c r="I131" s="29"/>
      <c r="J131" s="52"/>
      <c r="K131" s="53"/>
      <c r="L131" s="166"/>
    </row>
    <row r="132" spans="2:12" ht="15" customHeight="1">
      <c r="B132" s="30"/>
      <c r="C132" s="30"/>
      <c r="D132" s="31"/>
      <c r="E132" s="22"/>
      <c r="F132" s="23"/>
      <c r="G132" s="51"/>
      <c r="H132" s="151"/>
      <c r="I132" s="29"/>
      <c r="J132" s="52"/>
      <c r="K132" s="53"/>
      <c r="L132" s="166"/>
    </row>
    <row r="133" spans="2:12" ht="15" customHeight="1">
      <c r="B133" s="48" t="s">
        <v>66</v>
      </c>
      <c r="C133" s="48"/>
      <c r="D133" s="48"/>
      <c r="E133" s="48"/>
      <c r="F133" s="48"/>
      <c r="G133" s="48"/>
      <c r="H133" s="150"/>
      <c r="I133" s="48"/>
      <c r="J133" s="49"/>
      <c r="K133" s="50"/>
      <c r="L133" s="150"/>
    </row>
    <row r="134" spans="2:12" ht="15" customHeight="1">
      <c r="B134" s="15" t="s">
        <v>397</v>
      </c>
      <c r="C134" s="15"/>
      <c r="D134" s="15"/>
      <c r="E134" s="15"/>
      <c r="F134" s="15"/>
      <c r="G134" s="15"/>
      <c r="H134" s="144"/>
      <c r="I134" s="15"/>
      <c r="J134" s="16"/>
      <c r="K134" s="17"/>
      <c r="L134" s="144"/>
    </row>
    <row r="135" spans="2:12" ht="24">
      <c r="B135"/>
      <c r="C135"/>
      <c r="D135"/>
      <c r="E135" s="18" t="s">
        <v>1</v>
      </c>
      <c r="F135" s="18" t="s">
        <v>2</v>
      </c>
      <c r="G135" s="18" t="s">
        <v>392</v>
      </c>
      <c r="H135" s="145" t="s">
        <v>393</v>
      </c>
      <c r="I135" s="18" t="s">
        <v>3</v>
      </c>
      <c r="J135" s="19" t="s">
        <v>394</v>
      </c>
      <c r="K135" s="20" t="s">
        <v>396</v>
      </c>
      <c r="L135" s="145" t="s">
        <v>395</v>
      </c>
    </row>
    <row r="136" spans="2:12" ht="15" customHeight="1">
      <c r="B136" s="30"/>
      <c r="C136" s="30"/>
      <c r="D136" s="31"/>
      <c r="E136" s="180" t="s">
        <v>67</v>
      </c>
      <c r="F136" s="23" t="s">
        <v>68</v>
      </c>
      <c r="G136" s="51">
        <v>1</v>
      </c>
      <c r="H136" s="146">
        <f>VLOOKUP(E136,'Артикулы и цены'!A:G,7,FALSE)</f>
        <v>8116</v>
      </c>
      <c r="I136" s="29"/>
      <c r="J136" s="27">
        <v>49</v>
      </c>
      <c r="K136" s="28">
        <v>0.123</v>
      </c>
      <c r="L136" s="166">
        <v>2</v>
      </c>
    </row>
    <row r="137" spans="2:12" ht="15" customHeight="1">
      <c r="B137" s="30"/>
      <c r="C137" s="30"/>
      <c r="D137" s="31"/>
      <c r="E137" s="180" t="s">
        <v>69</v>
      </c>
      <c r="F137" s="23" t="s">
        <v>70</v>
      </c>
      <c r="G137" s="51">
        <v>1</v>
      </c>
      <c r="H137" s="146">
        <f>VLOOKUP(E137,'Артикулы и цены'!A:G,7,FALSE)</f>
        <v>2223</v>
      </c>
      <c r="I137" s="29"/>
      <c r="J137" s="27">
        <v>2.5</v>
      </c>
      <c r="K137" s="28">
        <v>5.0000000000000001E-3</v>
      </c>
      <c r="L137" s="166">
        <v>1</v>
      </c>
    </row>
    <row r="138" spans="2:12" ht="15" customHeight="1">
      <c r="B138" s="30"/>
      <c r="C138" s="30"/>
      <c r="D138" s="31"/>
      <c r="E138" s="180"/>
      <c r="F138" s="23"/>
      <c r="G138" s="51"/>
      <c r="H138" s="151"/>
      <c r="I138" s="29"/>
      <c r="J138" s="52"/>
      <c r="K138" s="53"/>
      <c r="L138" s="166"/>
    </row>
    <row r="139" spans="2:12" ht="15" customHeight="1">
      <c r="B139" s="30"/>
      <c r="C139" s="30"/>
      <c r="D139" s="31"/>
      <c r="E139" s="180"/>
      <c r="F139" s="35" t="s">
        <v>8</v>
      </c>
      <c r="G139" s="37"/>
      <c r="H139" s="148">
        <f>SUMPRODUCT(G136:G137,H136:H137)</f>
        <v>10339</v>
      </c>
      <c r="I139" s="37" t="s">
        <v>58</v>
      </c>
      <c r="J139" s="38">
        <f>SUMPRODUCT(G136:G137,J136:J137)</f>
        <v>51.5</v>
      </c>
      <c r="K139" s="39">
        <f>SUMPRODUCT(G136:G137,K136:K137)</f>
        <v>0.128</v>
      </c>
      <c r="L139" s="167">
        <f>SUMPRODUCT(G136:G137,L136:L137)</f>
        <v>3</v>
      </c>
    </row>
    <row r="140" spans="2:12" ht="15" customHeight="1">
      <c r="B140" s="30"/>
      <c r="C140" s="30"/>
      <c r="D140" s="31"/>
      <c r="E140" s="184"/>
      <c r="F140" s="43"/>
      <c r="G140" s="44"/>
      <c r="H140" s="149"/>
      <c r="I140" s="45"/>
      <c r="J140" s="46"/>
      <c r="K140" s="47"/>
      <c r="L140" s="168"/>
    </row>
    <row r="141" spans="2:12" ht="15" customHeight="1">
      <c r="B141" s="30"/>
      <c r="C141" s="30"/>
      <c r="D141" s="31"/>
      <c r="E141" s="180" t="s">
        <v>71</v>
      </c>
      <c r="F141" s="23" t="s">
        <v>72</v>
      </c>
      <c r="G141" s="51">
        <v>1</v>
      </c>
      <c r="H141" s="146">
        <f>VLOOKUP(E141,'Артикулы и цены'!A:G,7,FALSE)</f>
        <v>8116</v>
      </c>
      <c r="I141" s="29"/>
      <c r="J141" s="27">
        <v>49</v>
      </c>
      <c r="K141" s="28">
        <v>0.123</v>
      </c>
      <c r="L141" s="166">
        <v>2</v>
      </c>
    </row>
    <row r="142" spans="2:12" ht="15" customHeight="1">
      <c r="B142" s="30"/>
      <c r="C142" s="30"/>
      <c r="D142" s="31"/>
      <c r="E142" s="180" t="s">
        <v>69</v>
      </c>
      <c r="F142" s="23" t="s">
        <v>70</v>
      </c>
      <c r="G142" s="51">
        <v>1</v>
      </c>
      <c r="H142" s="146">
        <f>VLOOKUP(E142,'Артикулы и цены'!A:G,7,FALSE)</f>
        <v>2223</v>
      </c>
      <c r="I142" s="29"/>
      <c r="J142" s="27">
        <v>2.5</v>
      </c>
      <c r="K142" s="28">
        <v>5.0000000000000001E-3</v>
      </c>
      <c r="L142" s="166">
        <v>1</v>
      </c>
    </row>
    <row r="143" spans="2:12" ht="15" customHeight="1">
      <c r="B143" s="30"/>
      <c r="C143" s="30"/>
      <c r="D143" s="31"/>
      <c r="E143" s="180"/>
      <c r="F143" s="23"/>
      <c r="G143" s="51"/>
      <c r="H143" s="151"/>
      <c r="I143" s="29"/>
      <c r="J143" s="52"/>
      <c r="K143" s="53"/>
      <c r="L143" s="166"/>
    </row>
    <row r="144" spans="2:12" ht="15" customHeight="1">
      <c r="B144" s="30"/>
      <c r="C144" s="30"/>
      <c r="D144" s="31"/>
      <c r="E144" s="180"/>
      <c r="F144" s="35" t="s">
        <v>8</v>
      </c>
      <c r="G144" s="37"/>
      <c r="H144" s="148">
        <f>SUMPRODUCT(G141:G142,H141:H142)</f>
        <v>10339</v>
      </c>
      <c r="I144" s="37" t="s">
        <v>58</v>
      </c>
      <c r="J144" s="38">
        <f>SUMPRODUCT(G141:G142,J141:J142)</f>
        <v>51.5</v>
      </c>
      <c r="K144" s="39">
        <f>SUMPRODUCT(G141:G142,K141:K142)</f>
        <v>0.128</v>
      </c>
      <c r="L144" s="167">
        <f>SUMPRODUCT(G141:G142,L141:L142)</f>
        <v>3</v>
      </c>
    </row>
    <row r="145" spans="2:12" ht="15" customHeight="1">
      <c r="B145" s="40"/>
      <c r="C145" s="40"/>
      <c r="D145" s="41"/>
      <c r="E145" s="184"/>
      <c r="F145" s="75"/>
      <c r="G145" s="76"/>
      <c r="H145" s="153"/>
      <c r="I145" s="76"/>
      <c r="J145" s="77"/>
      <c r="K145" s="78"/>
      <c r="L145" s="170"/>
    </row>
    <row r="146" spans="2:12" ht="15" customHeight="1">
      <c r="B146" s="79"/>
      <c r="C146" s="79"/>
      <c r="D146" s="31"/>
      <c r="E146" s="180" t="s">
        <v>73</v>
      </c>
      <c r="F146" s="23" t="s">
        <v>68</v>
      </c>
      <c r="G146" s="51">
        <v>1</v>
      </c>
      <c r="H146" s="146">
        <f>VLOOKUP(E146,'Артикулы и цены'!A:G,7,FALSE)</f>
        <v>10613</v>
      </c>
      <c r="I146" s="29"/>
      <c r="J146" s="27">
        <v>60.9</v>
      </c>
      <c r="K146" s="28">
        <v>0.14699999999999999</v>
      </c>
      <c r="L146" s="166">
        <v>3</v>
      </c>
    </row>
    <row r="147" spans="2:12" ht="15" customHeight="1">
      <c r="B147" s="79"/>
      <c r="C147" s="79"/>
      <c r="D147" s="31"/>
      <c r="E147" s="180" t="s">
        <v>69</v>
      </c>
      <c r="F147" s="23" t="s">
        <v>70</v>
      </c>
      <c r="G147" s="51">
        <v>1</v>
      </c>
      <c r="H147" s="146">
        <f>VLOOKUP(E147,'Артикулы и цены'!A:G,7,FALSE)</f>
        <v>2223</v>
      </c>
      <c r="I147" s="29"/>
      <c r="J147" s="27">
        <v>2.5</v>
      </c>
      <c r="K147" s="28">
        <v>5.0000000000000001E-3</v>
      </c>
      <c r="L147" s="166">
        <v>1</v>
      </c>
    </row>
    <row r="148" spans="2:12" ht="15" customHeight="1">
      <c r="B148" s="79"/>
      <c r="C148" s="79"/>
      <c r="D148" s="31"/>
      <c r="E148" s="180"/>
      <c r="F148" s="55"/>
      <c r="G148" s="51"/>
      <c r="H148" s="151"/>
      <c r="I148" s="29"/>
      <c r="J148" s="52"/>
      <c r="K148" s="53"/>
      <c r="L148" s="166"/>
    </row>
    <row r="149" spans="2:12" ht="15" customHeight="1">
      <c r="B149" s="79"/>
      <c r="C149" s="79"/>
      <c r="D149" s="31"/>
      <c r="E149" s="180"/>
      <c r="F149" s="35" t="s">
        <v>8</v>
      </c>
      <c r="G149" s="37"/>
      <c r="H149" s="148">
        <f>SUMPRODUCT(G146:G147,H146:H147)</f>
        <v>12836</v>
      </c>
      <c r="I149" s="37" t="s">
        <v>60</v>
      </c>
      <c r="J149" s="38">
        <f>SUMPRODUCT(G146:G147,J146:J147)</f>
        <v>63.4</v>
      </c>
      <c r="K149" s="39">
        <f>SUMPRODUCT(G146:G147,K146:K147)</f>
        <v>0.152</v>
      </c>
      <c r="L149" s="167">
        <f>SUMPRODUCT(G146:G147,L146:L147)</f>
        <v>4</v>
      </c>
    </row>
    <row r="150" spans="2:12" ht="15" customHeight="1">
      <c r="B150" s="79"/>
      <c r="C150" s="79"/>
      <c r="D150" s="31"/>
      <c r="E150" s="184"/>
      <c r="F150" s="80"/>
      <c r="G150" s="44"/>
      <c r="H150" s="149"/>
      <c r="I150" s="45"/>
      <c r="J150" s="46"/>
      <c r="K150" s="47"/>
      <c r="L150" s="168"/>
    </row>
    <row r="151" spans="2:12" ht="15" customHeight="1">
      <c r="B151" s="30"/>
      <c r="C151" s="30"/>
      <c r="D151" s="31"/>
      <c r="E151" s="180" t="s">
        <v>74</v>
      </c>
      <c r="F151" s="23" t="s">
        <v>72</v>
      </c>
      <c r="G151" s="51">
        <v>1</v>
      </c>
      <c r="H151" s="146">
        <f>VLOOKUP(E151,'Артикулы и цены'!A:G,7,FALSE)</f>
        <v>10613</v>
      </c>
      <c r="I151" s="29"/>
      <c r="J151" s="27">
        <v>60.9</v>
      </c>
      <c r="K151" s="28">
        <v>0.14699999999999999</v>
      </c>
      <c r="L151" s="166">
        <v>3</v>
      </c>
    </row>
    <row r="152" spans="2:12" ht="15" customHeight="1">
      <c r="B152" s="30"/>
      <c r="C152" s="30"/>
      <c r="D152" s="31"/>
      <c r="E152" s="180" t="s">
        <v>69</v>
      </c>
      <c r="F152" s="23" t="s">
        <v>70</v>
      </c>
      <c r="G152" s="51">
        <v>1</v>
      </c>
      <c r="H152" s="146">
        <f>VLOOKUP(E152,'Артикулы и цены'!A:G,7,FALSE)</f>
        <v>2223</v>
      </c>
      <c r="I152" s="29"/>
      <c r="J152" s="27">
        <v>2.5</v>
      </c>
      <c r="K152" s="28">
        <v>5.0000000000000001E-3</v>
      </c>
      <c r="L152" s="166">
        <v>1</v>
      </c>
    </row>
    <row r="153" spans="2:12" ht="15" customHeight="1">
      <c r="B153" s="30"/>
      <c r="C153" s="30"/>
      <c r="D153" s="31"/>
      <c r="E153" s="22"/>
      <c r="F153" s="23"/>
      <c r="G153" s="51"/>
      <c r="H153" s="151"/>
      <c r="I153" s="29"/>
      <c r="J153" s="52"/>
      <c r="K153" s="53"/>
      <c r="L153" s="166"/>
    </row>
    <row r="154" spans="2:12" ht="15" customHeight="1">
      <c r="B154" s="30"/>
      <c r="C154" s="30"/>
      <c r="D154" s="31"/>
      <c r="E154" s="22"/>
      <c r="F154" s="35" t="s">
        <v>8</v>
      </c>
      <c r="G154" s="37"/>
      <c r="H154" s="148">
        <f>SUMPRODUCT(G151:G152,H151:H152)</f>
        <v>12836</v>
      </c>
      <c r="I154" s="37" t="s">
        <v>60</v>
      </c>
      <c r="J154" s="38">
        <f>SUMPRODUCT(G151:G152,J151:J152)</f>
        <v>63.4</v>
      </c>
      <c r="K154" s="39">
        <f>SUMPRODUCT(G151:G152,K151:K152)</f>
        <v>0.152</v>
      </c>
      <c r="L154" s="167">
        <f>SUMPRODUCT(G151:G152,L151:L152)</f>
        <v>4</v>
      </c>
    </row>
    <row r="155" spans="2:12" ht="15" customHeight="1">
      <c r="B155" s="40"/>
      <c r="C155" s="40"/>
      <c r="D155" s="41"/>
      <c r="E155" s="42"/>
      <c r="F155" s="75"/>
      <c r="G155" s="76"/>
      <c r="H155" s="153"/>
      <c r="I155" s="76"/>
      <c r="J155" s="77"/>
      <c r="K155" s="78"/>
      <c r="L155" s="170"/>
    </row>
    <row r="156" spans="2:12" ht="9" customHeight="1">
      <c r="B156" s="30"/>
      <c r="C156" s="30"/>
      <c r="D156" s="31"/>
      <c r="E156" s="22"/>
      <c r="F156" s="81"/>
      <c r="G156" s="82"/>
      <c r="H156" s="154"/>
      <c r="I156" s="82"/>
      <c r="J156" s="83"/>
      <c r="K156" s="84"/>
      <c r="L156" s="169"/>
    </row>
    <row r="157" spans="2:12" ht="15" customHeight="1">
      <c r="B157" s="85" t="s">
        <v>75</v>
      </c>
      <c r="C157" s="85"/>
      <c r="D157" s="85"/>
      <c r="E157" s="85"/>
      <c r="F157" s="85"/>
      <c r="G157" s="85"/>
      <c r="H157" s="155"/>
      <c r="I157" s="85"/>
      <c r="J157" s="86"/>
      <c r="K157" s="87"/>
      <c r="L157" s="155"/>
    </row>
    <row r="158" spans="2:12" ht="15">
      <c r="B158" s="56" t="s">
        <v>406</v>
      </c>
      <c r="C158" s="40"/>
      <c r="D158" s="41"/>
      <c r="E158" s="42"/>
      <c r="F158" s="75"/>
      <c r="G158" s="76"/>
      <c r="H158" s="153"/>
      <c r="I158" s="76"/>
      <c r="J158" s="77"/>
      <c r="K158" s="78"/>
      <c r="L158" s="170"/>
    </row>
    <row r="159" spans="2:12" ht="24">
      <c r="B159" s="30"/>
      <c r="C159" s="30"/>
      <c r="D159" s="31"/>
      <c r="E159" s="18" t="s">
        <v>1</v>
      </c>
      <c r="F159" s="18" t="s">
        <v>2</v>
      </c>
      <c r="G159" s="18" t="s">
        <v>392</v>
      </c>
      <c r="H159" s="145" t="s">
        <v>393</v>
      </c>
      <c r="I159" s="18" t="s">
        <v>3</v>
      </c>
      <c r="J159" s="19" t="s">
        <v>394</v>
      </c>
      <c r="K159" s="20" t="s">
        <v>396</v>
      </c>
      <c r="L159" s="145" t="s">
        <v>395</v>
      </c>
    </row>
    <row r="160" spans="2:12" ht="15" customHeight="1">
      <c r="B160" s="30"/>
      <c r="C160" s="30"/>
      <c r="D160" s="31"/>
      <c r="E160" s="180" t="s">
        <v>76</v>
      </c>
      <c r="F160" s="23" t="s">
        <v>43</v>
      </c>
      <c r="G160" s="24">
        <v>1</v>
      </c>
      <c r="H160" s="146">
        <f>VLOOKUP(E160,'Артикулы и цены'!A:G,7,FALSE)</f>
        <v>5819</v>
      </c>
      <c r="I160" s="26"/>
      <c r="J160" s="27">
        <v>31.7</v>
      </c>
      <c r="K160" s="28">
        <v>6.0999999999999999E-2</v>
      </c>
      <c r="L160" s="166">
        <v>3</v>
      </c>
    </row>
    <row r="161" spans="2:12" ht="15" customHeight="1">
      <c r="B161" s="30"/>
      <c r="C161" s="30"/>
      <c r="D161" s="31"/>
      <c r="E161" s="180" t="s">
        <v>77</v>
      </c>
      <c r="F161" s="23" t="s">
        <v>78</v>
      </c>
      <c r="G161" s="24">
        <v>1</v>
      </c>
      <c r="H161" s="146">
        <f>VLOOKUP(E161,'Артикулы и цены'!A:G,7,FALSE)</f>
        <v>307</v>
      </c>
      <c r="I161" s="26"/>
      <c r="J161" s="27">
        <v>0.7</v>
      </c>
      <c r="K161" s="164">
        <v>0.01</v>
      </c>
      <c r="L161" s="166">
        <v>1</v>
      </c>
    </row>
    <row r="162" spans="2:12" ht="15" customHeight="1">
      <c r="B162" s="30"/>
      <c r="C162" s="30"/>
      <c r="D162" s="88"/>
      <c r="E162" s="180" t="s">
        <v>69</v>
      </c>
      <c r="F162" s="23" t="s">
        <v>79</v>
      </c>
      <c r="G162" s="24">
        <v>1</v>
      </c>
      <c r="H162" s="146">
        <f>VLOOKUP(E162,'Артикулы и цены'!A:G,7,FALSE)</f>
        <v>2223</v>
      </c>
      <c r="I162" s="26"/>
      <c r="J162" s="27">
        <v>2.5</v>
      </c>
      <c r="K162" s="28">
        <v>5.0000000000000001E-3</v>
      </c>
      <c r="L162" s="166">
        <v>1</v>
      </c>
    </row>
    <row r="163" spans="2:12" ht="15" customHeight="1">
      <c r="B163" s="30"/>
      <c r="C163" s="30"/>
      <c r="D163" s="31"/>
      <c r="E163" s="32"/>
      <c r="F163" s="32"/>
      <c r="G163" s="32"/>
      <c r="H163" s="147"/>
      <c r="I163" s="32"/>
      <c r="J163" s="33"/>
      <c r="K163" s="34"/>
      <c r="L163" s="32"/>
    </row>
    <row r="164" spans="2:12" ht="15" customHeight="1">
      <c r="B164" s="30"/>
      <c r="C164" s="30"/>
      <c r="D164" s="31"/>
      <c r="E164" s="32"/>
      <c r="F164" s="35" t="s">
        <v>8</v>
      </c>
      <c r="G164" s="36"/>
      <c r="H164" s="148">
        <f>SUMPRODUCT(G160:G162,H160:H162)</f>
        <v>8349</v>
      </c>
      <c r="I164" s="37" t="s">
        <v>80</v>
      </c>
      <c r="J164" s="38">
        <f>SUMPRODUCT(G160:G162,J160:J162)</f>
        <v>34.9</v>
      </c>
      <c r="K164" s="39">
        <f>SUMPRODUCT(G160:G162,K160:K162)</f>
        <v>7.5999999999999998E-2</v>
      </c>
      <c r="L164" s="167">
        <f>SUMPRODUCT(G160:G162,L160:L162)</f>
        <v>5</v>
      </c>
    </row>
    <row r="165" spans="2:12" ht="15" customHeight="1">
      <c r="B165" s="30"/>
      <c r="C165" s="30"/>
      <c r="D165" s="31"/>
      <c r="E165" s="22"/>
      <c r="F165" s="81"/>
      <c r="G165" s="82"/>
      <c r="H165" s="154"/>
      <c r="I165" s="82"/>
      <c r="J165" s="83"/>
      <c r="K165" s="84"/>
      <c r="L165" s="169"/>
    </row>
    <row r="166" spans="2:12" ht="15" customHeight="1">
      <c r="B166" s="89" t="s">
        <v>81</v>
      </c>
      <c r="C166" s="89"/>
      <c r="D166" s="89"/>
      <c r="E166" s="89"/>
      <c r="F166" s="89"/>
      <c r="G166" s="89"/>
      <c r="H166" s="156"/>
      <c r="I166" s="89"/>
      <c r="J166" s="90"/>
      <c r="K166" s="91"/>
      <c r="L166" s="156"/>
    </row>
    <row r="167" spans="2:12" ht="15" customHeight="1">
      <c r="B167" s="15" t="s">
        <v>397</v>
      </c>
      <c r="C167" s="40"/>
      <c r="D167" s="41"/>
      <c r="E167" s="42"/>
      <c r="F167" s="75"/>
      <c r="G167" s="76"/>
      <c r="H167" s="153"/>
      <c r="I167" s="76"/>
      <c r="J167" s="77"/>
      <c r="K167" s="78"/>
      <c r="L167" s="170"/>
    </row>
    <row r="168" spans="2:12" ht="24">
      <c r="B168" s="30"/>
      <c r="C168" s="30"/>
      <c r="D168" s="31"/>
      <c r="E168" s="18" t="s">
        <v>1</v>
      </c>
      <c r="F168" s="18" t="s">
        <v>2</v>
      </c>
      <c r="G168" s="18" t="s">
        <v>392</v>
      </c>
      <c r="H168" s="145" t="s">
        <v>393</v>
      </c>
      <c r="I168" s="18" t="s">
        <v>3</v>
      </c>
      <c r="J168" s="19" t="s">
        <v>394</v>
      </c>
      <c r="K168" s="20" t="s">
        <v>396</v>
      </c>
      <c r="L168" s="145" t="s">
        <v>395</v>
      </c>
    </row>
    <row r="169" spans="2:12" ht="15" customHeight="1">
      <c r="B169" s="30"/>
      <c r="C169" s="30"/>
      <c r="D169" s="31"/>
      <c r="E169" s="180" t="s">
        <v>82</v>
      </c>
      <c r="F169" s="23" t="s">
        <v>43</v>
      </c>
      <c r="G169" s="24">
        <v>1</v>
      </c>
      <c r="H169" s="146">
        <f>VLOOKUP(E169,'Артикулы и цены'!A:G,7,FALSE)</f>
        <v>7342</v>
      </c>
      <c r="I169" s="26"/>
      <c r="J169" s="27">
        <v>44.8</v>
      </c>
      <c r="K169" s="28">
        <v>8.5999999999999993E-2</v>
      </c>
      <c r="L169" s="166">
        <v>2</v>
      </c>
    </row>
    <row r="170" spans="2:12" ht="15" customHeight="1">
      <c r="B170" s="30"/>
      <c r="C170" s="30"/>
      <c r="D170" s="31"/>
      <c r="E170" s="180" t="s">
        <v>83</v>
      </c>
      <c r="F170" s="23" t="s">
        <v>70</v>
      </c>
      <c r="G170" s="24">
        <v>1</v>
      </c>
      <c r="H170" s="146">
        <f>VLOOKUP(E170,'Артикулы и цены'!A:G,7,FALSE)</f>
        <v>3646</v>
      </c>
      <c r="I170" s="26"/>
      <c r="J170" s="27">
        <v>5.4</v>
      </c>
      <c r="K170" s="28">
        <v>1.0999999999999999E-2</v>
      </c>
      <c r="L170" s="166">
        <v>1</v>
      </c>
    </row>
    <row r="171" spans="2:12" ht="15" customHeight="1">
      <c r="B171" s="30"/>
      <c r="C171" s="30"/>
      <c r="D171" s="31"/>
      <c r="E171" s="180"/>
      <c r="F171" s="23"/>
      <c r="G171" s="24"/>
      <c r="H171" s="146"/>
      <c r="I171" s="26"/>
      <c r="J171" s="27"/>
      <c r="K171" s="28"/>
      <c r="L171" s="166"/>
    </row>
    <row r="172" spans="2:12" ht="15" customHeight="1">
      <c r="B172" s="30"/>
      <c r="C172" s="30"/>
      <c r="D172" s="31"/>
      <c r="E172" s="183"/>
      <c r="F172" s="35" t="s">
        <v>8</v>
      </c>
      <c r="G172" s="36"/>
      <c r="H172" s="148">
        <f>SUMPRODUCT(G169:G170,H169:H170)</f>
        <v>10988</v>
      </c>
      <c r="I172" s="37" t="s">
        <v>84</v>
      </c>
      <c r="J172" s="38">
        <f>SUMPRODUCT(G169:G170,J169:J170)</f>
        <v>50.199999999999996</v>
      </c>
      <c r="K172" s="39">
        <f>SUMPRODUCT(G169:G170,K169:K170)</f>
        <v>9.6999999999999989E-2</v>
      </c>
      <c r="L172" s="167">
        <f>SUMPRODUCT(G169:G170,L169:L170)</f>
        <v>3</v>
      </c>
    </row>
    <row r="173" spans="2:12" ht="15" customHeight="1">
      <c r="B173" s="40"/>
      <c r="C173" s="40"/>
      <c r="D173" s="41"/>
      <c r="E173" s="184"/>
      <c r="F173" s="75"/>
      <c r="G173" s="76"/>
      <c r="H173" s="153"/>
      <c r="I173" s="76"/>
      <c r="J173" s="77"/>
      <c r="K173" s="78"/>
      <c r="L173" s="170"/>
    </row>
    <row r="174" spans="2:12" ht="15" customHeight="1">
      <c r="B174" s="30"/>
      <c r="C174" s="30"/>
      <c r="D174" s="31"/>
      <c r="E174" s="180" t="s">
        <v>85</v>
      </c>
      <c r="F174" s="23" t="s">
        <v>43</v>
      </c>
      <c r="G174" s="24">
        <v>1</v>
      </c>
      <c r="H174" s="146">
        <f>VLOOKUP(E174,'Артикулы и цены'!A:G,7,FALSE)</f>
        <v>5184</v>
      </c>
      <c r="I174" s="26"/>
      <c r="J174" s="27">
        <v>24.1</v>
      </c>
      <c r="K174" s="28">
        <v>4.7E-2</v>
      </c>
      <c r="L174" s="166">
        <v>2</v>
      </c>
    </row>
    <row r="175" spans="2:12" ht="15" customHeight="1">
      <c r="B175" s="30"/>
      <c r="C175" s="30"/>
      <c r="D175" s="31"/>
      <c r="E175" s="180" t="s">
        <v>69</v>
      </c>
      <c r="F175" s="23" t="s">
        <v>70</v>
      </c>
      <c r="G175" s="24">
        <v>1</v>
      </c>
      <c r="H175" s="146">
        <f>VLOOKUP(E175,'Артикулы и цены'!A:G,7,FALSE)</f>
        <v>2223</v>
      </c>
      <c r="I175" s="26"/>
      <c r="J175" s="27">
        <v>2.5</v>
      </c>
      <c r="K175" s="28">
        <v>5.0000000000000001E-3</v>
      </c>
      <c r="L175" s="166">
        <v>1</v>
      </c>
    </row>
    <row r="176" spans="2:12" ht="15" customHeight="1">
      <c r="B176" s="30"/>
      <c r="C176" s="30"/>
      <c r="D176" s="31"/>
      <c r="E176" s="32"/>
      <c r="F176" s="32"/>
      <c r="G176" s="32"/>
      <c r="H176" s="147"/>
      <c r="I176" s="32"/>
      <c r="J176" s="33"/>
      <c r="K176" s="34"/>
      <c r="L176" s="32"/>
    </row>
    <row r="177" spans="2:12" ht="15" customHeight="1">
      <c r="B177" s="30"/>
      <c r="C177" s="30"/>
      <c r="D177" s="31"/>
      <c r="E177" s="32"/>
      <c r="F177" s="35" t="s">
        <v>8</v>
      </c>
      <c r="G177" s="36"/>
      <c r="H177" s="148">
        <f>SUMPRODUCT(G174:G175,H174:H175)</f>
        <v>7407</v>
      </c>
      <c r="I177" s="37" t="s">
        <v>86</v>
      </c>
      <c r="J177" s="38">
        <f>SUMPRODUCT(G174:G175,J174:J175)</f>
        <v>26.6</v>
      </c>
      <c r="K177" s="39">
        <f>SUMPRODUCT(G174:G175,K174:K175)</f>
        <v>5.1999999999999998E-2</v>
      </c>
      <c r="L177" s="167">
        <f>SUMPRODUCT(G174:G175,L174:L175)</f>
        <v>3</v>
      </c>
    </row>
    <row r="178" spans="2:12" ht="15" customHeight="1">
      <c r="B178" s="40"/>
      <c r="C178" s="40"/>
      <c r="D178" s="41"/>
      <c r="E178" s="42"/>
      <c r="F178" s="75"/>
      <c r="G178" s="76"/>
      <c r="H178" s="153"/>
      <c r="I178" s="76"/>
      <c r="J178" s="77"/>
      <c r="K178" s="78"/>
      <c r="L178" s="170"/>
    </row>
    <row r="179" spans="2:12" ht="8.25" customHeight="1">
      <c r="B179" s="30"/>
      <c r="C179" s="30"/>
      <c r="D179" s="31"/>
      <c r="E179" s="22"/>
      <c r="F179" s="81"/>
      <c r="G179" s="82"/>
      <c r="H179" s="154"/>
      <c r="I179" s="82"/>
      <c r="J179" s="83"/>
      <c r="K179" s="84"/>
      <c r="L179" s="169"/>
    </row>
    <row r="180" spans="2:12" ht="15" customHeight="1">
      <c r="B180" s="85" t="s">
        <v>87</v>
      </c>
      <c r="C180" s="85"/>
      <c r="D180" s="85"/>
      <c r="E180" s="85"/>
      <c r="F180" s="85"/>
      <c r="G180" s="85"/>
      <c r="H180" s="155"/>
      <c r="I180" s="85"/>
      <c r="J180" s="86"/>
      <c r="K180" s="87"/>
      <c r="L180" s="155"/>
    </row>
    <row r="181" spans="2:12" ht="15" customHeight="1">
      <c r="B181" s="15" t="s">
        <v>397</v>
      </c>
      <c r="C181" s="40"/>
      <c r="D181" s="41"/>
      <c r="E181" s="42"/>
      <c r="F181" s="75"/>
      <c r="G181" s="76"/>
      <c r="H181" s="153"/>
      <c r="I181" s="76"/>
      <c r="J181" s="77"/>
      <c r="K181" s="78"/>
      <c r="L181" s="170"/>
    </row>
    <row r="182" spans="2:12" ht="24">
      <c r="B182" s="30"/>
      <c r="C182" s="30"/>
      <c r="D182" s="31"/>
      <c r="E182" s="18" t="s">
        <v>1</v>
      </c>
      <c r="F182" s="18" t="s">
        <v>2</v>
      </c>
      <c r="G182" s="18" t="s">
        <v>392</v>
      </c>
      <c r="H182" s="145" t="s">
        <v>393</v>
      </c>
      <c r="I182" s="18" t="s">
        <v>3</v>
      </c>
      <c r="J182" s="19" t="s">
        <v>394</v>
      </c>
      <c r="K182" s="20" t="s">
        <v>396</v>
      </c>
      <c r="L182" s="145" t="s">
        <v>395</v>
      </c>
    </row>
    <row r="183" spans="2:12" ht="15" customHeight="1">
      <c r="B183" s="30"/>
      <c r="C183" s="30"/>
      <c r="D183" s="31"/>
      <c r="E183" s="180" t="s">
        <v>88</v>
      </c>
      <c r="F183" s="23" t="s">
        <v>89</v>
      </c>
      <c r="G183" s="24">
        <v>1</v>
      </c>
      <c r="H183" s="146">
        <f>VLOOKUP(E183,'Артикулы и цены'!A:G,7,FALSE)</f>
        <v>8882</v>
      </c>
      <c r="I183" s="26"/>
      <c r="J183" s="27">
        <v>46.2</v>
      </c>
      <c r="K183" s="28">
        <v>9.7000000000000003E-2</v>
      </c>
      <c r="L183" s="166">
        <v>3</v>
      </c>
    </row>
    <row r="184" spans="2:12" ht="15" customHeight="1">
      <c r="B184" s="30"/>
      <c r="C184" s="30"/>
      <c r="D184" s="31"/>
      <c r="E184" s="180" t="s">
        <v>90</v>
      </c>
      <c r="F184" s="23" t="s">
        <v>91</v>
      </c>
      <c r="G184" s="24">
        <v>1</v>
      </c>
      <c r="H184" s="146">
        <f>VLOOKUP(E184,'Артикулы и цены'!A:G,7,FALSE)</f>
        <v>4963</v>
      </c>
      <c r="I184" s="26"/>
      <c r="J184" s="27">
        <v>7</v>
      </c>
      <c r="K184" s="28">
        <v>1.4E-2</v>
      </c>
      <c r="L184" s="166">
        <v>1</v>
      </c>
    </row>
    <row r="185" spans="2:12" ht="15" customHeight="1">
      <c r="B185" s="30"/>
      <c r="C185" s="30"/>
      <c r="D185" s="31"/>
      <c r="E185" s="183"/>
      <c r="F185" s="32"/>
      <c r="G185" s="32"/>
      <c r="H185" s="147"/>
      <c r="I185" s="32"/>
      <c r="J185" s="33"/>
      <c r="K185" s="34"/>
      <c r="L185" s="32"/>
    </row>
    <row r="186" spans="2:12" ht="15" customHeight="1">
      <c r="B186" s="30"/>
      <c r="C186" s="30"/>
      <c r="D186" s="31"/>
      <c r="E186" s="183"/>
      <c r="F186" s="35" t="s">
        <v>8</v>
      </c>
      <c r="G186" s="36"/>
      <c r="H186" s="148">
        <f>SUMPRODUCT(G183:G184,H183:H184)</f>
        <v>13845</v>
      </c>
      <c r="I186" s="37" t="s">
        <v>92</v>
      </c>
      <c r="J186" s="38">
        <f>SUMPRODUCT(G183:G184,J183:J184)</f>
        <v>53.2</v>
      </c>
      <c r="K186" s="39">
        <f>SUMPRODUCT(G183:G184,K183:K184)</f>
        <v>0.111</v>
      </c>
      <c r="L186" s="167">
        <f>SUMPRODUCT(G183:G184,L183:L184)</f>
        <v>4</v>
      </c>
    </row>
    <row r="187" spans="2:12" ht="15" customHeight="1">
      <c r="B187" s="40"/>
      <c r="C187" s="40"/>
      <c r="D187" s="41"/>
      <c r="E187" s="184"/>
      <c r="F187" s="75"/>
      <c r="G187" s="76"/>
      <c r="H187" s="153"/>
      <c r="I187" s="76"/>
      <c r="J187" s="77"/>
      <c r="K187" s="78"/>
      <c r="L187" s="170"/>
    </row>
    <row r="188" spans="2:12" ht="15" customHeight="1">
      <c r="B188" s="30"/>
      <c r="C188" s="30"/>
      <c r="D188" s="31"/>
      <c r="E188" s="180" t="s">
        <v>93</v>
      </c>
      <c r="F188" s="23" t="s">
        <v>89</v>
      </c>
      <c r="G188" s="24">
        <v>1</v>
      </c>
      <c r="H188" s="146">
        <f>VLOOKUP(E188,'Артикулы и цены'!A:G,7,FALSE)</f>
        <v>10417</v>
      </c>
      <c r="I188" s="26"/>
      <c r="J188" s="27">
        <v>56</v>
      </c>
      <c r="K188" s="28">
        <v>0.12</v>
      </c>
      <c r="L188" s="166">
        <v>3</v>
      </c>
    </row>
    <row r="189" spans="2:12" ht="15" customHeight="1">
      <c r="B189" s="30"/>
      <c r="C189" s="30"/>
      <c r="D189" s="31"/>
      <c r="E189" s="180" t="s">
        <v>90</v>
      </c>
      <c r="F189" s="23" t="s">
        <v>91</v>
      </c>
      <c r="G189" s="24">
        <v>1</v>
      </c>
      <c r="H189" s="146">
        <f>VLOOKUP(E189,'Артикулы и цены'!A:G,7,FALSE)</f>
        <v>4963</v>
      </c>
      <c r="I189" s="26"/>
      <c r="J189" s="27">
        <v>7</v>
      </c>
      <c r="K189" s="28">
        <v>1.4E-2</v>
      </c>
      <c r="L189" s="166">
        <v>1</v>
      </c>
    </row>
    <row r="190" spans="2:12" ht="15" customHeight="1">
      <c r="B190" s="30"/>
      <c r="C190" s="30"/>
      <c r="D190" s="31"/>
      <c r="E190" s="183"/>
      <c r="F190" s="32"/>
      <c r="G190" s="32"/>
      <c r="H190" s="147"/>
      <c r="I190" s="32"/>
      <c r="J190" s="33"/>
      <c r="K190" s="34"/>
      <c r="L190" s="32"/>
    </row>
    <row r="191" spans="2:12" ht="15" customHeight="1">
      <c r="B191" s="30"/>
      <c r="C191" s="30"/>
      <c r="D191" s="31"/>
      <c r="E191" s="183"/>
      <c r="F191" s="35" t="s">
        <v>8</v>
      </c>
      <c r="G191" s="36"/>
      <c r="H191" s="148">
        <f>SUMPRODUCT(G188:G189,H188:H189)</f>
        <v>15380</v>
      </c>
      <c r="I191" s="37" t="s">
        <v>94</v>
      </c>
      <c r="J191" s="38">
        <f>SUMPRODUCT(G188:G189,J188:J189)</f>
        <v>63</v>
      </c>
      <c r="K191" s="39">
        <f>SUMPRODUCT(G188:G189,K188:K189)</f>
        <v>0.13400000000000001</v>
      </c>
      <c r="L191" s="167">
        <f>SUMPRODUCT(G188:G189,L188:L189)</f>
        <v>4</v>
      </c>
    </row>
    <row r="192" spans="2:12" ht="15" customHeight="1">
      <c r="B192" s="40"/>
      <c r="C192" s="40"/>
      <c r="D192" s="41"/>
      <c r="E192" s="184"/>
      <c r="F192" s="75"/>
      <c r="G192" s="76"/>
      <c r="H192" s="153"/>
      <c r="I192" s="76"/>
      <c r="J192" s="77"/>
      <c r="K192" s="78"/>
      <c r="L192" s="170"/>
    </row>
    <row r="193" spans="1:13" ht="15" customHeight="1">
      <c r="B193" s="30"/>
      <c r="C193" s="30"/>
      <c r="D193" s="31"/>
      <c r="E193" s="180" t="s">
        <v>95</v>
      </c>
      <c r="F193" s="23" t="s">
        <v>89</v>
      </c>
      <c r="G193" s="24">
        <v>1</v>
      </c>
      <c r="H193" s="146">
        <f>VLOOKUP(E193,'Артикулы и цены'!A:G,7,FALSE)</f>
        <v>5974</v>
      </c>
      <c r="I193" s="26"/>
      <c r="J193" s="27">
        <v>37.6</v>
      </c>
      <c r="K193" s="28">
        <v>7.9000000000000001E-2</v>
      </c>
      <c r="L193" s="166">
        <v>2</v>
      </c>
    </row>
    <row r="194" spans="1:13" ht="15" customHeight="1">
      <c r="B194" s="30"/>
      <c r="C194" s="30"/>
      <c r="D194" s="31"/>
      <c r="E194" s="180" t="s">
        <v>96</v>
      </c>
      <c r="F194" s="23" t="s">
        <v>97</v>
      </c>
      <c r="G194" s="24">
        <v>1</v>
      </c>
      <c r="H194" s="146">
        <f>VLOOKUP(E194,'Артикулы и цены'!A:G,7,FALSE)</f>
        <v>3645</v>
      </c>
      <c r="I194" s="26"/>
      <c r="J194" s="27">
        <v>3.7</v>
      </c>
      <c r="K194" s="28">
        <v>7.0000000000000001E-3</v>
      </c>
      <c r="L194" s="166">
        <v>1</v>
      </c>
    </row>
    <row r="195" spans="1:13" ht="15" customHeight="1">
      <c r="B195" s="30"/>
      <c r="C195" s="30"/>
      <c r="D195" s="31"/>
      <c r="E195" s="32"/>
      <c r="F195" s="32"/>
      <c r="G195" s="32"/>
      <c r="H195" s="147"/>
      <c r="I195" s="32"/>
      <c r="J195" s="33"/>
      <c r="K195" s="34"/>
      <c r="L195" s="32"/>
    </row>
    <row r="196" spans="1:13" ht="15" customHeight="1">
      <c r="B196" s="30"/>
      <c r="C196" s="30"/>
      <c r="D196" s="31"/>
      <c r="E196" s="32"/>
      <c r="F196" s="35" t="s">
        <v>8</v>
      </c>
      <c r="G196" s="36"/>
      <c r="H196" s="148">
        <f>SUMPRODUCT(G193:G194,H193:H194)</f>
        <v>9619</v>
      </c>
      <c r="I196" s="37" t="s">
        <v>98</v>
      </c>
      <c r="J196" s="38">
        <f>SUMPRODUCT(G193:G194,J193:J194)</f>
        <v>41.300000000000004</v>
      </c>
      <c r="K196" s="39">
        <f>SUMPRODUCT(G193:G194,K193:K194)</f>
        <v>8.6000000000000007E-2</v>
      </c>
      <c r="L196" s="167">
        <f>SUMPRODUCT(G193:G194,L193:L194)</f>
        <v>3</v>
      </c>
    </row>
    <row r="197" spans="1:13" ht="15" customHeight="1">
      <c r="B197" s="40"/>
      <c r="C197" s="40"/>
      <c r="D197" s="41"/>
      <c r="E197" s="42"/>
      <c r="F197" s="75"/>
      <c r="G197" s="76"/>
      <c r="H197" s="153"/>
      <c r="I197" s="76"/>
      <c r="J197" s="77"/>
      <c r="K197" s="78"/>
      <c r="L197" s="170"/>
    </row>
    <row r="198" spans="1:13" ht="6.75" customHeight="1">
      <c r="B198" s="30"/>
      <c r="C198" s="30"/>
      <c r="D198" s="31"/>
      <c r="E198" s="22"/>
      <c r="F198" s="81"/>
      <c r="G198" s="82"/>
      <c r="H198" s="154"/>
      <c r="I198" s="82"/>
      <c r="J198" s="83"/>
      <c r="K198" s="84"/>
      <c r="L198" s="169"/>
    </row>
    <row r="199" spans="1:13" s="5" customFormat="1">
      <c r="A199" s="1"/>
      <c r="B199" s="85" t="s">
        <v>99</v>
      </c>
      <c r="C199" s="85"/>
      <c r="D199" s="85"/>
      <c r="E199" s="85"/>
      <c r="F199" s="85"/>
      <c r="G199" s="85"/>
      <c r="H199" s="155"/>
      <c r="I199" s="85"/>
      <c r="J199" s="86"/>
      <c r="K199" s="87"/>
      <c r="L199" s="155"/>
      <c r="M199" s="174"/>
    </row>
    <row r="200" spans="1:13" s="5" customFormat="1">
      <c r="A200" s="1"/>
      <c r="B200" s="56" t="s">
        <v>407</v>
      </c>
      <c r="C200" s="15"/>
      <c r="D200" s="15"/>
      <c r="E200" s="15"/>
      <c r="F200" s="15"/>
      <c r="G200" s="15"/>
      <c r="H200" s="144"/>
      <c r="I200" s="15"/>
      <c r="J200" s="16"/>
      <c r="K200" s="17"/>
      <c r="L200" s="144"/>
      <c r="M200" s="174"/>
    </row>
    <row r="201" spans="1:13" ht="24">
      <c r="B201"/>
      <c r="C201"/>
      <c r="D201"/>
      <c r="E201" s="18" t="s">
        <v>1</v>
      </c>
      <c r="F201" s="18" t="s">
        <v>2</v>
      </c>
      <c r="G201" s="18" t="s">
        <v>392</v>
      </c>
      <c r="H201" s="145" t="s">
        <v>393</v>
      </c>
      <c r="I201" s="18" t="s">
        <v>3</v>
      </c>
      <c r="J201" s="19" t="s">
        <v>394</v>
      </c>
      <c r="K201" s="20" t="s">
        <v>396</v>
      </c>
      <c r="L201" s="145" t="s">
        <v>395</v>
      </c>
    </row>
    <row r="202" spans="1:13" ht="15" customHeight="1">
      <c r="B202" s="21"/>
      <c r="C202" s="21"/>
      <c r="E202" s="180" t="s">
        <v>100</v>
      </c>
      <c r="F202" s="23" t="s">
        <v>101</v>
      </c>
      <c r="G202" s="24">
        <v>1</v>
      </c>
      <c r="H202" s="146">
        <f>VLOOKUP(E202,'Артикулы и цены'!A:G,7,FALSE)</f>
        <v>8271</v>
      </c>
      <c r="I202" s="54"/>
      <c r="J202" s="27">
        <v>55.6</v>
      </c>
      <c r="K202" s="28">
        <v>0.128</v>
      </c>
      <c r="L202" s="166">
        <v>2</v>
      </c>
    </row>
    <row r="203" spans="1:13" ht="15" customHeight="1">
      <c r="B203" s="21"/>
      <c r="C203" s="21"/>
      <c r="E203" s="180" t="s">
        <v>102</v>
      </c>
      <c r="F203" s="23" t="s">
        <v>388</v>
      </c>
      <c r="G203" s="24">
        <v>1</v>
      </c>
      <c r="H203" s="146">
        <f>VLOOKUP(E203,'Артикулы и цены'!A:G,7,FALSE)</f>
        <v>1193</v>
      </c>
      <c r="I203" s="54"/>
      <c r="J203" s="27">
        <v>8.6</v>
      </c>
      <c r="K203" s="28">
        <v>1.7000000000000001E-2</v>
      </c>
      <c r="L203" s="166">
        <v>1</v>
      </c>
    </row>
    <row r="204" spans="1:13" ht="15" customHeight="1">
      <c r="B204" s="21"/>
      <c r="C204" s="21"/>
      <c r="E204" s="180" t="s">
        <v>104</v>
      </c>
      <c r="F204" s="23" t="s">
        <v>31</v>
      </c>
      <c r="G204" s="24">
        <v>1</v>
      </c>
      <c r="H204" s="146">
        <f>VLOOKUP(E204,'Артикулы и цены'!A:G,7,FALSE)</f>
        <v>536</v>
      </c>
      <c r="I204" s="54"/>
      <c r="J204" s="27">
        <v>5.7</v>
      </c>
      <c r="K204" s="28">
        <v>1.4E-2</v>
      </c>
      <c r="L204" s="166">
        <v>1</v>
      </c>
    </row>
    <row r="205" spans="1:13" ht="15" customHeight="1">
      <c r="B205" s="21"/>
      <c r="C205" s="21"/>
      <c r="E205" s="22"/>
      <c r="F205" s="23"/>
      <c r="G205" s="24"/>
      <c r="H205" s="146"/>
      <c r="I205" s="54"/>
      <c r="J205" s="27"/>
      <c r="K205" s="28"/>
      <c r="L205" s="166"/>
    </row>
    <row r="206" spans="1:13" ht="15" customHeight="1">
      <c r="B206" s="21"/>
      <c r="C206" s="21"/>
      <c r="E206" s="22"/>
      <c r="F206" s="35" t="s">
        <v>8</v>
      </c>
      <c r="G206" s="36"/>
      <c r="H206" s="148">
        <f>SUMPRODUCT(G202:G204,H202:H204)</f>
        <v>10000</v>
      </c>
      <c r="I206" s="37" t="s">
        <v>105</v>
      </c>
      <c r="J206" s="38">
        <f>SUMPRODUCT(G202:G204,J202:J204)</f>
        <v>69.900000000000006</v>
      </c>
      <c r="K206" s="39">
        <f>SUMPRODUCT(G202:G204,K202:K204)</f>
        <v>0.15900000000000003</v>
      </c>
      <c r="L206" s="167">
        <f>SUMPRODUCT(G202:G204,L202:L204)</f>
        <v>4</v>
      </c>
    </row>
    <row r="207" spans="1:13" s="31" customFormat="1" ht="15" customHeight="1">
      <c r="A207" s="1"/>
      <c r="B207" s="30"/>
      <c r="C207" s="30"/>
      <c r="E207" s="22"/>
      <c r="F207" s="23"/>
      <c r="G207" s="51"/>
      <c r="H207" s="151"/>
      <c r="I207" s="29"/>
      <c r="J207" s="52"/>
      <c r="K207" s="53"/>
      <c r="L207" s="166"/>
    </row>
    <row r="208" spans="1:13" s="31" customFormat="1" ht="17.25" customHeight="1">
      <c r="A208" s="1"/>
      <c r="B208" s="40"/>
      <c r="C208" s="40"/>
      <c r="D208" s="41"/>
      <c r="E208" s="42"/>
      <c r="F208" s="43"/>
      <c r="G208" s="44"/>
      <c r="H208" s="149"/>
      <c r="I208" s="45"/>
      <c r="J208" s="46"/>
      <c r="K208" s="47"/>
      <c r="L208" s="168"/>
    </row>
    <row r="209" spans="1:12" s="31" customFormat="1" ht="15" customHeight="1">
      <c r="A209" s="1"/>
      <c r="B209" s="15" t="s">
        <v>400</v>
      </c>
      <c r="C209" s="58"/>
      <c r="D209" s="59"/>
      <c r="E209" s="60"/>
      <c r="F209" s="61"/>
      <c r="G209" s="67"/>
      <c r="H209" s="152"/>
      <c r="I209" s="68"/>
      <c r="J209" s="69"/>
      <c r="K209" s="70"/>
      <c r="L209" s="173"/>
    </row>
    <row r="210" spans="1:12" s="31" customFormat="1" ht="24">
      <c r="A210" s="1"/>
      <c r="B210" s="66"/>
      <c r="C210" s="30"/>
      <c r="E210" s="18" t="s">
        <v>1</v>
      </c>
      <c r="F210" s="18" t="s">
        <v>2</v>
      </c>
      <c r="G210" s="18" t="s">
        <v>392</v>
      </c>
      <c r="H210" s="145" t="s">
        <v>393</v>
      </c>
      <c r="I210" s="18" t="s">
        <v>3</v>
      </c>
      <c r="J210" s="19" t="s">
        <v>394</v>
      </c>
      <c r="K210" s="20" t="s">
        <v>396</v>
      </c>
      <c r="L210" s="145" t="s">
        <v>395</v>
      </c>
    </row>
    <row r="211" spans="1:12" s="31" customFormat="1" ht="15" customHeight="1">
      <c r="A211" s="1"/>
      <c r="B211" s="30"/>
      <c r="C211" s="30"/>
      <c r="E211" s="182" t="s">
        <v>106</v>
      </c>
      <c r="F211" s="23" t="s">
        <v>107</v>
      </c>
      <c r="G211" s="51">
        <v>1</v>
      </c>
      <c r="H211" s="146">
        <f>VLOOKUP(E211,'Артикулы и цены'!A:G,7,FALSE)</f>
        <v>8654</v>
      </c>
      <c r="I211" s="29" t="s">
        <v>108</v>
      </c>
      <c r="J211" s="27">
        <v>48.9</v>
      </c>
      <c r="K211" s="28">
        <v>0.12</v>
      </c>
      <c r="L211" s="166">
        <v>2</v>
      </c>
    </row>
    <row r="212" spans="1:12" s="31" customFormat="1" ht="15" customHeight="1">
      <c r="A212" s="1"/>
      <c r="B212" s="30"/>
      <c r="C212" s="30"/>
      <c r="E212" s="22"/>
      <c r="F212" s="23"/>
      <c r="G212" s="51"/>
      <c r="H212" s="151"/>
      <c r="I212" s="29"/>
      <c r="J212" s="52"/>
      <c r="K212" s="53"/>
      <c r="L212" s="166"/>
    </row>
    <row r="213" spans="1:12" s="31" customFormat="1" ht="15" customHeight="1">
      <c r="A213" s="1"/>
      <c r="B213" s="30"/>
      <c r="C213" s="30"/>
      <c r="E213" s="22"/>
      <c r="F213" s="23"/>
      <c r="G213" s="51"/>
      <c r="H213" s="151"/>
      <c r="I213" s="29"/>
      <c r="J213" s="52"/>
      <c r="K213" s="53"/>
      <c r="L213" s="166"/>
    </row>
    <row r="214" spans="1:12" s="31" customFormat="1" ht="15" customHeight="1">
      <c r="A214" s="1"/>
      <c r="B214" s="30"/>
      <c r="C214" s="30"/>
      <c r="E214" s="22"/>
      <c r="F214" s="23"/>
      <c r="G214" s="51"/>
      <c r="H214" s="151"/>
      <c r="I214" s="29"/>
      <c r="J214" s="52"/>
      <c r="K214" s="53"/>
      <c r="L214" s="166"/>
    </row>
    <row r="215" spans="1:12" s="31" customFormat="1" ht="15" customHeight="1">
      <c r="A215" s="1"/>
      <c r="B215" s="30"/>
      <c r="C215" s="30"/>
      <c r="E215" s="22"/>
      <c r="F215" s="23"/>
      <c r="G215" s="51"/>
      <c r="H215" s="151"/>
      <c r="I215" s="29"/>
      <c r="J215" s="52"/>
      <c r="K215" s="53"/>
      <c r="L215" s="166"/>
    </row>
    <row r="216" spans="1:12" s="31" customFormat="1" ht="15" customHeight="1">
      <c r="A216" s="1"/>
      <c r="B216" s="40"/>
      <c r="C216" s="40"/>
      <c r="D216" s="41"/>
      <c r="E216" s="42"/>
      <c r="F216" s="43"/>
      <c r="G216" s="44"/>
      <c r="H216" s="149"/>
      <c r="I216" s="45"/>
      <c r="J216" s="46"/>
      <c r="K216" s="47"/>
      <c r="L216" s="168"/>
    </row>
    <row r="217" spans="1:12" s="31" customFormat="1" ht="15" customHeight="1">
      <c r="A217" s="1"/>
      <c r="B217" s="57" t="s">
        <v>408</v>
      </c>
      <c r="C217" s="92"/>
      <c r="D217" s="93"/>
      <c r="E217" s="94"/>
      <c r="F217" s="95"/>
      <c r="G217" s="96"/>
      <c r="H217" s="157"/>
      <c r="I217" s="68"/>
      <c r="J217" s="69"/>
      <c r="K217" s="70"/>
      <c r="L217" s="173"/>
    </row>
    <row r="218" spans="1:12" s="31" customFormat="1" ht="24">
      <c r="A218" s="1"/>
      <c r="B218" s="30"/>
      <c r="C218" s="30"/>
      <c r="E218" s="18" t="s">
        <v>1</v>
      </c>
      <c r="F218" s="18" t="s">
        <v>2</v>
      </c>
      <c r="G218" s="18" t="s">
        <v>392</v>
      </c>
      <c r="H218" s="145" t="s">
        <v>393</v>
      </c>
      <c r="I218" s="18" t="s">
        <v>3</v>
      </c>
      <c r="J218" s="19" t="s">
        <v>394</v>
      </c>
      <c r="K218" s="20" t="s">
        <v>396</v>
      </c>
      <c r="L218" s="145" t="s">
        <v>395</v>
      </c>
    </row>
    <row r="219" spans="1:12" s="31" customFormat="1" ht="15" customHeight="1">
      <c r="A219" s="1"/>
      <c r="B219" s="30"/>
      <c r="C219" s="30"/>
      <c r="E219" s="180" t="s">
        <v>109</v>
      </c>
      <c r="F219" s="23" t="s">
        <v>101</v>
      </c>
      <c r="G219" s="24">
        <v>1</v>
      </c>
      <c r="H219" s="146">
        <f>VLOOKUP(E219,'Артикулы и цены'!A:G,7,FALSE)</f>
        <v>5113</v>
      </c>
      <c r="I219" s="26"/>
      <c r="J219" s="27">
        <v>24.6</v>
      </c>
      <c r="K219" s="28">
        <v>7.5999999999999998E-2</v>
      </c>
      <c r="L219" s="166">
        <v>1</v>
      </c>
    </row>
    <row r="220" spans="1:12" s="31" customFormat="1" ht="15" customHeight="1">
      <c r="A220" s="1"/>
      <c r="B220" s="30"/>
      <c r="C220" s="30"/>
      <c r="E220" s="180" t="s">
        <v>110</v>
      </c>
      <c r="F220" s="23" t="s">
        <v>111</v>
      </c>
      <c r="G220" s="24">
        <v>1</v>
      </c>
      <c r="H220" s="146">
        <f>VLOOKUP(E220,'Артикулы и цены'!A:G,7,FALSE)</f>
        <v>1201</v>
      </c>
      <c r="I220" s="26"/>
      <c r="J220" s="27">
        <v>4.9000000000000004</v>
      </c>
      <c r="K220" s="28">
        <v>0.01</v>
      </c>
      <c r="L220" s="166">
        <v>1</v>
      </c>
    </row>
    <row r="221" spans="1:12" s="31" customFormat="1" ht="15" customHeight="1">
      <c r="A221" s="1"/>
      <c r="B221" s="30"/>
      <c r="C221" s="30"/>
      <c r="E221" s="180"/>
      <c r="F221" s="23"/>
      <c r="G221" s="24"/>
      <c r="H221" s="146"/>
      <c r="I221" s="26"/>
      <c r="J221" s="27"/>
      <c r="K221" s="28"/>
      <c r="L221" s="166"/>
    </row>
    <row r="222" spans="1:12" s="31" customFormat="1" ht="15" customHeight="1">
      <c r="A222" s="1"/>
      <c r="B222" s="30"/>
      <c r="C222" s="30"/>
      <c r="E222" s="180"/>
      <c r="F222" s="23"/>
      <c r="G222" s="24"/>
      <c r="H222" s="146"/>
      <c r="I222" s="26"/>
      <c r="J222" s="27"/>
      <c r="K222" s="28"/>
      <c r="L222" s="166"/>
    </row>
    <row r="223" spans="1:12" s="31" customFormat="1" ht="15" customHeight="1">
      <c r="A223" s="1"/>
      <c r="B223" s="30"/>
      <c r="C223" s="30"/>
      <c r="E223" s="183"/>
      <c r="F223" s="35" t="s">
        <v>8</v>
      </c>
      <c r="G223" s="36"/>
      <c r="H223" s="148">
        <f>SUMPRODUCT(G219:G220,H219:H220)</f>
        <v>6314</v>
      </c>
      <c r="I223" s="37" t="s">
        <v>112</v>
      </c>
      <c r="J223" s="38">
        <f>SUMPRODUCT(G219:G220,J219:J220)</f>
        <v>29.5</v>
      </c>
      <c r="K223" s="39">
        <f>SUMPRODUCT(G219:G220,K219:K220)</f>
        <v>8.5999999999999993E-2</v>
      </c>
      <c r="L223" s="167">
        <f>SUMPRODUCT(G219:G220,L219:L220)</f>
        <v>2</v>
      </c>
    </row>
    <row r="224" spans="1:12" s="31" customFormat="1" ht="15" customHeight="1">
      <c r="A224" s="1"/>
      <c r="B224" s="30"/>
      <c r="C224" s="30"/>
      <c r="E224" s="183"/>
      <c r="F224" s="81"/>
      <c r="G224" s="97"/>
      <c r="H224" s="154"/>
      <c r="I224" s="82"/>
      <c r="J224" s="83"/>
      <c r="K224" s="84"/>
      <c r="L224" s="169"/>
    </row>
    <row r="225" spans="1:12" s="31" customFormat="1" ht="15">
      <c r="A225" s="1"/>
      <c r="B225" s="40"/>
      <c r="C225" s="40"/>
      <c r="D225" s="41"/>
      <c r="E225" s="184"/>
      <c r="F225" s="43"/>
      <c r="G225" s="44"/>
      <c r="H225" s="149"/>
      <c r="I225" s="45"/>
      <c r="J225" s="46"/>
      <c r="K225" s="47"/>
      <c r="L225" s="168"/>
    </row>
    <row r="226" spans="1:12" s="31" customFormat="1" ht="15" customHeight="1">
      <c r="A226" s="1"/>
      <c r="B226" s="30"/>
      <c r="C226" s="30"/>
      <c r="E226" s="185" t="s">
        <v>113</v>
      </c>
      <c r="F226" s="73" t="s">
        <v>101</v>
      </c>
      <c r="G226" s="98">
        <v>1</v>
      </c>
      <c r="H226" s="146">
        <f>VLOOKUP(E226,'Артикулы и цены'!A:G,7,FALSE)</f>
        <v>6936</v>
      </c>
      <c r="J226" s="27">
        <v>38.71</v>
      </c>
      <c r="K226" s="28">
        <v>0.112</v>
      </c>
      <c r="L226" s="166">
        <v>1</v>
      </c>
    </row>
    <row r="227" spans="1:12" s="31" customFormat="1" ht="15" customHeight="1">
      <c r="A227" s="1"/>
      <c r="B227" s="30"/>
      <c r="C227" s="30"/>
      <c r="E227" s="180" t="s">
        <v>114</v>
      </c>
      <c r="F227" s="23" t="s">
        <v>115</v>
      </c>
      <c r="G227" s="31">
        <v>3</v>
      </c>
      <c r="H227" s="146">
        <f>VLOOKUP(E227,'Артикулы и цены'!A:G,7,FALSE)</f>
        <v>1079</v>
      </c>
      <c r="J227" s="27">
        <v>4</v>
      </c>
      <c r="K227" s="28">
        <v>8.0000000000000002E-3</v>
      </c>
      <c r="L227" s="166">
        <v>1</v>
      </c>
    </row>
    <row r="228" spans="1:12" s="31" customFormat="1" ht="15" customHeight="1">
      <c r="A228" s="1"/>
      <c r="B228" s="30"/>
      <c r="C228" s="30"/>
      <c r="E228" s="32"/>
      <c r="H228" s="158"/>
      <c r="J228" s="99"/>
      <c r="K228" s="100"/>
      <c r="L228" s="158"/>
    </row>
    <row r="229" spans="1:12" s="31" customFormat="1" ht="15" customHeight="1">
      <c r="A229" s="1"/>
      <c r="B229" s="30"/>
      <c r="C229" s="30"/>
      <c r="E229" s="32"/>
      <c r="F229" s="35" t="s">
        <v>8</v>
      </c>
      <c r="G229" s="36"/>
      <c r="H229" s="148">
        <f>SUMPRODUCT(G226:G227,H226:H227)</f>
        <v>10173</v>
      </c>
      <c r="I229" s="37" t="s">
        <v>116</v>
      </c>
      <c r="J229" s="38">
        <f>SUMPRODUCT(G226:G227,J226:J227)</f>
        <v>50.71</v>
      </c>
      <c r="K229" s="39">
        <f>SUMPRODUCT(G226:G227,K226:K227)</f>
        <v>0.13600000000000001</v>
      </c>
      <c r="L229" s="167">
        <f>SUMPRODUCT(G226:G227,L226:L227)</f>
        <v>4</v>
      </c>
    </row>
    <row r="230" spans="1:12" s="31" customFormat="1" ht="15" customHeight="1">
      <c r="A230" s="1"/>
      <c r="B230" s="30"/>
      <c r="C230" s="30"/>
      <c r="E230" s="22"/>
      <c r="F230" s="23"/>
      <c r="G230" s="51"/>
      <c r="H230" s="151"/>
      <c r="I230" s="29"/>
      <c r="J230" s="52"/>
      <c r="K230" s="53"/>
      <c r="L230" s="166"/>
    </row>
    <row r="231" spans="1:12" s="31" customFormat="1" ht="15" customHeight="1">
      <c r="A231" s="1"/>
      <c r="B231" s="30"/>
      <c r="C231" s="30"/>
      <c r="E231" s="22"/>
      <c r="F231" s="23"/>
      <c r="G231" s="51"/>
      <c r="H231" s="151"/>
      <c r="I231" s="29"/>
      <c r="J231" s="52"/>
      <c r="K231" s="53"/>
      <c r="L231" s="166"/>
    </row>
    <row r="232" spans="1:12" s="31" customFormat="1" ht="15" customHeight="1">
      <c r="A232" s="1"/>
      <c r="B232" s="30"/>
      <c r="C232" s="30"/>
      <c r="E232" s="22"/>
      <c r="F232" s="23"/>
      <c r="G232" s="51"/>
      <c r="H232" s="151"/>
      <c r="I232" s="29"/>
      <c r="J232" s="52"/>
      <c r="K232" s="53"/>
      <c r="L232" s="166"/>
    </row>
    <row r="233" spans="1:12" s="31" customFormat="1" ht="15" customHeight="1">
      <c r="A233" s="1"/>
      <c r="B233" s="40"/>
      <c r="C233" s="40"/>
      <c r="D233" s="41"/>
      <c r="E233" s="42"/>
      <c r="F233" s="43"/>
      <c r="G233" s="44"/>
      <c r="H233" s="149"/>
      <c r="I233" s="45"/>
      <c r="J233" s="46"/>
      <c r="K233" s="47"/>
      <c r="L233" s="168"/>
    </row>
    <row r="234" spans="1:12" s="31" customFormat="1" ht="15" customHeight="1">
      <c r="A234" s="1"/>
      <c r="B234" s="57" t="s">
        <v>409</v>
      </c>
      <c r="C234" s="92"/>
      <c r="D234" s="93"/>
      <c r="E234" s="94"/>
      <c r="F234" s="95"/>
      <c r="G234" s="96"/>
      <c r="H234" s="157"/>
      <c r="I234" s="68"/>
      <c r="J234" s="69"/>
      <c r="K234" s="70"/>
      <c r="L234" s="173"/>
    </row>
    <row r="235" spans="1:12" s="31" customFormat="1" ht="27" customHeight="1">
      <c r="A235" s="1"/>
      <c r="B235" s="30"/>
      <c r="C235" s="30"/>
      <c r="E235" s="18" t="s">
        <v>1</v>
      </c>
      <c r="F235" s="18" t="s">
        <v>2</v>
      </c>
      <c r="G235" s="18" t="s">
        <v>392</v>
      </c>
      <c r="H235" s="145" t="s">
        <v>393</v>
      </c>
      <c r="I235" s="18" t="s">
        <v>3</v>
      </c>
      <c r="J235" s="19" t="s">
        <v>394</v>
      </c>
      <c r="K235" s="20" t="s">
        <v>396</v>
      </c>
      <c r="L235" s="145" t="s">
        <v>395</v>
      </c>
    </row>
    <row r="236" spans="1:12" s="31" customFormat="1" ht="15" customHeight="1">
      <c r="A236" s="1"/>
      <c r="B236" s="30"/>
      <c r="C236" s="30"/>
      <c r="E236" s="180" t="s">
        <v>117</v>
      </c>
      <c r="F236" s="23" t="s">
        <v>101</v>
      </c>
      <c r="G236" s="31">
        <v>1</v>
      </c>
      <c r="H236" s="146">
        <f>VLOOKUP(E236,'Артикулы и цены'!A:G,7,FALSE)</f>
        <v>10927</v>
      </c>
      <c r="J236" s="27">
        <v>84.1</v>
      </c>
      <c r="K236" s="28">
        <v>0.19700000000000001</v>
      </c>
      <c r="L236" s="166">
        <v>2</v>
      </c>
    </row>
    <row r="237" spans="1:12" s="31" customFormat="1" ht="15" customHeight="1">
      <c r="A237" s="1"/>
      <c r="B237" s="30"/>
      <c r="C237" s="30"/>
      <c r="E237" s="180" t="s">
        <v>118</v>
      </c>
      <c r="F237" s="23" t="s">
        <v>388</v>
      </c>
      <c r="G237" s="31">
        <v>1</v>
      </c>
      <c r="H237" s="146">
        <f>VLOOKUP(E237,'Артикулы и цены'!A:G,7,FALSE)</f>
        <v>1692</v>
      </c>
      <c r="J237" s="27">
        <v>14</v>
      </c>
      <c r="K237" s="28">
        <v>2.9000000000000001E-2</v>
      </c>
      <c r="L237" s="166">
        <v>1</v>
      </c>
    </row>
    <row r="238" spans="1:12" s="31" customFormat="1" ht="15" customHeight="1">
      <c r="A238" s="1"/>
      <c r="B238" s="30"/>
      <c r="C238" s="30"/>
      <c r="E238" s="180" t="s">
        <v>119</v>
      </c>
      <c r="F238" s="31" t="s">
        <v>120</v>
      </c>
      <c r="G238" s="31">
        <v>1</v>
      </c>
      <c r="H238" s="146">
        <f>VLOOKUP(E238,'Артикулы и цены'!A:G,7,FALSE)</f>
        <v>715</v>
      </c>
      <c r="J238" s="27">
        <v>10</v>
      </c>
      <c r="K238" s="28">
        <v>2.4E-2</v>
      </c>
      <c r="L238" s="166">
        <v>1</v>
      </c>
    </row>
    <row r="239" spans="1:12" s="31" customFormat="1" ht="15" customHeight="1">
      <c r="A239" s="1"/>
      <c r="B239" s="30"/>
      <c r="C239" s="30"/>
      <c r="E239" s="32"/>
      <c r="H239" s="158"/>
      <c r="J239" s="99"/>
      <c r="K239" s="100"/>
      <c r="L239" s="158"/>
    </row>
    <row r="240" spans="1:12" s="31" customFormat="1" ht="15" customHeight="1">
      <c r="A240" s="1"/>
      <c r="B240" s="30"/>
      <c r="C240" s="30"/>
      <c r="E240" s="32"/>
      <c r="H240" s="158"/>
      <c r="J240" s="99"/>
      <c r="K240" s="100"/>
      <c r="L240" s="158"/>
    </row>
    <row r="241" spans="1:12" s="31" customFormat="1" ht="15" customHeight="1">
      <c r="A241" s="1"/>
      <c r="B241" s="30"/>
      <c r="C241" s="30"/>
      <c r="E241" s="32"/>
      <c r="F241" s="35" t="s">
        <v>8</v>
      </c>
      <c r="G241" s="36"/>
      <c r="H241" s="148">
        <f>SUMPRODUCT(G236:G238,H236:H238)</f>
        <v>13334</v>
      </c>
      <c r="I241" s="37" t="s">
        <v>121</v>
      </c>
      <c r="J241" s="38">
        <f>SUMPRODUCT(G236:G238,J236:J238)</f>
        <v>108.1</v>
      </c>
      <c r="K241" s="39">
        <f>SUMPRODUCT(G236:G238,K236:K238)</f>
        <v>0.25</v>
      </c>
      <c r="L241" s="167">
        <f>SUMPRODUCT(G236:G238,L236:L238)</f>
        <v>4</v>
      </c>
    </row>
    <row r="242" spans="1:12" s="31" customFormat="1" ht="15" customHeight="1">
      <c r="A242" s="1"/>
      <c r="B242" s="30"/>
      <c r="C242" s="30"/>
      <c r="E242" s="22"/>
      <c r="F242" s="23"/>
      <c r="G242" s="51"/>
      <c r="H242" s="151"/>
      <c r="I242" s="29"/>
      <c r="J242" s="52"/>
      <c r="K242" s="53"/>
      <c r="L242" s="166"/>
    </row>
    <row r="243" spans="1:12" s="31" customFormat="1" ht="15" customHeight="1">
      <c r="A243" s="1"/>
      <c r="B243" s="40"/>
      <c r="C243" s="40"/>
      <c r="D243" s="41"/>
      <c r="E243" s="42"/>
      <c r="F243" s="43"/>
      <c r="G243" s="44"/>
      <c r="H243" s="149"/>
      <c r="I243" s="45"/>
      <c r="J243" s="46"/>
      <c r="K243" s="47"/>
      <c r="L243" s="168"/>
    </row>
    <row r="244" spans="1:12" s="31" customFormat="1" ht="15" customHeight="1">
      <c r="A244" s="1"/>
      <c r="B244" s="48" t="s">
        <v>122</v>
      </c>
      <c r="C244" s="48"/>
      <c r="D244" s="48"/>
      <c r="E244" s="48"/>
      <c r="F244" s="48"/>
      <c r="G244" s="48"/>
      <c r="H244" s="150"/>
      <c r="I244" s="48"/>
      <c r="J244" s="49"/>
      <c r="K244" s="50"/>
      <c r="L244" s="150"/>
    </row>
    <row r="245" spans="1:12" s="31" customFormat="1" ht="15" customHeight="1">
      <c r="A245" s="1"/>
      <c r="B245" s="15" t="s">
        <v>397</v>
      </c>
      <c r="C245" s="40"/>
      <c r="D245" s="41"/>
      <c r="E245" s="42"/>
      <c r="F245" s="43"/>
      <c r="G245" s="44"/>
      <c r="H245" s="149"/>
      <c r="I245" s="45"/>
      <c r="J245" s="46"/>
      <c r="K245" s="47"/>
      <c r="L245" s="168"/>
    </row>
    <row r="246" spans="1:12" s="31" customFormat="1" ht="24">
      <c r="A246" s="1"/>
      <c r="B246" s="30"/>
      <c r="C246" s="30"/>
      <c r="E246" s="18" t="s">
        <v>1</v>
      </c>
      <c r="F246" s="18" t="s">
        <v>2</v>
      </c>
      <c r="G246" s="18" t="s">
        <v>392</v>
      </c>
      <c r="H246" s="145" t="s">
        <v>393</v>
      </c>
      <c r="I246" s="18" t="s">
        <v>3</v>
      </c>
      <c r="J246" s="19" t="s">
        <v>394</v>
      </c>
      <c r="K246" s="20" t="s">
        <v>396</v>
      </c>
      <c r="L246" s="145" t="s">
        <v>395</v>
      </c>
    </row>
    <row r="247" spans="1:12" s="31" customFormat="1" ht="15" customHeight="1">
      <c r="A247" s="1"/>
      <c r="B247" s="30"/>
      <c r="C247" s="30"/>
      <c r="E247" s="186" t="s">
        <v>123</v>
      </c>
      <c r="F247" s="31" t="s">
        <v>124</v>
      </c>
      <c r="G247" s="31">
        <v>1</v>
      </c>
      <c r="H247" s="146">
        <f>VLOOKUP(E247,'Артикулы и цены'!A:G,7,FALSE)</f>
        <v>2040</v>
      </c>
      <c r="I247" s="101" t="s">
        <v>125</v>
      </c>
      <c r="J247" s="27">
        <v>2.6</v>
      </c>
      <c r="K247" s="28">
        <v>8.0000000000000002E-3</v>
      </c>
      <c r="L247" s="166">
        <v>1</v>
      </c>
    </row>
    <row r="248" spans="1:12" s="31" customFormat="1" ht="15" customHeight="1">
      <c r="A248" s="1"/>
      <c r="B248" s="30"/>
      <c r="C248" s="30"/>
      <c r="E248" s="22"/>
      <c r="F248" s="23"/>
      <c r="G248" s="51"/>
      <c r="H248" s="151"/>
      <c r="I248" s="29"/>
      <c r="J248" s="52"/>
      <c r="K248" s="53"/>
      <c r="L248" s="166"/>
    </row>
    <row r="249" spans="1:12" s="31" customFormat="1" ht="15" customHeight="1">
      <c r="A249" s="1"/>
      <c r="B249" s="30"/>
      <c r="C249" s="30"/>
      <c r="E249" s="22"/>
      <c r="F249" s="23"/>
      <c r="G249" s="51"/>
      <c r="H249" s="151"/>
      <c r="I249" s="29"/>
      <c r="J249" s="52"/>
      <c r="K249" s="53"/>
      <c r="L249" s="166"/>
    </row>
    <row r="250" spans="1:12" s="31" customFormat="1" ht="15" customHeight="1">
      <c r="A250" s="1"/>
      <c r="B250" s="30"/>
      <c r="C250" s="30"/>
      <c r="E250" s="22"/>
      <c r="F250" s="23"/>
      <c r="G250" s="51"/>
      <c r="H250" s="151"/>
      <c r="I250" s="29"/>
      <c r="J250" s="52"/>
      <c r="K250" s="53"/>
      <c r="L250" s="166"/>
    </row>
    <row r="251" spans="1:12" s="31" customFormat="1" ht="15" customHeight="1">
      <c r="A251" s="1"/>
      <c r="B251" s="198" t="s">
        <v>389</v>
      </c>
      <c r="C251" s="198"/>
      <c r="D251" s="198"/>
      <c r="E251" s="198"/>
      <c r="F251" s="198"/>
      <c r="G251" s="198"/>
      <c r="H251" s="151"/>
      <c r="I251" s="29"/>
      <c r="J251" s="52"/>
      <c r="K251" s="53"/>
      <c r="L251" s="166"/>
    </row>
    <row r="252" spans="1:12" s="31" customFormat="1" ht="15" customHeight="1">
      <c r="A252" s="1"/>
      <c r="B252" s="102"/>
      <c r="C252" s="102"/>
      <c r="D252" s="102"/>
      <c r="E252" s="102"/>
      <c r="F252" s="102"/>
      <c r="G252" s="44"/>
      <c r="H252" s="149"/>
      <c r="I252" s="45"/>
      <c r="J252" s="46"/>
      <c r="K252" s="47"/>
      <c r="L252" s="168"/>
    </row>
    <row r="253" spans="1:12" s="31" customFormat="1" ht="15" customHeight="1">
      <c r="A253" s="1"/>
      <c r="B253" s="30"/>
      <c r="C253" s="30"/>
      <c r="E253" s="186" t="s">
        <v>126</v>
      </c>
      <c r="F253" s="31" t="s">
        <v>127</v>
      </c>
      <c r="G253" s="31">
        <v>1</v>
      </c>
      <c r="H253" s="146">
        <f>VLOOKUP(E253,'Артикулы и цены'!A:G,7,FALSE)</f>
        <v>2559</v>
      </c>
      <c r="I253" s="101" t="s">
        <v>128</v>
      </c>
      <c r="J253" s="27">
        <v>4.3</v>
      </c>
      <c r="K253" s="28">
        <v>1.6E-2</v>
      </c>
      <c r="L253" s="166">
        <v>1</v>
      </c>
    </row>
    <row r="254" spans="1:12" s="31" customFormat="1" ht="15" customHeight="1">
      <c r="A254" s="1"/>
      <c r="B254" s="30"/>
      <c r="C254" s="30"/>
      <c r="E254" s="186" t="s">
        <v>129</v>
      </c>
      <c r="F254" s="31" t="s">
        <v>130</v>
      </c>
      <c r="G254" s="31">
        <v>1</v>
      </c>
      <c r="H254" s="146">
        <f>VLOOKUP(E254,'Артикулы и цены'!A:G,7,FALSE)</f>
        <v>2707</v>
      </c>
      <c r="I254" s="101" t="s">
        <v>128</v>
      </c>
      <c r="J254" s="27">
        <v>13.3</v>
      </c>
      <c r="K254" s="28">
        <v>0.03</v>
      </c>
      <c r="L254" s="166">
        <v>1</v>
      </c>
    </row>
    <row r="255" spans="1:12" s="31" customFormat="1" ht="15" customHeight="1">
      <c r="A255" s="1"/>
      <c r="B255" s="30"/>
      <c r="C255" s="30"/>
      <c r="E255" s="22"/>
      <c r="F255" s="23"/>
      <c r="G255" s="51"/>
      <c r="H255" s="151"/>
      <c r="I255" s="29"/>
      <c r="J255" s="52"/>
      <c r="K255" s="53"/>
      <c r="L255" s="166"/>
    </row>
    <row r="256" spans="1:12" s="31" customFormat="1" ht="15" customHeight="1">
      <c r="A256" s="1"/>
      <c r="B256" s="30"/>
      <c r="C256" s="30"/>
      <c r="E256" s="22"/>
      <c r="F256" s="23"/>
      <c r="G256" s="51"/>
      <c r="H256" s="151"/>
      <c r="I256" s="29"/>
      <c r="J256" s="52"/>
      <c r="K256" s="53"/>
      <c r="L256" s="166"/>
    </row>
    <row r="257" spans="1:12" s="31" customFormat="1" ht="15" customHeight="1">
      <c r="A257" s="1"/>
      <c r="B257" s="198" t="s">
        <v>131</v>
      </c>
      <c r="C257" s="198"/>
      <c r="D257" s="198"/>
      <c r="E257" s="198"/>
      <c r="F257" s="198"/>
      <c r="G257" s="198"/>
      <c r="H257" s="198"/>
      <c r="I257" s="198"/>
      <c r="J257" s="52"/>
      <c r="K257" s="53"/>
      <c r="L257" s="166"/>
    </row>
    <row r="258" spans="1:12" s="31" customFormat="1" ht="15" customHeight="1">
      <c r="A258" s="1"/>
      <c r="B258" s="102"/>
      <c r="C258" s="102"/>
      <c r="D258" s="102"/>
      <c r="E258" s="102"/>
      <c r="F258" s="102"/>
      <c r="G258" s="44"/>
      <c r="H258" s="149"/>
      <c r="I258" s="45"/>
      <c r="J258" s="46"/>
      <c r="K258" s="47"/>
      <c r="L258" s="168"/>
    </row>
    <row r="259" spans="1:12" s="31" customFormat="1" ht="15" customHeight="1">
      <c r="A259" s="1"/>
      <c r="B259" s="30"/>
      <c r="C259" s="30"/>
      <c r="E259" s="186" t="s">
        <v>132</v>
      </c>
      <c r="F259" s="31" t="s">
        <v>133</v>
      </c>
      <c r="G259" s="31">
        <v>1</v>
      </c>
      <c r="H259" s="146">
        <f>VLOOKUP(E259,'Артикулы и цены'!A:G,7,FALSE)</f>
        <v>3852</v>
      </c>
      <c r="I259" s="101" t="s">
        <v>134</v>
      </c>
      <c r="J259" s="27">
        <v>7.4</v>
      </c>
      <c r="K259" s="28">
        <v>2.4E-2</v>
      </c>
      <c r="L259" s="166">
        <v>1</v>
      </c>
    </row>
    <row r="260" spans="1:12" s="31" customFormat="1" ht="15" customHeight="1">
      <c r="A260" s="1"/>
      <c r="B260" s="30"/>
      <c r="C260" s="30"/>
      <c r="E260" s="186" t="s">
        <v>135</v>
      </c>
      <c r="F260" s="31" t="s">
        <v>136</v>
      </c>
      <c r="G260" s="31">
        <v>1</v>
      </c>
      <c r="H260" s="146">
        <f>VLOOKUP(E260,'Артикулы и цены'!A:G,7,FALSE)</f>
        <v>4650</v>
      </c>
      <c r="I260" s="101" t="s">
        <v>134</v>
      </c>
      <c r="J260" s="27">
        <v>30.5</v>
      </c>
      <c r="K260" s="28">
        <v>5.1999999999999998E-2</v>
      </c>
      <c r="L260" s="166">
        <v>1</v>
      </c>
    </row>
    <row r="261" spans="1:12" s="31" customFormat="1" ht="15" customHeight="1">
      <c r="A261" s="1"/>
      <c r="B261" s="30"/>
      <c r="C261" s="30"/>
      <c r="E261" s="186" t="s">
        <v>137</v>
      </c>
      <c r="F261" s="31" t="s">
        <v>138</v>
      </c>
      <c r="G261" s="31">
        <v>1</v>
      </c>
      <c r="H261" s="146">
        <f>VLOOKUP(E261,'Артикулы и цены'!A:G,7,FALSE)</f>
        <v>3916</v>
      </c>
      <c r="I261" s="101" t="s">
        <v>134</v>
      </c>
      <c r="J261" s="27">
        <v>30.5</v>
      </c>
      <c r="K261" s="28">
        <v>5.1999999999999998E-2</v>
      </c>
      <c r="L261" s="166">
        <v>1</v>
      </c>
    </row>
    <row r="262" spans="1:12" s="31" customFormat="1" ht="15" customHeight="1">
      <c r="A262" s="1"/>
      <c r="B262" s="30"/>
      <c r="C262" s="30"/>
      <c r="E262" s="187"/>
      <c r="F262" s="41"/>
      <c r="G262" s="41"/>
      <c r="H262" s="159"/>
      <c r="I262" s="103"/>
      <c r="J262" s="104"/>
      <c r="K262" s="105"/>
      <c r="L262" s="159"/>
    </row>
    <row r="263" spans="1:12" s="31" customFormat="1" ht="15" customHeight="1">
      <c r="A263" s="1"/>
      <c r="B263" s="30"/>
      <c r="C263" s="30"/>
      <c r="E263" s="186" t="s">
        <v>139</v>
      </c>
      <c r="F263" s="31" t="s">
        <v>140</v>
      </c>
      <c r="G263" s="31">
        <v>1</v>
      </c>
      <c r="H263" s="146">
        <f>VLOOKUP(E263,'Артикулы и цены'!A:G,7,FALSE)</f>
        <v>3852</v>
      </c>
      <c r="I263" s="101" t="s">
        <v>134</v>
      </c>
      <c r="J263" s="27">
        <v>7.4</v>
      </c>
      <c r="K263" s="28">
        <v>2.4E-2</v>
      </c>
      <c r="L263" s="166">
        <v>1</v>
      </c>
    </row>
    <row r="264" spans="1:12" s="31" customFormat="1" ht="15" customHeight="1">
      <c r="A264" s="1"/>
      <c r="B264" s="30"/>
      <c r="C264" s="30"/>
      <c r="E264" s="186" t="s">
        <v>141</v>
      </c>
      <c r="F264" s="31" t="s">
        <v>142</v>
      </c>
      <c r="G264" s="31">
        <v>1</v>
      </c>
      <c r="H264" s="146">
        <f>VLOOKUP(E264,'Артикулы и цены'!A:G,7,FALSE)</f>
        <v>4650</v>
      </c>
      <c r="I264" s="101" t="s">
        <v>134</v>
      </c>
      <c r="J264" s="27">
        <v>30.5</v>
      </c>
      <c r="K264" s="28">
        <v>5.1999999999999998E-2</v>
      </c>
      <c r="L264" s="166">
        <v>1</v>
      </c>
    </row>
    <row r="265" spans="1:12" s="31" customFormat="1" ht="15" customHeight="1">
      <c r="A265" s="1"/>
      <c r="B265" s="30"/>
      <c r="C265" s="30"/>
      <c r="E265" s="186" t="s">
        <v>143</v>
      </c>
      <c r="F265" s="31" t="s">
        <v>144</v>
      </c>
      <c r="G265" s="31">
        <v>1</v>
      </c>
      <c r="H265" s="146">
        <f>VLOOKUP(E265,'Артикулы и цены'!A:G,7,FALSE)</f>
        <v>3916</v>
      </c>
      <c r="I265" s="101" t="s">
        <v>134</v>
      </c>
      <c r="J265" s="27">
        <v>30.5</v>
      </c>
      <c r="K265" s="28">
        <v>5.1999999999999998E-2</v>
      </c>
      <c r="L265" s="166">
        <v>1</v>
      </c>
    </row>
    <row r="266" spans="1:12" s="31" customFormat="1" ht="15" customHeight="1">
      <c r="A266" s="1"/>
      <c r="B266" s="30"/>
      <c r="C266" s="30"/>
      <c r="E266" s="22"/>
      <c r="F266" s="23"/>
      <c r="G266" s="51"/>
      <c r="H266" s="151"/>
      <c r="I266" s="29"/>
      <c r="J266" s="52"/>
      <c r="K266" s="53"/>
      <c r="L266" s="166"/>
    </row>
    <row r="267" spans="1:12" s="31" customFormat="1" ht="15" customHeight="1">
      <c r="A267" s="1"/>
      <c r="B267" s="198" t="s">
        <v>389</v>
      </c>
      <c r="C267" s="198"/>
      <c r="D267" s="198"/>
      <c r="E267" s="198"/>
      <c r="F267" s="198"/>
      <c r="G267" s="198"/>
      <c r="H267" s="198"/>
      <c r="I267" s="29"/>
      <c r="J267" s="52"/>
      <c r="K267" s="53"/>
      <c r="L267" s="166"/>
    </row>
    <row r="268" spans="1:12" s="31" customFormat="1" ht="15" customHeight="1">
      <c r="A268" s="1"/>
      <c r="B268" s="102"/>
      <c r="C268" s="102"/>
      <c r="D268" s="102"/>
      <c r="E268" s="102"/>
      <c r="F268" s="102"/>
      <c r="G268" s="44"/>
      <c r="H268" s="149"/>
      <c r="I268" s="45"/>
      <c r="J268" s="46"/>
      <c r="K268" s="47"/>
      <c r="L268" s="168"/>
    </row>
    <row r="269" spans="1:12" s="31" customFormat="1" ht="15" customHeight="1">
      <c r="A269" s="1"/>
      <c r="B269" s="106"/>
      <c r="C269" s="106"/>
      <c r="D269" s="106"/>
      <c r="E269" s="186" t="s">
        <v>145</v>
      </c>
      <c r="F269" s="31" t="s">
        <v>127</v>
      </c>
      <c r="G269" s="31">
        <v>1</v>
      </c>
      <c r="H269" s="146">
        <f>VLOOKUP(E269,'Артикулы и цены'!A:G,7,FALSE)</f>
        <v>2261</v>
      </c>
      <c r="I269" s="29" t="s">
        <v>146</v>
      </c>
      <c r="J269" s="27">
        <v>3</v>
      </c>
      <c r="K269" s="28">
        <v>8.0000000000000002E-3</v>
      </c>
      <c r="L269" s="166">
        <v>1</v>
      </c>
    </row>
    <row r="270" spans="1:12" s="31" customFormat="1" ht="15" customHeight="1">
      <c r="A270" s="1"/>
      <c r="B270" s="106"/>
      <c r="C270" s="106"/>
      <c r="D270" s="106"/>
      <c r="E270" s="186" t="s">
        <v>147</v>
      </c>
      <c r="F270" s="31" t="s">
        <v>148</v>
      </c>
      <c r="G270" s="31">
        <v>1</v>
      </c>
      <c r="H270" s="146">
        <f>VLOOKUP(E270,'Артикулы и цены'!A:G,7,FALSE)</f>
        <v>2400</v>
      </c>
      <c r="I270" s="29" t="s">
        <v>146</v>
      </c>
      <c r="J270" s="27">
        <v>10.6</v>
      </c>
      <c r="K270" s="28">
        <v>0.02</v>
      </c>
      <c r="L270" s="166">
        <v>1</v>
      </c>
    </row>
    <row r="271" spans="1:12" s="31" customFormat="1" ht="15" customHeight="1">
      <c r="A271" s="1"/>
      <c r="B271" s="106"/>
      <c r="C271" s="106"/>
      <c r="D271" s="106"/>
      <c r="E271" s="188"/>
      <c r="F271" s="106"/>
      <c r="G271" s="51"/>
      <c r="H271" s="151"/>
      <c r="I271" s="29"/>
      <c r="J271" s="52"/>
      <c r="K271" s="53"/>
      <c r="L271" s="166"/>
    </row>
    <row r="272" spans="1:12" s="31" customFormat="1" ht="15" customHeight="1">
      <c r="A272" s="1"/>
      <c r="B272" s="106"/>
      <c r="C272" s="106"/>
      <c r="D272" s="106"/>
      <c r="E272" s="188"/>
      <c r="F272" s="106"/>
      <c r="G272" s="51"/>
      <c r="H272" s="151"/>
      <c r="I272" s="29"/>
      <c r="J272" s="52"/>
      <c r="K272" s="53"/>
      <c r="L272" s="166"/>
    </row>
    <row r="273" spans="1:12" s="31" customFormat="1" ht="15" customHeight="1">
      <c r="A273" s="1"/>
      <c r="B273" s="106"/>
      <c r="C273" s="106"/>
      <c r="D273" s="106"/>
      <c r="E273" s="106"/>
      <c r="F273" s="106"/>
      <c r="G273" s="51"/>
      <c r="H273" s="151"/>
      <c r="I273" s="29"/>
      <c r="J273" s="52"/>
      <c r="K273" s="53"/>
      <c r="L273" s="166"/>
    </row>
    <row r="274" spans="1:12" s="31" customFormat="1" ht="15" customHeight="1">
      <c r="A274" s="1"/>
      <c r="B274" s="198" t="s">
        <v>149</v>
      </c>
      <c r="C274" s="198"/>
      <c r="D274" s="198"/>
      <c r="E274" s="198"/>
      <c r="F274" s="198"/>
      <c r="G274" s="51"/>
      <c r="H274" s="151"/>
      <c r="I274" s="29"/>
      <c r="J274" s="52"/>
      <c r="K274" s="53"/>
      <c r="L274" s="166"/>
    </row>
    <row r="275" spans="1:12" s="31" customFormat="1" ht="15" customHeight="1">
      <c r="A275" s="1"/>
      <c r="B275" s="102"/>
      <c r="C275" s="102"/>
      <c r="D275" s="102"/>
      <c r="E275" s="102"/>
      <c r="F275" s="102"/>
      <c r="G275" s="44"/>
      <c r="H275" s="149"/>
      <c r="I275" s="45"/>
      <c r="J275" s="46"/>
      <c r="K275" s="47"/>
      <c r="L275" s="168"/>
    </row>
    <row r="276" spans="1:12" s="31" customFormat="1" ht="15" customHeight="1">
      <c r="A276" s="1"/>
      <c r="B276" s="106"/>
      <c r="C276" s="106"/>
      <c r="D276" s="106"/>
      <c r="E276" s="186" t="s">
        <v>150</v>
      </c>
      <c r="F276" s="31" t="s">
        <v>127</v>
      </c>
      <c r="G276" s="31">
        <v>1</v>
      </c>
      <c r="H276" s="146">
        <f>VLOOKUP(E276,'Артикулы и цены'!A:G,7,FALSE)</f>
        <v>3405</v>
      </c>
      <c r="I276" s="29" t="s">
        <v>151</v>
      </c>
      <c r="J276" s="27">
        <v>6.2</v>
      </c>
      <c r="K276" s="28">
        <v>1.7000000000000001E-2</v>
      </c>
      <c r="L276" s="166">
        <v>1</v>
      </c>
    </row>
    <row r="277" spans="1:12" s="31" customFormat="1" ht="15" customHeight="1">
      <c r="A277" s="1"/>
      <c r="B277" s="106"/>
      <c r="C277" s="106"/>
      <c r="D277" s="106"/>
      <c r="E277" s="186" t="s">
        <v>152</v>
      </c>
      <c r="F277" s="31" t="s">
        <v>148</v>
      </c>
      <c r="G277" s="31">
        <v>1</v>
      </c>
      <c r="H277" s="146">
        <f>VLOOKUP(E277,'Артикулы и цены'!A:G,7,FALSE)</f>
        <v>3640</v>
      </c>
      <c r="I277" s="29" t="s">
        <v>151</v>
      </c>
      <c r="J277" s="27">
        <v>19.7</v>
      </c>
      <c r="K277" s="28">
        <v>3.7999999999999999E-2</v>
      </c>
      <c r="L277" s="166">
        <v>1</v>
      </c>
    </row>
    <row r="278" spans="1:12" s="31" customFormat="1" ht="15" customHeight="1">
      <c r="A278" s="1"/>
      <c r="B278" s="106"/>
      <c r="C278" s="106"/>
      <c r="D278" s="106"/>
      <c r="E278" s="106"/>
      <c r="F278" s="106"/>
      <c r="G278" s="51"/>
      <c r="H278" s="151"/>
      <c r="I278" s="29"/>
      <c r="J278" s="52"/>
      <c r="K278" s="53"/>
      <c r="L278" s="166"/>
    </row>
    <row r="279" spans="1:12" s="31" customFormat="1" ht="15" customHeight="1">
      <c r="A279" s="1"/>
      <c r="B279" s="106"/>
      <c r="C279" s="106"/>
      <c r="D279" s="106"/>
      <c r="E279" s="106"/>
      <c r="F279" s="106"/>
      <c r="G279" s="51"/>
      <c r="H279" s="151"/>
      <c r="I279" s="29"/>
      <c r="J279" s="52"/>
      <c r="K279" s="53"/>
      <c r="L279" s="166"/>
    </row>
    <row r="280" spans="1:12" s="31" customFormat="1" ht="15" customHeight="1">
      <c r="A280" s="1"/>
      <c r="B280" s="106"/>
      <c r="C280" s="106"/>
      <c r="D280" s="106"/>
      <c r="E280" s="106"/>
      <c r="F280" s="106"/>
      <c r="G280" s="51"/>
      <c r="H280" s="151"/>
      <c r="I280" s="29"/>
      <c r="J280" s="52"/>
      <c r="K280" s="53"/>
      <c r="L280" s="166"/>
    </row>
    <row r="281" spans="1:12" s="31" customFormat="1" ht="15" customHeight="1">
      <c r="A281" s="1"/>
      <c r="B281" s="106"/>
      <c r="C281" s="106"/>
      <c r="D281" s="106"/>
      <c r="E281" s="106"/>
      <c r="F281" s="106"/>
      <c r="G281" s="51"/>
      <c r="H281" s="151"/>
      <c r="I281" s="29"/>
      <c r="J281" s="52"/>
      <c r="K281" s="53"/>
      <c r="L281" s="166"/>
    </row>
    <row r="282" spans="1:12" s="31" customFormat="1" ht="15">
      <c r="A282" s="1"/>
      <c r="B282" s="198" t="s">
        <v>149</v>
      </c>
      <c r="C282" s="198"/>
      <c r="D282" s="198"/>
      <c r="E282" s="198"/>
      <c r="F282" s="198"/>
      <c r="G282" s="51"/>
      <c r="H282" s="151"/>
      <c r="I282" s="29"/>
      <c r="J282" s="52"/>
      <c r="K282" s="53"/>
      <c r="L282" s="166"/>
    </row>
    <row r="283" spans="1:12" s="31" customFormat="1" ht="15.75">
      <c r="A283" s="1"/>
      <c r="B283" s="107"/>
      <c r="C283" s="107"/>
      <c r="D283" s="107"/>
      <c r="E283" s="107"/>
      <c r="F283" s="107"/>
      <c r="G283" s="44"/>
      <c r="H283" s="149"/>
      <c r="I283" s="45"/>
      <c r="J283" s="46"/>
      <c r="K283" s="47"/>
      <c r="L283" s="168"/>
    </row>
    <row r="284" spans="1:12" s="31" customFormat="1" ht="15" customHeight="1">
      <c r="A284" s="1"/>
      <c r="B284" s="85" t="s">
        <v>153</v>
      </c>
      <c r="C284" s="85"/>
      <c r="D284" s="85"/>
      <c r="E284" s="85"/>
      <c r="F284" s="85"/>
      <c r="G284" s="85"/>
      <c r="H284" s="155"/>
      <c r="I284" s="85"/>
      <c r="J284" s="86"/>
      <c r="K284" s="87"/>
      <c r="L284" s="155"/>
    </row>
    <row r="285" spans="1:12" s="31" customFormat="1" ht="15" customHeight="1">
      <c r="A285" s="1"/>
      <c r="B285" s="15" t="s">
        <v>397</v>
      </c>
      <c r="C285" s="40"/>
      <c r="D285" s="41"/>
      <c r="E285" s="42"/>
      <c r="F285" s="43"/>
      <c r="G285" s="44"/>
      <c r="H285" s="149"/>
      <c r="I285" s="45"/>
      <c r="J285" s="46"/>
      <c r="K285" s="47"/>
      <c r="L285" s="168"/>
    </row>
    <row r="286" spans="1:12" s="31" customFormat="1" ht="24">
      <c r="A286" s="1"/>
      <c r="B286" s="30"/>
      <c r="C286" s="30"/>
      <c r="E286" s="18" t="s">
        <v>1</v>
      </c>
      <c r="F286" s="18" t="s">
        <v>2</v>
      </c>
      <c r="G286" s="18" t="s">
        <v>392</v>
      </c>
      <c r="H286" s="145" t="s">
        <v>393</v>
      </c>
      <c r="I286" s="18" t="s">
        <v>3</v>
      </c>
      <c r="J286" s="19" t="s">
        <v>394</v>
      </c>
      <c r="K286" s="20" t="s">
        <v>396</v>
      </c>
      <c r="L286" s="145" t="s">
        <v>395</v>
      </c>
    </row>
    <row r="287" spans="1:12" s="31" customFormat="1" ht="15" customHeight="1">
      <c r="A287" s="1"/>
      <c r="B287" s="30"/>
      <c r="C287" s="30"/>
      <c r="E287" s="180" t="s">
        <v>154</v>
      </c>
      <c r="F287" s="23" t="s">
        <v>155</v>
      </c>
      <c r="G287" s="24">
        <v>1</v>
      </c>
      <c r="H287" s="146">
        <f>VLOOKUP(E287,'Артикулы и цены'!A:G,7,FALSE)</f>
        <v>7062</v>
      </c>
      <c r="I287" s="26"/>
      <c r="J287" s="27">
        <v>41.3</v>
      </c>
      <c r="K287" s="28">
        <v>8.3000000000000004E-2</v>
      </c>
      <c r="L287" s="166">
        <v>3</v>
      </c>
    </row>
    <row r="288" spans="1:12" s="31" customFormat="1" ht="15" customHeight="1">
      <c r="A288" s="1"/>
      <c r="B288" s="30"/>
      <c r="C288" s="30"/>
      <c r="E288" s="180" t="s">
        <v>156</v>
      </c>
      <c r="F288" s="23" t="s">
        <v>157</v>
      </c>
      <c r="G288" s="24">
        <v>1</v>
      </c>
      <c r="H288" s="146">
        <f>VLOOKUP(E288,'Артикулы и цены'!A:G,7,FALSE)</f>
        <v>3745</v>
      </c>
      <c r="I288" s="26"/>
      <c r="J288" s="27">
        <v>8.4</v>
      </c>
      <c r="K288" s="28">
        <v>2.5000000000000001E-2</v>
      </c>
      <c r="L288" s="166">
        <v>1</v>
      </c>
    </row>
    <row r="289" spans="1:12" s="31" customFormat="1" ht="15" customHeight="1">
      <c r="A289" s="1"/>
      <c r="B289" s="30"/>
      <c r="C289" s="30"/>
      <c r="E289" s="180" t="s">
        <v>158</v>
      </c>
      <c r="F289" s="23" t="s">
        <v>159</v>
      </c>
      <c r="G289" s="24">
        <v>1</v>
      </c>
      <c r="H289" s="146">
        <f>VLOOKUP(E289,'Артикулы и цены'!A:G,7,FALSE)</f>
        <v>4974</v>
      </c>
      <c r="I289" s="26"/>
      <c r="J289" s="27">
        <v>36.700000000000003</v>
      </c>
      <c r="K289" s="28">
        <v>5.6000000000000001E-2</v>
      </c>
      <c r="L289" s="166">
        <v>1</v>
      </c>
    </row>
    <row r="290" spans="1:12" s="31" customFormat="1" ht="15" customHeight="1">
      <c r="A290" s="1"/>
      <c r="B290" s="30"/>
      <c r="C290" s="30"/>
      <c r="E290" s="32"/>
      <c r="F290" s="32"/>
      <c r="G290" s="32"/>
      <c r="H290" s="32"/>
      <c r="I290" s="32"/>
      <c r="J290" s="33"/>
      <c r="K290" s="34"/>
      <c r="L290" s="32"/>
    </row>
    <row r="291" spans="1:12" s="31" customFormat="1" ht="15" customHeight="1">
      <c r="A291" s="1"/>
      <c r="B291" s="30"/>
      <c r="C291" s="30"/>
      <c r="E291" s="32"/>
      <c r="F291" s="35" t="s">
        <v>160</v>
      </c>
      <c r="G291" s="36"/>
      <c r="H291" s="148">
        <f>SUMPRODUCT(G287:G288,H287:H288)</f>
        <v>10807</v>
      </c>
      <c r="I291" s="201" t="s">
        <v>161</v>
      </c>
      <c r="J291" s="38">
        <f>SUMPRODUCT(G287:G288,J287:J288)</f>
        <v>49.699999999999996</v>
      </c>
      <c r="K291" s="39">
        <f>SUMPRODUCT(G287:G288,K287:K288)</f>
        <v>0.10800000000000001</v>
      </c>
      <c r="L291" s="167">
        <f>SUMPRODUCT(G287:G288,L287:L288)</f>
        <v>4</v>
      </c>
    </row>
    <row r="292" spans="1:12" s="31" customFormat="1" ht="15" customHeight="1">
      <c r="A292" s="1"/>
      <c r="B292" s="30"/>
      <c r="C292" s="30"/>
      <c r="E292" s="22"/>
      <c r="F292" s="35" t="s">
        <v>162</v>
      </c>
      <c r="G292" s="36"/>
      <c r="H292" s="148">
        <f>SUMPRODUCT(G287,H287)+SUMPRODUCT(G289,H289)</f>
        <v>12036</v>
      </c>
      <c r="I292" s="201"/>
      <c r="J292" s="38">
        <f>SUMPRODUCT(G287,J287)+SUMPRODUCT(G289,J289)</f>
        <v>78</v>
      </c>
      <c r="K292" s="39">
        <f>SUMPRODUCT(G287,K287)+SUMPRODUCT(G289,K289)</f>
        <v>0.13900000000000001</v>
      </c>
      <c r="L292" s="167">
        <f>SUMPRODUCT(G287,L287)+SUMPRODUCT(G289,L289)</f>
        <v>4</v>
      </c>
    </row>
    <row r="293" spans="1:12" s="31" customFormat="1" ht="15" customHeight="1">
      <c r="A293" s="1"/>
      <c r="B293" s="30"/>
      <c r="C293" s="30"/>
      <c r="E293" s="22"/>
      <c r="F293" s="23"/>
      <c r="G293" s="51"/>
      <c r="H293" s="151"/>
      <c r="I293" s="29"/>
      <c r="J293" s="52"/>
      <c r="K293" s="53"/>
      <c r="L293" s="166"/>
    </row>
    <row r="294" spans="1:12" s="31" customFormat="1" ht="15" customHeight="1">
      <c r="A294" s="1"/>
      <c r="B294" s="30"/>
      <c r="C294" s="30"/>
      <c r="E294" s="22"/>
      <c r="F294" s="23"/>
      <c r="G294" s="51"/>
      <c r="H294" s="151"/>
      <c r="I294" s="29"/>
      <c r="J294" s="52"/>
      <c r="K294" s="53"/>
      <c r="L294" s="166"/>
    </row>
    <row r="295" spans="1:12" s="31" customFormat="1" ht="15" customHeight="1">
      <c r="A295" s="1"/>
      <c r="B295" s="30"/>
      <c r="C295" s="30"/>
      <c r="E295" s="22"/>
      <c r="F295" s="23"/>
      <c r="G295" s="51"/>
      <c r="H295" s="151"/>
      <c r="I295" s="29"/>
      <c r="J295" s="52"/>
      <c r="K295" s="53"/>
      <c r="L295" s="166"/>
    </row>
    <row r="296" spans="1:12" s="31" customFormat="1" ht="15" customHeight="1">
      <c r="A296" s="1"/>
      <c r="B296" s="30"/>
      <c r="C296" s="30"/>
      <c r="E296" s="22"/>
      <c r="F296" s="23"/>
      <c r="G296" s="51"/>
      <c r="H296" s="151"/>
      <c r="I296" s="29"/>
      <c r="J296" s="52"/>
      <c r="K296" s="53"/>
      <c r="L296" s="166"/>
    </row>
    <row r="297" spans="1:12" s="31" customFormat="1" ht="15" customHeight="1">
      <c r="A297" s="1"/>
      <c r="B297" s="57" t="s">
        <v>410</v>
      </c>
      <c r="C297" s="58"/>
      <c r="D297" s="59"/>
      <c r="E297" s="60"/>
      <c r="F297" s="61"/>
      <c r="G297" s="67"/>
      <c r="H297" s="152"/>
      <c r="I297" s="68"/>
      <c r="J297" s="69"/>
      <c r="K297" s="70"/>
      <c r="L297" s="173"/>
    </row>
    <row r="298" spans="1:12" s="31" customFormat="1" ht="24">
      <c r="A298" s="1"/>
      <c r="B298" s="66"/>
      <c r="C298" s="30"/>
      <c r="E298" s="18" t="s">
        <v>1</v>
      </c>
      <c r="F298" s="18" t="s">
        <v>2</v>
      </c>
      <c r="G298" s="18" t="s">
        <v>392</v>
      </c>
      <c r="H298" s="145" t="s">
        <v>393</v>
      </c>
      <c r="I298" s="18" t="s">
        <v>3</v>
      </c>
      <c r="J298" s="19" t="s">
        <v>394</v>
      </c>
      <c r="K298" s="20" t="s">
        <v>396</v>
      </c>
      <c r="L298" s="145" t="s">
        <v>395</v>
      </c>
    </row>
    <row r="299" spans="1:12" s="31" customFormat="1" ht="15" customHeight="1">
      <c r="A299" s="1"/>
      <c r="B299" s="30"/>
      <c r="C299" s="30"/>
      <c r="E299" s="180" t="s">
        <v>163</v>
      </c>
      <c r="F299" s="23" t="s">
        <v>155</v>
      </c>
      <c r="G299" s="24">
        <v>1</v>
      </c>
      <c r="H299" s="146">
        <f>VLOOKUP(E299,'Артикулы и цены'!A:G,7,FALSE)</f>
        <v>7088</v>
      </c>
      <c r="I299" s="26"/>
      <c r="J299" s="27">
        <v>36.4</v>
      </c>
      <c r="K299" s="28">
        <v>8.2000000000000003E-2</v>
      </c>
      <c r="L299" s="166">
        <v>2</v>
      </c>
    </row>
    <row r="300" spans="1:12" s="31" customFormat="1" ht="15" customHeight="1">
      <c r="A300" s="1"/>
      <c r="B300" s="30"/>
      <c r="C300" s="30"/>
      <c r="E300" s="180" t="s">
        <v>164</v>
      </c>
      <c r="F300" s="23" t="s">
        <v>97</v>
      </c>
      <c r="G300" s="24">
        <v>1</v>
      </c>
      <c r="H300" s="146">
        <f>VLOOKUP(E300,'Артикулы и цены'!A:G,7,FALSE)</f>
        <v>1012</v>
      </c>
      <c r="I300" s="26"/>
      <c r="J300" s="27">
        <v>6</v>
      </c>
      <c r="K300" s="28">
        <v>1.2E-2</v>
      </c>
      <c r="L300" s="166">
        <v>1</v>
      </c>
    </row>
    <row r="301" spans="1:12" s="31" customFormat="1" ht="15" customHeight="1">
      <c r="A301" s="1"/>
      <c r="B301" s="30"/>
      <c r="C301" s="30"/>
      <c r="E301" s="180" t="s">
        <v>165</v>
      </c>
      <c r="F301" s="23" t="s">
        <v>166</v>
      </c>
      <c r="G301" s="24">
        <v>1</v>
      </c>
      <c r="H301" s="146">
        <f>VLOOKUP(E301,'Артикулы и цены'!A:G,7,FALSE)</f>
        <v>1690</v>
      </c>
      <c r="I301" s="26"/>
      <c r="J301" s="27">
        <v>2.1</v>
      </c>
      <c r="K301" s="28">
        <v>6.0000000000000001E-3</v>
      </c>
      <c r="L301" s="166">
        <v>1</v>
      </c>
    </row>
    <row r="302" spans="1:12" s="31" customFormat="1" ht="15" customHeight="1">
      <c r="A302" s="1"/>
      <c r="B302" s="30"/>
      <c r="C302" s="30"/>
      <c r="E302" s="32"/>
      <c r="F302" s="32"/>
      <c r="G302" s="32"/>
      <c r="H302" s="147"/>
      <c r="I302" s="32"/>
      <c r="J302" s="33"/>
      <c r="K302" s="34"/>
      <c r="L302" s="32"/>
    </row>
    <row r="303" spans="1:12" s="31" customFormat="1" ht="15" customHeight="1">
      <c r="A303" s="1"/>
      <c r="B303" s="30"/>
      <c r="C303" s="30"/>
      <c r="E303" s="32"/>
      <c r="F303" s="35" t="s">
        <v>8</v>
      </c>
      <c r="G303" s="37"/>
      <c r="H303" s="148">
        <f>SUMPRODUCT(G299:G301,H299:H301)</f>
        <v>9790</v>
      </c>
      <c r="I303" s="37" t="s">
        <v>161</v>
      </c>
      <c r="J303" s="38">
        <f>SUMPRODUCT(G299:G301,J299:J301)</f>
        <v>44.5</v>
      </c>
      <c r="K303" s="39">
        <f>SUMPRODUCT(G299:G301,K299:K301)</f>
        <v>0.1</v>
      </c>
      <c r="L303" s="167">
        <f>SUMPRODUCT(G299:G301,L299:L301)</f>
        <v>4</v>
      </c>
    </row>
    <row r="304" spans="1:12" s="31" customFormat="1" ht="17.25" customHeight="1">
      <c r="A304" s="1"/>
      <c r="B304" s="30"/>
      <c r="C304" s="30"/>
      <c r="E304" s="22"/>
      <c r="F304" s="23"/>
      <c r="G304" s="51"/>
      <c r="H304" s="151"/>
      <c r="I304" s="29"/>
      <c r="J304" s="52"/>
      <c r="K304" s="53"/>
      <c r="L304" s="166"/>
    </row>
    <row r="305" spans="1:12" s="31" customFormat="1" ht="17.25" customHeight="1">
      <c r="A305" s="1"/>
      <c r="B305" s="30"/>
      <c r="C305" s="30"/>
      <c r="E305" s="22"/>
      <c r="F305" s="23"/>
      <c r="G305" s="51"/>
      <c r="H305" s="151"/>
      <c r="I305" s="29"/>
      <c r="J305" s="52"/>
      <c r="K305" s="53"/>
      <c r="L305" s="166"/>
    </row>
    <row r="306" spans="1:12" s="31" customFormat="1" ht="32.25" customHeight="1">
      <c r="A306" s="1"/>
      <c r="B306" s="40"/>
      <c r="C306" s="40"/>
      <c r="D306" s="41"/>
      <c r="E306" s="42"/>
      <c r="F306" s="43"/>
      <c r="G306" s="44"/>
      <c r="H306" s="149"/>
      <c r="I306" s="45"/>
      <c r="J306" s="46"/>
      <c r="K306" s="47"/>
      <c r="L306" s="168"/>
    </row>
    <row r="307" spans="1:12" s="31" customFormat="1" ht="17.25" customHeight="1">
      <c r="A307" s="1"/>
      <c r="B307" s="57" t="s">
        <v>411</v>
      </c>
      <c r="C307" s="58"/>
      <c r="D307" s="59"/>
      <c r="E307" s="60"/>
      <c r="F307" s="61"/>
      <c r="G307" s="67"/>
      <c r="H307" s="152"/>
      <c r="I307" s="68"/>
      <c r="J307" s="69"/>
      <c r="K307" s="70"/>
      <c r="L307" s="173"/>
    </row>
    <row r="308" spans="1:12" s="31" customFormat="1" ht="24">
      <c r="A308" s="1"/>
      <c r="B308" s="30"/>
      <c r="C308" s="30"/>
      <c r="E308" s="18" t="s">
        <v>1</v>
      </c>
      <c r="F308" s="18" t="s">
        <v>2</v>
      </c>
      <c r="G308" s="18" t="s">
        <v>392</v>
      </c>
      <c r="H308" s="145" t="s">
        <v>393</v>
      </c>
      <c r="I308" s="18" t="s">
        <v>3</v>
      </c>
      <c r="J308" s="19" t="s">
        <v>394</v>
      </c>
      <c r="K308" s="20" t="s">
        <v>396</v>
      </c>
      <c r="L308" s="145" t="s">
        <v>395</v>
      </c>
    </row>
    <row r="309" spans="1:12" s="31" customFormat="1" ht="17.25" customHeight="1">
      <c r="A309" s="1"/>
      <c r="B309" s="30"/>
      <c r="C309" s="30"/>
      <c r="E309" s="180" t="s">
        <v>167</v>
      </c>
      <c r="F309" s="23" t="s">
        <v>155</v>
      </c>
      <c r="G309" s="24">
        <v>1</v>
      </c>
      <c r="H309" s="146">
        <f>VLOOKUP(E309,'Артикулы и цены'!A:G,7,FALSE)</f>
        <v>9597</v>
      </c>
      <c r="I309" s="26"/>
      <c r="J309" s="27">
        <v>47.9</v>
      </c>
      <c r="K309" s="28">
        <v>9.6000000000000002E-2</v>
      </c>
      <c r="L309" s="166">
        <v>3</v>
      </c>
    </row>
    <row r="310" spans="1:12" s="31" customFormat="1" ht="17.25" customHeight="1">
      <c r="A310" s="1"/>
      <c r="B310" s="30"/>
      <c r="C310" s="30"/>
      <c r="E310" s="180" t="s">
        <v>164</v>
      </c>
      <c r="F310" s="23" t="s">
        <v>97</v>
      </c>
      <c r="G310" s="24">
        <v>1</v>
      </c>
      <c r="H310" s="146">
        <f>VLOOKUP(E310,'Артикулы и цены'!A:G,7,FALSE)</f>
        <v>1012</v>
      </c>
      <c r="I310" s="26"/>
      <c r="J310" s="27">
        <v>6</v>
      </c>
      <c r="K310" s="28">
        <v>1.2E-2</v>
      </c>
      <c r="L310" s="166">
        <v>1</v>
      </c>
    </row>
    <row r="311" spans="1:12" s="31" customFormat="1" ht="17.25" customHeight="1">
      <c r="A311" s="1"/>
      <c r="B311" s="30"/>
      <c r="C311" s="30"/>
      <c r="E311" s="180" t="s">
        <v>69</v>
      </c>
      <c r="F311" s="23" t="s">
        <v>70</v>
      </c>
      <c r="G311" s="24">
        <v>1</v>
      </c>
      <c r="H311" s="146">
        <f>VLOOKUP(E311,'Артикулы и цены'!A:G,7,FALSE)</f>
        <v>2223</v>
      </c>
      <c r="I311" s="26"/>
      <c r="J311" s="27">
        <v>2.5</v>
      </c>
      <c r="K311" s="28">
        <v>5.0000000000000001E-3</v>
      </c>
      <c r="L311" s="166">
        <v>1</v>
      </c>
    </row>
    <row r="312" spans="1:12" s="31" customFormat="1" ht="17.25" customHeight="1">
      <c r="A312" s="1"/>
      <c r="B312" s="30"/>
      <c r="C312" s="30"/>
      <c r="E312" s="32"/>
      <c r="F312" s="32"/>
      <c r="G312" s="32"/>
      <c r="H312" s="147"/>
      <c r="I312" s="32"/>
      <c r="J312" s="33"/>
      <c r="K312" s="34"/>
      <c r="L312" s="32"/>
    </row>
    <row r="313" spans="1:12" s="31" customFormat="1" ht="17.25" customHeight="1">
      <c r="A313" s="1"/>
      <c r="B313" s="30"/>
      <c r="C313" s="30"/>
      <c r="E313" s="32"/>
      <c r="F313" s="35" t="s">
        <v>8</v>
      </c>
      <c r="G313" s="37"/>
      <c r="H313" s="148">
        <f>SUMPRODUCT(G309:G311,H309:H311)</f>
        <v>12832</v>
      </c>
      <c r="I313" s="37" t="s">
        <v>161</v>
      </c>
      <c r="J313" s="38">
        <f>SUMPRODUCT(G309:G311,J309:J311)</f>
        <v>56.4</v>
      </c>
      <c r="K313" s="39">
        <f>SUMPRODUCT(G309:G311,K309:K311)</f>
        <v>0.113</v>
      </c>
      <c r="L313" s="167">
        <f>SUMPRODUCT(G309:G311,L309:L311)</f>
        <v>5</v>
      </c>
    </row>
    <row r="314" spans="1:12" s="31" customFormat="1" ht="17.25" customHeight="1">
      <c r="A314" s="1"/>
      <c r="B314" s="30"/>
      <c r="C314" s="30"/>
      <c r="E314" s="22"/>
      <c r="F314" s="23"/>
      <c r="G314" s="51"/>
      <c r="H314" s="151"/>
      <c r="I314" s="29"/>
      <c r="J314" s="52"/>
      <c r="K314" s="53"/>
      <c r="L314" s="166"/>
    </row>
    <row r="315" spans="1:12" s="31" customFormat="1" ht="17.25" customHeight="1">
      <c r="A315" s="1"/>
      <c r="B315" s="40"/>
      <c r="C315" s="40"/>
      <c r="D315" s="41"/>
      <c r="E315" s="42"/>
      <c r="F315" s="43"/>
      <c r="G315" s="44"/>
      <c r="H315" s="149"/>
      <c r="I315" s="45"/>
      <c r="J315" s="46"/>
      <c r="K315" s="47"/>
      <c r="L315" s="168"/>
    </row>
    <row r="316" spans="1:12" s="31" customFormat="1" ht="15.75" customHeight="1">
      <c r="A316" s="1"/>
      <c r="B316" s="57" t="s">
        <v>410</v>
      </c>
      <c r="C316" s="58"/>
      <c r="D316" s="59"/>
      <c r="E316" s="60"/>
      <c r="F316" s="61"/>
      <c r="G316" s="67"/>
      <c r="H316" s="152"/>
      <c r="I316" s="68"/>
      <c r="J316" s="69"/>
      <c r="K316" s="70"/>
      <c r="L316" s="173"/>
    </row>
    <row r="317" spans="1:12" s="31" customFormat="1" ht="24">
      <c r="A317" s="1"/>
      <c r="B317" s="30"/>
      <c r="C317" s="30"/>
      <c r="E317" s="18" t="s">
        <v>1</v>
      </c>
      <c r="F317" s="18" t="s">
        <v>2</v>
      </c>
      <c r="G317" s="18" t="s">
        <v>392</v>
      </c>
      <c r="H317" s="145" t="s">
        <v>393</v>
      </c>
      <c r="I317" s="18" t="s">
        <v>3</v>
      </c>
      <c r="J317" s="19" t="s">
        <v>394</v>
      </c>
      <c r="K317" s="20" t="s">
        <v>396</v>
      </c>
      <c r="L317" s="145" t="s">
        <v>395</v>
      </c>
    </row>
    <row r="318" spans="1:12" s="31" customFormat="1" ht="15.75" customHeight="1">
      <c r="A318" s="1"/>
      <c r="B318" s="30"/>
      <c r="C318" s="30"/>
      <c r="E318" s="180" t="s">
        <v>168</v>
      </c>
      <c r="F318" s="23" t="s">
        <v>155</v>
      </c>
      <c r="G318" s="24">
        <v>1</v>
      </c>
      <c r="H318" s="146">
        <f>VLOOKUP(E318,'Артикулы и цены'!A:G,7,FALSE)</f>
        <v>10126</v>
      </c>
      <c r="I318" s="25"/>
      <c r="J318" s="27">
        <v>59</v>
      </c>
      <c r="K318" s="28">
        <v>0.14199999999999999</v>
      </c>
      <c r="L318" s="166">
        <v>3</v>
      </c>
    </row>
    <row r="319" spans="1:12" s="31" customFormat="1" ht="15.75" customHeight="1">
      <c r="A319" s="1"/>
      <c r="B319" s="30"/>
      <c r="C319" s="30"/>
      <c r="E319" s="180" t="s">
        <v>169</v>
      </c>
      <c r="F319" s="23" t="s">
        <v>170</v>
      </c>
      <c r="G319" s="24">
        <v>1</v>
      </c>
      <c r="H319" s="146">
        <f>VLOOKUP(E319,'Артикулы и цены'!A:G,7,FALSE)</f>
        <v>2034</v>
      </c>
      <c r="I319" s="25"/>
      <c r="J319" s="27">
        <v>12.2</v>
      </c>
      <c r="K319" s="28">
        <v>2.1999999999999999E-2</v>
      </c>
      <c r="L319" s="166">
        <v>1</v>
      </c>
    </row>
    <row r="320" spans="1:12" s="31" customFormat="1" ht="15.75" customHeight="1">
      <c r="A320" s="1"/>
      <c r="B320" s="30"/>
      <c r="C320" s="30"/>
      <c r="E320" s="180" t="s">
        <v>171</v>
      </c>
      <c r="F320" s="23" t="s">
        <v>172</v>
      </c>
      <c r="G320" s="24">
        <v>1</v>
      </c>
      <c r="H320" s="146">
        <f>VLOOKUP(E320,'Артикулы и цены'!A:G,7,FALSE)</f>
        <v>3365</v>
      </c>
      <c r="I320" s="25"/>
      <c r="J320" s="27">
        <v>4.3</v>
      </c>
      <c r="K320" s="28">
        <v>8.9999999999999993E-3</v>
      </c>
      <c r="L320" s="166">
        <v>1</v>
      </c>
    </row>
    <row r="321" spans="1:13" s="31" customFormat="1" ht="15.75" customHeight="1">
      <c r="A321" s="1"/>
      <c r="B321" s="30"/>
      <c r="C321" s="30"/>
      <c r="E321" s="22"/>
      <c r="F321" s="22"/>
      <c r="G321" s="24"/>
      <c r="H321" s="146"/>
      <c r="I321" s="26"/>
      <c r="J321" s="27"/>
      <c r="K321" s="28"/>
      <c r="L321" s="166"/>
    </row>
    <row r="322" spans="1:13" s="31" customFormat="1" ht="15.75" customHeight="1">
      <c r="A322" s="1"/>
      <c r="B322" s="30"/>
      <c r="C322" s="30"/>
      <c r="E322" s="22"/>
      <c r="F322" s="35" t="s">
        <v>8</v>
      </c>
      <c r="G322" s="37"/>
      <c r="H322" s="189">
        <f>SUMPRODUCT(G318:G320,H318:H320)</f>
        <v>15525</v>
      </c>
      <c r="I322" s="179" t="s">
        <v>173</v>
      </c>
      <c r="J322" s="190">
        <f>SUMPRODUCT(G318:G320,J318:J320)</f>
        <v>75.5</v>
      </c>
      <c r="K322" s="191">
        <f>SUMPRODUCT(G318:G320,K318:K320)</f>
        <v>0.17299999999999999</v>
      </c>
      <c r="L322" s="192">
        <f>SUMPRODUCT(G318:G320,L318:L320)</f>
        <v>5</v>
      </c>
    </row>
    <row r="323" spans="1:13" s="31" customFormat="1" ht="15.75" customHeight="1">
      <c r="A323" s="1"/>
      <c r="B323" s="30"/>
      <c r="C323" s="30"/>
      <c r="E323" s="22"/>
      <c r="F323" s="23"/>
      <c r="G323" s="51"/>
      <c r="H323" s="151"/>
      <c r="I323" s="29"/>
      <c r="J323" s="52"/>
      <c r="K323" s="53"/>
      <c r="L323" s="166"/>
    </row>
    <row r="324" spans="1:13" s="31" customFormat="1" ht="15.75" customHeight="1">
      <c r="A324" s="1"/>
      <c r="B324" s="40"/>
      <c r="C324" s="40"/>
      <c r="D324" s="41"/>
      <c r="E324" s="42"/>
      <c r="F324" s="43"/>
      <c r="G324" s="44"/>
      <c r="H324" s="149"/>
      <c r="I324" s="45"/>
      <c r="J324" s="46"/>
      <c r="K324" s="47"/>
      <c r="L324" s="168"/>
    </row>
    <row r="325" spans="1:13" s="31" customFormat="1" ht="15.75" customHeight="1">
      <c r="A325" s="1"/>
      <c r="B325" s="57" t="s">
        <v>412</v>
      </c>
      <c r="C325" s="92"/>
      <c r="D325" s="93"/>
      <c r="E325" s="94"/>
      <c r="F325" s="95"/>
      <c r="G325" s="96"/>
      <c r="H325" s="157"/>
      <c r="I325" s="68"/>
      <c r="J325" s="69"/>
      <c r="K325" s="70"/>
      <c r="L325" s="173"/>
    </row>
    <row r="326" spans="1:13" s="31" customFormat="1" ht="24">
      <c r="A326" s="1"/>
      <c r="B326" s="30"/>
      <c r="C326" s="30"/>
      <c r="E326" s="18" t="s">
        <v>1</v>
      </c>
      <c r="F326" s="18" t="s">
        <v>2</v>
      </c>
      <c r="G326" s="18" t="s">
        <v>392</v>
      </c>
      <c r="H326" s="145" t="s">
        <v>393</v>
      </c>
      <c r="I326" s="18" t="s">
        <v>3</v>
      </c>
      <c r="J326" s="19" t="s">
        <v>394</v>
      </c>
      <c r="K326" s="20" t="s">
        <v>396</v>
      </c>
      <c r="L326" s="145" t="s">
        <v>395</v>
      </c>
    </row>
    <row r="327" spans="1:13" s="31" customFormat="1" ht="15.75" customHeight="1">
      <c r="A327" s="1"/>
      <c r="B327" s="30"/>
      <c r="C327" s="30"/>
      <c r="E327" s="180" t="s">
        <v>174</v>
      </c>
      <c r="F327" s="23" t="s">
        <v>155</v>
      </c>
      <c r="G327" s="24">
        <v>1</v>
      </c>
      <c r="H327" s="146">
        <f>VLOOKUP(E327,'Артикулы и цены'!A:G,7,FALSE)</f>
        <v>13214</v>
      </c>
      <c r="I327" s="25"/>
      <c r="J327" s="27">
        <v>74.099999999999994</v>
      </c>
      <c r="K327" s="28">
        <v>0.161</v>
      </c>
      <c r="L327" s="166">
        <v>4</v>
      </c>
    </row>
    <row r="328" spans="1:13" s="31" customFormat="1" ht="15.75" customHeight="1">
      <c r="A328" s="1"/>
      <c r="B328" s="30"/>
      <c r="C328" s="30"/>
      <c r="E328" s="180" t="s">
        <v>169</v>
      </c>
      <c r="F328" s="23" t="s">
        <v>170</v>
      </c>
      <c r="G328" s="24">
        <v>1</v>
      </c>
      <c r="H328" s="146">
        <f>VLOOKUP(E328,'Артикулы и цены'!A:G,7,FALSE)</f>
        <v>2034</v>
      </c>
      <c r="I328" s="25"/>
      <c r="J328" s="27">
        <v>12.2</v>
      </c>
      <c r="K328" s="28">
        <v>2.1999999999999999E-2</v>
      </c>
      <c r="L328" s="166">
        <v>1</v>
      </c>
    </row>
    <row r="329" spans="1:13" s="31" customFormat="1" ht="15.75" customHeight="1">
      <c r="A329" s="1"/>
      <c r="B329" s="30"/>
      <c r="C329" s="30"/>
      <c r="E329" s="180" t="s">
        <v>175</v>
      </c>
      <c r="F329" s="23" t="s">
        <v>176</v>
      </c>
      <c r="G329" s="24">
        <v>1</v>
      </c>
      <c r="H329" s="146">
        <f>VLOOKUP(E329,'Артикулы и цены'!A:G,7,FALSE)</f>
        <v>3365</v>
      </c>
      <c r="I329" s="25"/>
      <c r="J329" s="27">
        <v>4.8</v>
      </c>
      <c r="K329" s="28">
        <v>0.01</v>
      </c>
      <c r="L329" s="166">
        <v>1</v>
      </c>
    </row>
    <row r="330" spans="1:13" s="31" customFormat="1" ht="15.75" customHeight="1">
      <c r="A330" s="1"/>
      <c r="B330" s="30"/>
      <c r="C330" s="30"/>
      <c r="E330" s="22"/>
      <c r="F330" s="22"/>
      <c r="G330" s="24"/>
      <c r="H330" s="146"/>
      <c r="I330" s="26"/>
      <c r="J330" s="27"/>
      <c r="K330" s="28"/>
      <c r="L330" s="166"/>
    </row>
    <row r="331" spans="1:13" s="31" customFormat="1" ht="15.75" customHeight="1">
      <c r="A331" s="1"/>
      <c r="B331" s="30"/>
      <c r="C331" s="30"/>
      <c r="E331" s="22"/>
      <c r="F331" s="35" t="s">
        <v>8</v>
      </c>
      <c r="G331" s="37"/>
      <c r="H331" s="189">
        <f>SUMPRODUCT(G327:G329,H327:H329)</f>
        <v>18613</v>
      </c>
      <c r="I331" s="179" t="s">
        <v>173</v>
      </c>
      <c r="J331" s="190">
        <f>SUMPRODUCT(G327:G329,J327:J329)</f>
        <v>91.1</v>
      </c>
      <c r="K331" s="191">
        <f>SUMPRODUCT(G327:G329,K327:K329)</f>
        <v>0.193</v>
      </c>
      <c r="L331" s="192">
        <f>SUMPRODUCT(G327:G329,L327:L329)</f>
        <v>6</v>
      </c>
    </row>
    <row r="332" spans="1:13" s="31" customFormat="1" ht="15.75" customHeight="1">
      <c r="A332" s="1"/>
      <c r="B332" s="30"/>
      <c r="C332" s="30"/>
      <c r="E332" s="22"/>
      <c r="F332" s="23"/>
      <c r="G332" s="51"/>
      <c r="H332" s="151"/>
      <c r="I332" s="29"/>
      <c r="J332" s="52"/>
      <c r="K332" s="53"/>
      <c r="L332" s="166"/>
    </row>
    <row r="333" spans="1:13" s="31" customFormat="1" ht="15">
      <c r="A333" s="1"/>
      <c r="B333" s="40"/>
      <c r="C333" s="40"/>
      <c r="D333" s="41"/>
      <c r="E333" s="42"/>
      <c r="F333" s="43"/>
      <c r="G333" s="44"/>
      <c r="H333" s="149"/>
      <c r="I333" s="45"/>
      <c r="J333" s="46"/>
      <c r="K333" s="47"/>
      <c r="L333" s="168"/>
    </row>
    <row r="334" spans="1:13" ht="10.5" customHeight="1">
      <c r="B334" s="30"/>
      <c r="C334" s="30"/>
      <c r="D334" s="31"/>
      <c r="E334" s="22"/>
      <c r="F334" s="23"/>
      <c r="G334" s="51"/>
      <c r="H334" s="151"/>
      <c r="I334" s="29"/>
      <c r="J334" s="52"/>
      <c r="K334" s="53"/>
      <c r="L334" s="166"/>
    </row>
    <row r="335" spans="1:13" s="5" customFormat="1">
      <c r="A335" s="1"/>
      <c r="B335" s="85" t="s">
        <v>177</v>
      </c>
      <c r="C335" s="85"/>
      <c r="D335" s="85"/>
      <c r="E335" s="85"/>
      <c r="F335" s="85"/>
      <c r="G335" s="85"/>
      <c r="H335" s="155"/>
      <c r="I335" s="85"/>
      <c r="J335" s="86"/>
      <c r="K335" s="87"/>
      <c r="L335" s="155"/>
      <c r="M335" s="174"/>
    </row>
    <row r="336" spans="1:13" s="5" customFormat="1">
      <c r="A336" s="1"/>
      <c r="B336" s="15" t="s">
        <v>397</v>
      </c>
      <c r="C336" s="15"/>
      <c r="D336" s="15"/>
      <c r="E336" s="15"/>
      <c r="F336" s="15"/>
      <c r="G336" s="15"/>
      <c r="H336" s="144"/>
      <c r="I336" s="15"/>
      <c r="J336" s="16"/>
      <c r="K336" s="17"/>
      <c r="L336" s="144"/>
      <c r="M336" s="174"/>
    </row>
    <row r="337" spans="1:12" ht="24">
      <c r="B337"/>
      <c r="C337"/>
      <c r="D337"/>
      <c r="E337" s="18" t="s">
        <v>1</v>
      </c>
      <c r="F337" s="18" t="s">
        <v>2</v>
      </c>
      <c r="G337" s="18" t="s">
        <v>392</v>
      </c>
      <c r="H337" s="145" t="s">
        <v>393</v>
      </c>
      <c r="I337" s="18" t="s">
        <v>3</v>
      </c>
      <c r="J337" s="19" t="s">
        <v>394</v>
      </c>
      <c r="K337" s="20" t="s">
        <v>396</v>
      </c>
      <c r="L337" s="145" t="s">
        <v>395</v>
      </c>
    </row>
    <row r="338" spans="1:12" ht="15" customHeight="1">
      <c r="B338" s="21"/>
      <c r="C338" s="21"/>
      <c r="E338" s="180" t="s">
        <v>178</v>
      </c>
      <c r="F338" s="23" t="s">
        <v>155</v>
      </c>
      <c r="G338" s="24">
        <v>1</v>
      </c>
      <c r="H338" s="146">
        <f>VLOOKUP(E338,'Артикулы и цены'!A:G,7,FALSE)</f>
        <v>7362</v>
      </c>
      <c r="I338" s="26"/>
      <c r="J338" s="27">
        <v>53.9</v>
      </c>
      <c r="K338" s="28">
        <v>0.12</v>
      </c>
      <c r="L338" s="166">
        <v>3</v>
      </c>
    </row>
    <row r="339" spans="1:12" ht="15" customHeight="1">
      <c r="B339" s="21"/>
      <c r="C339" s="21"/>
      <c r="E339" s="180" t="s">
        <v>156</v>
      </c>
      <c r="F339" s="23" t="s">
        <v>157</v>
      </c>
      <c r="G339" s="24">
        <v>1</v>
      </c>
      <c r="H339" s="146">
        <f>VLOOKUP(E339,'Артикулы и цены'!A:G,7,FALSE)</f>
        <v>3745</v>
      </c>
      <c r="I339" s="26"/>
      <c r="J339" s="27">
        <v>8.4</v>
      </c>
      <c r="K339" s="28">
        <v>2.5000000000000001E-2</v>
      </c>
      <c r="L339" s="166">
        <v>1</v>
      </c>
    </row>
    <row r="340" spans="1:12" ht="15" customHeight="1">
      <c r="B340" s="21"/>
      <c r="C340" s="21"/>
      <c r="E340" s="180" t="s">
        <v>158</v>
      </c>
      <c r="F340" s="23" t="s">
        <v>159</v>
      </c>
      <c r="G340" s="24">
        <v>1</v>
      </c>
      <c r="H340" s="146">
        <f>VLOOKUP(E340,'Артикулы и цены'!A:G,7,FALSE)</f>
        <v>4974</v>
      </c>
      <c r="I340" s="26"/>
      <c r="J340" s="27">
        <v>36.700000000000003</v>
      </c>
      <c r="K340" s="28">
        <v>5.6000000000000001E-2</v>
      </c>
      <c r="L340" s="166">
        <v>1</v>
      </c>
    </row>
    <row r="341" spans="1:12" s="31" customFormat="1" ht="15" customHeight="1">
      <c r="A341" s="1"/>
      <c r="B341" s="30"/>
      <c r="C341" s="30"/>
      <c r="E341" s="32"/>
      <c r="F341" s="32"/>
      <c r="G341" s="32"/>
      <c r="H341" s="147"/>
      <c r="I341" s="32"/>
      <c r="J341" s="33"/>
      <c r="K341" s="34"/>
      <c r="L341" s="32"/>
    </row>
    <row r="342" spans="1:12" s="31" customFormat="1" ht="15" customHeight="1">
      <c r="A342" s="1"/>
      <c r="B342" s="30"/>
      <c r="C342" s="30"/>
      <c r="E342" s="32"/>
      <c r="F342" s="35" t="s">
        <v>160</v>
      </c>
      <c r="G342" s="36"/>
      <c r="H342" s="189">
        <f>SUMPRODUCT(G338:G339,H338:H339)</f>
        <v>11107</v>
      </c>
      <c r="I342" s="201" t="s">
        <v>179</v>
      </c>
      <c r="J342" s="190">
        <f>SUMPRODUCT(G338:G339,J338:J339)</f>
        <v>62.3</v>
      </c>
      <c r="K342" s="191">
        <f>SUMPRODUCT(G338:G339,K338:K339)</f>
        <v>0.14499999999999999</v>
      </c>
      <c r="L342" s="192">
        <f>SUMPRODUCT(G338:G339,L338:L339)</f>
        <v>4</v>
      </c>
    </row>
    <row r="343" spans="1:12" s="31" customFormat="1" ht="15" customHeight="1">
      <c r="A343" s="1"/>
      <c r="B343" s="30"/>
      <c r="C343" s="30"/>
      <c r="E343" s="22"/>
      <c r="F343" s="35" t="s">
        <v>162</v>
      </c>
      <c r="G343" s="36"/>
      <c r="H343" s="189">
        <f>SUMPRODUCT(G338,H338)+SUMPRODUCT(G340,H340)</f>
        <v>12336</v>
      </c>
      <c r="I343" s="201"/>
      <c r="J343" s="190">
        <f>SUMPRODUCT(G338,J338)+SUMPRODUCT(G340,J340)</f>
        <v>90.6</v>
      </c>
      <c r="K343" s="191">
        <f>SUMPRODUCT(G338,K338)+SUMPRODUCT(G340,K340)</f>
        <v>0.17599999999999999</v>
      </c>
      <c r="L343" s="192">
        <f>SUMPRODUCT(G338,L338)+SUMPRODUCT(G340,L340)</f>
        <v>4</v>
      </c>
    </row>
    <row r="344" spans="1:12" s="31" customFormat="1" ht="15" customHeight="1">
      <c r="A344" s="1"/>
      <c r="B344" s="30"/>
      <c r="C344" s="30"/>
      <c r="E344" s="22"/>
      <c r="F344" s="23"/>
      <c r="G344" s="51"/>
      <c r="H344" s="151"/>
      <c r="I344" s="29"/>
      <c r="J344" s="52"/>
      <c r="K344" s="53"/>
      <c r="L344" s="166"/>
    </row>
    <row r="345" spans="1:12" s="31" customFormat="1" ht="15" customHeight="1">
      <c r="A345" s="1"/>
      <c r="B345" s="30"/>
      <c r="C345" s="30"/>
      <c r="E345" s="22"/>
      <c r="F345" s="23"/>
      <c r="G345" s="51"/>
      <c r="H345" s="151"/>
      <c r="I345" s="29"/>
      <c r="J345" s="52"/>
      <c r="K345" s="53"/>
      <c r="L345" s="166"/>
    </row>
    <row r="346" spans="1:12" ht="15" customHeight="1">
      <c r="B346" s="59" t="s">
        <v>397</v>
      </c>
      <c r="C346" s="59"/>
      <c r="D346" s="59"/>
      <c r="E346" s="60"/>
      <c r="F346" s="61"/>
      <c r="G346" s="67"/>
      <c r="H346" s="152"/>
      <c r="I346" s="68"/>
      <c r="J346" s="69"/>
      <c r="K346" s="70"/>
      <c r="L346" s="173"/>
    </row>
    <row r="347" spans="1:12" ht="24">
      <c r="B347"/>
      <c r="C347"/>
      <c r="D347"/>
      <c r="E347" s="18" t="s">
        <v>1</v>
      </c>
      <c r="F347" s="18" t="s">
        <v>2</v>
      </c>
      <c r="G347" s="18" t="s">
        <v>392</v>
      </c>
      <c r="H347" s="145" t="s">
        <v>393</v>
      </c>
      <c r="I347" s="18" t="s">
        <v>3</v>
      </c>
      <c r="J347" s="19" t="s">
        <v>394</v>
      </c>
      <c r="K347" s="20" t="s">
        <v>396</v>
      </c>
      <c r="L347" s="145" t="s">
        <v>395</v>
      </c>
    </row>
    <row r="348" spans="1:12" ht="15" customHeight="1">
      <c r="B348" s="21"/>
      <c r="C348" s="21"/>
      <c r="E348" s="180" t="s">
        <v>180</v>
      </c>
      <c r="F348" s="23" t="s">
        <v>181</v>
      </c>
      <c r="G348" s="24">
        <v>1</v>
      </c>
      <c r="H348" s="146">
        <f>VLOOKUP(E348,'Артикулы и цены'!A:G,7,FALSE)</f>
        <v>15607</v>
      </c>
      <c r="I348" s="26"/>
      <c r="J348" s="27">
        <v>104.8</v>
      </c>
      <c r="K348" s="28">
        <v>0.23</v>
      </c>
      <c r="L348" s="166">
        <v>4</v>
      </c>
    </row>
    <row r="349" spans="1:12" ht="15" customHeight="1">
      <c r="B349" s="21"/>
      <c r="C349" s="21"/>
      <c r="E349" s="180" t="s">
        <v>69</v>
      </c>
      <c r="F349" s="23" t="s">
        <v>70</v>
      </c>
      <c r="G349" s="24">
        <v>1</v>
      </c>
      <c r="H349" s="146">
        <f>VLOOKUP(E349,'Артикулы и цены'!A:G,7,FALSE)</f>
        <v>2223</v>
      </c>
      <c r="I349" s="26"/>
      <c r="J349" s="27">
        <v>2.5</v>
      </c>
      <c r="K349" s="28">
        <v>5.0000000000000001E-3</v>
      </c>
      <c r="L349" s="166">
        <v>1</v>
      </c>
    </row>
    <row r="350" spans="1:12" ht="15" customHeight="1">
      <c r="B350" s="21"/>
      <c r="C350" s="21"/>
      <c r="E350" s="180" t="s">
        <v>156</v>
      </c>
      <c r="F350" s="23" t="s">
        <v>182</v>
      </c>
      <c r="G350" s="24">
        <v>1</v>
      </c>
      <c r="H350" s="146">
        <f>VLOOKUP(E350,'Артикулы и цены'!A:G,7,FALSE)</f>
        <v>3745</v>
      </c>
      <c r="I350" s="26"/>
      <c r="J350" s="27">
        <v>8.4</v>
      </c>
      <c r="K350" s="28">
        <v>2.5000000000000001E-2</v>
      </c>
      <c r="L350" s="166">
        <v>1</v>
      </c>
    </row>
    <row r="351" spans="1:12" ht="15" customHeight="1">
      <c r="B351" s="21"/>
      <c r="C351" s="21"/>
      <c r="E351" s="180" t="s">
        <v>158</v>
      </c>
      <c r="F351" s="23" t="s">
        <v>183</v>
      </c>
      <c r="G351" s="24">
        <v>1</v>
      </c>
      <c r="H351" s="146">
        <f>VLOOKUP(E351,'Артикулы и цены'!A:G,7,FALSE)</f>
        <v>4974</v>
      </c>
      <c r="I351" s="26"/>
      <c r="J351" s="27">
        <v>36.700000000000003</v>
      </c>
      <c r="K351" s="28">
        <v>5.6000000000000001E-2</v>
      </c>
      <c r="L351" s="166">
        <v>1</v>
      </c>
    </row>
    <row r="352" spans="1:12" ht="15" customHeight="1">
      <c r="B352" s="21"/>
      <c r="C352" s="21"/>
      <c r="E352" s="180" t="s">
        <v>184</v>
      </c>
      <c r="F352" s="23" t="s">
        <v>185</v>
      </c>
      <c r="G352" s="24">
        <v>1</v>
      </c>
      <c r="H352" s="146">
        <f>VLOOKUP(E352,'Артикулы и цены'!A:G,7,FALSE)</f>
        <v>3332</v>
      </c>
      <c r="I352" s="26"/>
      <c r="J352" s="27">
        <v>7.1</v>
      </c>
      <c r="K352" s="28">
        <v>2.1000000000000001E-2</v>
      </c>
      <c r="L352" s="166">
        <v>1</v>
      </c>
    </row>
    <row r="353" spans="1:12" ht="15" customHeight="1">
      <c r="B353" s="21"/>
      <c r="C353" s="21"/>
      <c r="E353" s="180" t="s">
        <v>186</v>
      </c>
      <c r="F353" s="23" t="s">
        <v>187</v>
      </c>
      <c r="G353" s="24">
        <v>1</v>
      </c>
      <c r="H353" s="146">
        <f>VLOOKUP(E353,'Артикулы и цены'!A:G,7,FALSE)</f>
        <v>4155</v>
      </c>
      <c r="I353" s="26"/>
      <c r="J353" s="27">
        <v>29.4</v>
      </c>
      <c r="K353" s="28">
        <v>4.3999999999999997E-2</v>
      </c>
      <c r="L353" s="166">
        <v>1</v>
      </c>
    </row>
    <row r="354" spans="1:12" s="31" customFormat="1" ht="15" customHeight="1">
      <c r="A354" s="1"/>
      <c r="B354" s="30"/>
      <c r="C354" s="30"/>
      <c r="E354" s="183"/>
      <c r="F354" s="32"/>
      <c r="G354" s="32"/>
      <c r="H354" s="147"/>
      <c r="I354" s="32"/>
      <c r="J354" s="33"/>
      <c r="K354" s="34"/>
      <c r="L354" s="32"/>
    </row>
    <row r="355" spans="1:12" s="31" customFormat="1" ht="14.25" customHeight="1">
      <c r="A355" s="1"/>
      <c r="B355" s="30"/>
      <c r="C355" s="30"/>
      <c r="E355" s="183"/>
      <c r="F355" s="35" t="s">
        <v>160</v>
      </c>
      <c r="G355" s="37"/>
      <c r="H355" s="148">
        <f>SUMPRODUCT(G348:G350,H348:H350)+SUMPRODUCT(G352,H352)</f>
        <v>24907</v>
      </c>
      <c r="I355" s="201" t="s">
        <v>188</v>
      </c>
      <c r="J355" s="38">
        <f>SUMPRODUCT(G348:G350,J348:J350)+SUMPRODUCT(G352,J352)</f>
        <v>122.8</v>
      </c>
      <c r="K355" s="39">
        <f>SUMPRODUCT(G348:G350,K348:K350)+SUMPRODUCT(G352,K352)</f>
        <v>0.28100000000000003</v>
      </c>
      <c r="L355" s="167">
        <f>SUMPRODUCT(G348:G350,L348:L350)+SUMPRODUCT(G352,L352)</f>
        <v>7</v>
      </c>
    </row>
    <row r="356" spans="1:12" s="31" customFormat="1" ht="14.25" customHeight="1">
      <c r="A356" s="1"/>
      <c r="B356" s="30"/>
      <c r="C356" s="30"/>
      <c r="E356" s="183"/>
      <c r="F356" s="35" t="s">
        <v>162</v>
      </c>
      <c r="G356" s="37"/>
      <c r="H356" s="148">
        <f>SUMPRODUCT(G348:G349,H348:H349)+SUMPRODUCT(G351,H351)+SUMPRODUCT(G353,H353)</f>
        <v>26959</v>
      </c>
      <c r="I356" s="201"/>
      <c r="J356" s="38">
        <f>SUMPRODUCT(G348:G349,J348:J349)+SUMPRODUCT(G351,J351)+SUMPRODUCT(G353,J353)</f>
        <v>173.4</v>
      </c>
      <c r="K356" s="39">
        <f>SUMPRODUCT(G348:G349,K348:K349)+SUMPRODUCT(G351,K351)+SUMPRODUCT(G353,K353)</f>
        <v>0.33500000000000002</v>
      </c>
      <c r="L356" s="167">
        <f>SUMPRODUCT(G348:G349,L348:L349)+SUMPRODUCT(G351,L351)+SUMPRODUCT(G353,L353)</f>
        <v>7</v>
      </c>
    </row>
    <row r="357" spans="1:12" ht="15" customHeight="1">
      <c r="B357" s="30"/>
      <c r="C357" s="30"/>
      <c r="D357" s="31"/>
      <c r="E357" s="184"/>
      <c r="F357" s="43"/>
      <c r="G357" s="44"/>
      <c r="H357" s="149"/>
      <c r="I357" s="45"/>
      <c r="J357" s="46"/>
      <c r="K357" s="47"/>
      <c r="L357" s="168"/>
    </row>
    <row r="358" spans="1:12" ht="15" customHeight="1">
      <c r="B358" s="21"/>
      <c r="C358" s="21"/>
      <c r="E358" s="180" t="s">
        <v>189</v>
      </c>
      <c r="F358" s="23" t="s">
        <v>190</v>
      </c>
      <c r="G358" s="24">
        <v>1</v>
      </c>
      <c r="H358" s="146">
        <f>VLOOKUP(E358,'Артикулы и цены'!A:G,7,FALSE)</f>
        <v>15607</v>
      </c>
      <c r="I358" s="26"/>
      <c r="J358" s="27">
        <v>104.8</v>
      </c>
      <c r="K358" s="28">
        <v>0.23</v>
      </c>
      <c r="L358" s="166">
        <v>4</v>
      </c>
    </row>
    <row r="359" spans="1:12" ht="15" customHeight="1">
      <c r="B359" s="21"/>
      <c r="C359" s="21"/>
      <c r="E359" s="180" t="s">
        <v>69</v>
      </c>
      <c r="F359" s="23" t="s">
        <v>70</v>
      </c>
      <c r="G359" s="24">
        <v>1</v>
      </c>
      <c r="H359" s="146">
        <f>VLOOKUP(E359,'Артикулы и цены'!A:G,7,FALSE)</f>
        <v>2223</v>
      </c>
      <c r="I359" s="26"/>
      <c r="J359" s="27">
        <v>2.5</v>
      </c>
      <c r="K359" s="28">
        <v>5.0000000000000001E-3</v>
      </c>
      <c r="L359" s="166">
        <v>1</v>
      </c>
    </row>
    <row r="360" spans="1:12" ht="15" customHeight="1">
      <c r="B360" s="21"/>
      <c r="C360" s="21"/>
      <c r="E360" s="180" t="s">
        <v>156</v>
      </c>
      <c r="F360" s="23" t="s">
        <v>182</v>
      </c>
      <c r="G360" s="24">
        <v>1</v>
      </c>
      <c r="H360" s="146">
        <f>VLOOKUP(E360,'Артикулы и цены'!A:G,7,FALSE)</f>
        <v>3745</v>
      </c>
      <c r="I360" s="26"/>
      <c r="J360" s="27">
        <v>8.4</v>
      </c>
      <c r="K360" s="28">
        <v>2.5000000000000001E-2</v>
      </c>
      <c r="L360" s="166">
        <v>1</v>
      </c>
    </row>
    <row r="361" spans="1:12" ht="15" customHeight="1">
      <c r="B361" s="21"/>
      <c r="C361" s="21"/>
      <c r="E361" s="180" t="s">
        <v>158</v>
      </c>
      <c r="F361" s="23" t="s">
        <v>183</v>
      </c>
      <c r="G361" s="24">
        <v>1</v>
      </c>
      <c r="H361" s="146">
        <f>VLOOKUP(E361,'Артикулы и цены'!A:G,7,FALSE)</f>
        <v>4974</v>
      </c>
      <c r="I361" s="26"/>
      <c r="J361" s="27">
        <v>36.700000000000003</v>
      </c>
      <c r="K361" s="28">
        <v>5.6000000000000001E-2</v>
      </c>
      <c r="L361" s="166">
        <v>1</v>
      </c>
    </row>
    <row r="362" spans="1:12" ht="15" customHeight="1">
      <c r="B362" s="21"/>
      <c r="C362" s="21"/>
      <c r="E362" s="180" t="s">
        <v>191</v>
      </c>
      <c r="F362" s="23" t="s">
        <v>192</v>
      </c>
      <c r="G362" s="24">
        <v>1</v>
      </c>
      <c r="H362" s="146">
        <f>VLOOKUP(E362,'Артикулы и цены'!A:G,7,FALSE)</f>
        <v>3332</v>
      </c>
      <c r="I362" s="26"/>
      <c r="J362" s="27">
        <v>7.1</v>
      </c>
      <c r="K362" s="28">
        <v>2.1000000000000001E-2</v>
      </c>
      <c r="L362" s="166">
        <v>1</v>
      </c>
    </row>
    <row r="363" spans="1:12" ht="15" customHeight="1">
      <c r="B363" s="21"/>
      <c r="C363" s="21"/>
      <c r="E363" s="180" t="s">
        <v>193</v>
      </c>
      <c r="F363" s="23" t="s">
        <v>194</v>
      </c>
      <c r="G363" s="24">
        <v>1</v>
      </c>
      <c r="H363" s="146">
        <f>VLOOKUP(E363,'Артикулы и цены'!A:G,7,FALSE)</f>
        <v>4155</v>
      </c>
      <c r="I363" s="26"/>
      <c r="J363" s="27">
        <v>29.4</v>
      </c>
      <c r="K363" s="28">
        <v>4.3999999999999997E-2</v>
      </c>
      <c r="L363" s="166">
        <v>1</v>
      </c>
    </row>
    <row r="364" spans="1:12" s="31" customFormat="1" ht="15" customHeight="1">
      <c r="A364" s="1"/>
      <c r="B364" s="30"/>
      <c r="C364" s="30"/>
      <c r="G364" s="32"/>
      <c r="H364" s="147"/>
      <c r="I364" s="32"/>
      <c r="J364" s="33"/>
      <c r="K364" s="34"/>
      <c r="L364" s="32"/>
    </row>
    <row r="365" spans="1:12" s="31" customFormat="1" ht="15" customHeight="1">
      <c r="A365" s="1"/>
      <c r="B365" s="30"/>
      <c r="C365" s="30"/>
      <c r="E365" s="32"/>
      <c r="F365" s="35" t="s">
        <v>160</v>
      </c>
      <c r="G365" s="37"/>
      <c r="H365" s="148">
        <f>SUMPRODUCT(G358:G360,H358:H360)+SUMPRODUCT(G362,H362)</f>
        <v>24907</v>
      </c>
      <c r="I365" s="201" t="s">
        <v>188</v>
      </c>
      <c r="J365" s="38">
        <f>SUMPRODUCT(G358:G360,J358:J360)+SUMPRODUCT(G362,J362)</f>
        <v>122.8</v>
      </c>
      <c r="K365" s="39">
        <f>SUMPRODUCT(G358:G360,K358:K360)+SUMPRODUCT(G362,K362)</f>
        <v>0.28100000000000003</v>
      </c>
      <c r="L365" s="167">
        <f>SUMPRODUCT(G358:G360,L358:L360)+SUMPRODUCT(G362,L362)</f>
        <v>7</v>
      </c>
    </row>
    <row r="366" spans="1:12" s="31" customFormat="1" ht="15" customHeight="1">
      <c r="A366" s="1"/>
      <c r="B366" s="30"/>
      <c r="C366" s="30"/>
      <c r="E366" s="32"/>
      <c r="F366" s="35" t="s">
        <v>162</v>
      </c>
      <c r="G366" s="37"/>
      <c r="H366" s="148">
        <f>SUMPRODUCT(G358:G359,H358:H359)+SUMPRODUCT(G361,H361)+SUMPRODUCT(G363,H363)</f>
        <v>26959</v>
      </c>
      <c r="I366" s="201"/>
      <c r="J366" s="38">
        <f>SUMPRODUCT(G358:G359,J358:J359)+SUMPRODUCT(G361,J361)+SUMPRODUCT(G363,J363)</f>
        <v>173.4</v>
      </c>
      <c r="K366" s="39">
        <f>SUMPRODUCT(G358:G359,K358:K359)+SUMPRODUCT(G361,K361)+SUMPRODUCT(G363,K363)</f>
        <v>0.33500000000000002</v>
      </c>
      <c r="L366" s="167">
        <f>SUMPRODUCT(G358:G359,L358:L359)+SUMPRODUCT(G361,L361)+SUMPRODUCT(G363,L363)</f>
        <v>7</v>
      </c>
    </row>
    <row r="367" spans="1:12" ht="15" customHeight="1">
      <c r="B367" s="40"/>
      <c r="C367" s="40"/>
      <c r="D367" s="41"/>
      <c r="E367" s="42"/>
      <c r="F367" s="43"/>
      <c r="G367" s="44"/>
      <c r="H367" s="149"/>
      <c r="I367" s="45"/>
      <c r="J367" s="46"/>
      <c r="K367" s="47"/>
      <c r="L367" s="168"/>
    </row>
    <row r="368" spans="1:12" ht="24">
      <c r="B368"/>
      <c r="C368"/>
      <c r="D368"/>
      <c r="E368" s="18" t="s">
        <v>1</v>
      </c>
      <c r="F368" s="18" t="s">
        <v>2</v>
      </c>
      <c r="G368" s="18" t="s">
        <v>392</v>
      </c>
      <c r="H368" s="145" t="s">
        <v>393</v>
      </c>
      <c r="I368" s="18" t="s">
        <v>3</v>
      </c>
      <c r="J368" s="19" t="s">
        <v>394</v>
      </c>
      <c r="K368" s="20" t="s">
        <v>396</v>
      </c>
      <c r="L368" s="145" t="s">
        <v>395</v>
      </c>
    </row>
    <row r="369" spans="1:12" ht="15" customHeight="1">
      <c r="B369" s="21"/>
      <c r="C369" s="21"/>
      <c r="E369" s="180" t="s">
        <v>195</v>
      </c>
      <c r="F369" s="23" t="s">
        <v>155</v>
      </c>
      <c r="G369" s="24">
        <v>1</v>
      </c>
      <c r="H369" s="146">
        <f>VLOOKUP(E369,'Артикулы и цены'!A:G,7,FALSE)</f>
        <v>12066</v>
      </c>
      <c r="I369" s="26"/>
      <c r="J369" s="27">
        <v>85.7</v>
      </c>
      <c r="K369" s="28">
        <v>0.189</v>
      </c>
      <c r="L369" s="166">
        <v>4</v>
      </c>
    </row>
    <row r="370" spans="1:12" ht="15" customHeight="1">
      <c r="B370" s="21"/>
      <c r="C370" s="21"/>
      <c r="E370" s="180" t="s">
        <v>175</v>
      </c>
      <c r="F370" s="23" t="s">
        <v>70</v>
      </c>
      <c r="G370" s="24">
        <v>1</v>
      </c>
      <c r="H370" s="146">
        <f>VLOOKUP(E370,'Артикулы и цены'!A:G,7,FALSE)</f>
        <v>3365</v>
      </c>
      <c r="I370" s="26"/>
      <c r="J370" s="27">
        <v>4.8</v>
      </c>
      <c r="K370" s="28">
        <v>0.01</v>
      </c>
      <c r="L370" s="166">
        <v>1</v>
      </c>
    </row>
    <row r="371" spans="1:12" ht="15" customHeight="1">
      <c r="B371" s="21"/>
      <c r="C371" s="21"/>
      <c r="E371" s="180" t="s">
        <v>196</v>
      </c>
      <c r="F371" s="23" t="s">
        <v>197</v>
      </c>
      <c r="G371" s="24">
        <v>1</v>
      </c>
      <c r="H371" s="146">
        <f>VLOOKUP(E371,'Артикулы и цены'!A:G,7,FALSE)</f>
        <v>4986</v>
      </c>
      <c r="I371" s="26"/>
      <c r="J371" s="27">
        <v>13.3</v>
      </c>
      <c r="K371" s="28">
        <v>3.5000000000000003E-2</v>
      </c>
      <c r="L371" s="166">
        <v>1</v>
      </c>
    </row>
    <row r="372" spans="1:12" ht="15" customHeight="1">
      <c r="B372" s="21"/>
      <c r="C372" s="21"/>
      <c r="E372" s="180" t="s">
        <v>198</v>
      </c>
      <c r="F372" s="23" t="s">
        <v>199</v>
      </c>
      <c r="G372" s="24">
        <v>1</v>
      </c>
      <c r="H372" s="146">
        <f>VLOOKUP(E372,'Артикулы и цены'!A:G,7,FALSE)</f>
        <v>8050</v>
      </c>
      <c r="I372" s="26"/>
      <c r="J372" s="27">
        <v>42.3</v>
      </c>
      <c r="K372" s="28">
        <v>5.8999999999999997E-2</v>
      </c>
      <c r="L372" s="166">
        <v>1</v>
      </c>
    </row>
    <row r="373" spans="1:12" s="31" customFormat="1" ht="15" customHeight="1">
      <c r="A373" s="1"/>
      <c r="B373" s="30"/>
      <c r="C373" s="30"/>
      <c r="E373" s="32"/>
      <c r="F373" s="32"/>
      <c r="G373" s="32"/>
      <c r="H373" s="147"/>
      <c r="I373" s="32"/>
      <c r="J373" s="33"/>
      <c r="K373" s="34"/>
      <c r="L373" s="32"/>
    </row>
    <row r="374" spans="1:12" s="109" customFormat="1" ht="15" customHeight="1">
      <c r="A374" s="1"/>
      <c r="B374" s="108"/>
      <c r="C374" s="108"/>
      <c r="E374" s="110"/>
      <c r="F374" s="35" t="s">
        <v>160</v>
      </c>
      <c r="G374" s="36"/>
      <c r="H374" s="148">
        <f>SUMPRODUCT(G369:G371,H369:H371)</f>
        <v>20417</v>
      </c>
      <c r="I374" s="201" t="s">
        <v>188</v>
      </c>
      <c r="J374" s="38">
        <f>SUMPRODUCT(G369:G371,J369:J371)</f>
        <v>103.8</v>
      </c>
      <c r="K374" s="39">
        <f>SUMPRODUCT(G369:G371,K369:K371)</f>
        <v>0.23400000000000001</v>
      </c>
      <c r="L374" s="167">
        <f>SUMPRODUCT(G369:G371,L369:L371)</f>
        <v>6</v>
      </c>
    </row>
    <row r="375" spans="1:12" s="109" customFormat="1" ht="15" customHeight="1">
      <c r="A375" s="1"/>
      <c r="B375" s="108"/>
      <c r="C375" s="108"/>
      <c r="E375" s="110"/>
      <c r="F375" s="35" t="s">
        <v>162</v>
      </c>
      <c r="G375" s="36"/>
      <c r="H375" s="148">
        <f>SUMPRODUCT(G369:G370,H369:H370)+SUMPRODUCT(G372,H372)</f>
        <v>23481</v>
      </c>
      <c r="I375" s="201"/>
      <c r="J375" s="38">
        <f>SUMPRODUCT(G369:G370,J369:J370)+SUMPRODUCT(G372,J372)</f>
        <v>132.80000000000001</v>
      </c>
      <c r="K375" s="39">
        <f>SUMPRODUCT(G369:G370,K369:K370)+SUMPRODUCT(G372,K372)</f>
        <v>0.25800000000000001</v>
      </c>
      <c r="L375" s="167">
        <f>SUMPRODUCT(G369:G370,L369:L370)+SUMPRODUCT(G372,L372)</f>
        <v>6</v>
      </c>
    </row>
    <row r="376" spans="1:12" s="31" customFormat="1" ht="15" customHeight="1">
      <c r="A376" s="1"/>
      <c r="B376" s="30"/>
      <c r="C376" s="30"/>
      <c r="E376" s="22"/>
      <c r="F376" s="23"/>
      <c r="G376" s="51"/>
      <c r="H376" s="151"/>
      <c r="I376" s="29"/>
      <c r="J376" s="52"/>
      <c r="K376" s="53"/>
      <c r="L376" s="166"/>
    </row>
    <row r="377" spans="1:12" ht="15" customHeight="1">
      <c r="B377" s="40"/>
      <c r="C377" s="40"/>
      <c r="D377" s="41"/>
      <c r="E377" s="42"/>
      <c r="F377" s="43"/>
      <c r="G377" s="44"/>
      <c r="H377" s="149"/>
      <c r="I377" s="45"/>
      <c r="J377" s="46"/>
      <c r="K377" s="47"/>
      <c r="L377" s="168"/>
    </row>
    <row r="378" spans="1:12" ht="24">
      <c r="B378"/>
      <c r="C378"/>
      <c r="D378"/>
      <c r="E378" s="18" t="s">
        <v>1</v>
      </c>
      <c r="F378" s="18" t="s">
        <v>2</v>
      </c>
      <c r="G378" s="18" t="s">
        <v>392</v>
      </c>
      <c r="H378" s="145" t="s">
        <v>393</v>
      </c>
      <c r="I378" s="18" t="s">
        <v>3</v>
      </c>
      <c r="J378" s="19" t="s">
        <v>394</v>
      </c>
      <c r="K378" s="20" t="s">
        <v>396</v>
      </c>
      <c r="L378" s="145" t="s">
        <v>395</v>
      </c>
    </row>
    <row r="379" spans="1:12" ht="15" customHeight="1">
      <c r="B379" s="21"/>
      <c r="C379" s="21"/>
      <c r="E379" s="180" t="s">
        <v>200</v>
      </c>
      <c r="F379" s="23" t="s">
        <v>155</v>
      </c>
      <c r="G379" s="24">
        <v>1</v>
      </c>
      <c r="H379" s="146">
        <f>VLOOKUP(E379,'Артикулы и цены'!A:G,7,FALSE)</f>
        <v>20806</v>
      </c>
      <c r="I379" s="26"/>
      <c r="J379" s="27">
        <v>143.9</v>
      </c>
      <c r="K379" s="28">
        <v>0.32700000000000001</v>
      </c>
      <c r="L379" s="166">
        <v>6</v>
      </c>
    </row>
    <row r="380" spans="1:12" ht="15" customHeight="1">
      <c r="B380" s="21"/>
      <c r="C380" s="21"/>
      <c r="E380" s="180" t="s">
        <v>69</v>
      </c>
      <c r="F380" s="23" t="s">
        <v>70</v>
      </c>
      <c r="G380" s="24">
        <v>1</v>
      </c>
      <c r="H380" s="146">
        <f>VLOOKUP(E380,'Артикулы и цены'!A:G,7,FALSE)</f>
        <v>2223</v>
      </c>
      <c r="I380" s="26"/>
      <c r="J380" s="27">
        <v>2.5</v>
      </c>
      <c r="K380" s="28">
        <v>5.0000000000000001E-3</v>
      </c>
      <c r="L380" s="166">
        <v>1</v>
      </c>
    </row>
    <row r="381" spans="1:12" ht="15" customHeight="1">
      <c r="B381" s="21"/>
      <c r="C381" s="21"/>
      <c r="E381" s="180" t="s">
        <v>156</v>
      </c>
      <c r="F381" s="23" t="s">
        <v>201</v>
      </c>
      <c r="G381" s="24">
        <v>2</v>
      </c>
      <c r="H381" s="146">
        <f>VLOOKUP(E381,'Артикулы и цены'!A:G,7,FALSE)</f>
        <v>3745</v>
      </c>
      <c r="I381" s="26"/>
      <c r="J381" s="27">
        <v>8.4</v>
      </c>
      <c r="K381" s="28">
        <v>2.5000000000000001E-2</v>
      </c>
      <c r="L381" s="166">
        <v>1</v>
      </c>
    </row>
    <row r="382" spans="1:12" ht="15" customHeight="1">
      <c r="B382" s="21"/>
      <c r="C382" s="21"/>
      <c r="E382" s="180" t="s">
        <v>158</v>
      </c>
      <c r="F382" s="23" t="s">
        <v>202</v>
      </c>
      <c r="G382" s="24">
        <v>2</v>
      </c>
      <c r="H382" s="146">
        <f>VLOOKUP(E382,'Артикулы и цены'!A:G,7,FALSE)</f>
        <v>4974</v>
      </c>
      <c r="I382" s="26"/>
      <c r="J382" s="27">
        <v>36.700000000000003</v>
      </c>
      <c r="K382" s="28">
        <v>5.6000000000000001E-2</v>
      </c>
      <c r="L382" s="166">
        <v>1</v>
      </c>
    </row>
    <row r="383" spans="1:12" ht="15" customHeight="1">
      <c r="B383" s="21"/>
      <c r="C383" s="21"/>
      <c r="E383" s="180" t="s">
        <v>184</v>
      </c>
      <c r="F383" s="23" t="s">
        <v>203</v>
      </c>
      <c r="G383" s="24">
        <v>1</v>
      </c>
      <c r="H383" s="146">
        <f>VLOOKUP(E383,'Артикулы и цены'!A:G,7,FALSE)</f>
        <v>3332</v>
      </c>
      <c r="I383" s="26"/>
      <c r="J383" s="27">
        <v>7.1</v>
      </c>
      <c r="K383" s="28">
        <v>2.1000000000000001E-2</v>
      </c>
      <c r="L383" s="166">
        <v>1</v>
      </c>
    </row>
    <row r="384" spans="1:12" ht="15" customHeight="1">
      <c r="B384" s="21"/>
      <c r="C384" s="21"/>
      <c r="E384" s="180" t="s">
        <v>186</v>
      </c>
      <c r="F384" s="23" t="s">
        <v>204</v>
      </c>
      <c r="G384" s="24">
        <v>1</v>
      </c>
      <c r="H384" s="146">
        <f>VLOOKUP(E384,'Артикулы и цены'!A:G,7,FALSE)</f>
        <v>4155</v>
      </c>
      <c r="I384" s="26"/>
      <c r="J384" s="27">
        <v>29.4</v>
      </c>
      <c r="K384" s="28">
        <v>4.3999999999999997E-2</v>
      </c>
      <c r="L384" s="166">
        <v>1</v>
      </c>
    </row>
    <row r="385" spans="1:13" s="31" customFormat="1" ht="15" customHeight="1">
      <c r="A385" s="1"/>
      <c r="B385" s="30"/>
      <c r="C385" s="30"/>
      <c r="E385" s="32"/>
      <c r="F385" s="32"/>
      <c r="G385" s="32"/>
      <c r="H385" s="147"/>
      <c r="I385" s="32"/>
      <c r="J385" s="33"/>
      <c r="K385" s="34"/>
      <c r="L385" s="32"/>
    </row>
    <row r="386" spans="1:13" s="31" customFormat="1" ht="15" customHeight="1">
      <c r="A386" s="1"/>
      <c r="B386" s="30"/>
      <c r="C386" s="30"/>
      <c r="E386" s="32"/>
      <c r="F386" s="35" t="s">
        <v>160</v>
      </c>
      <c r="G386" s="36"/>
      <c r="H386" s="148">
        <f>SUMPRODUCT(G379:G381,H379:H381)+SUMPRODUCT(G383,H383)</f>
        <v>33851</v>
      </c>
      <c r="I386" s="201" t="s">
        <v>205</v>
      </c>
      <c r="J386" s="38">
        <f>SUMPRODUCT(G379:G381,J379:J381)+SUMPRODUCT(G383,J383)</f>
        <v>170.3</v>
      </c>
      <c r="K386" s="39">
        <f>SUMPRODUCT(G379:G381,K379:K381)+SUMPRODUCT(G383,K383)</f>
        <v>0.40300000000000002</v>
      </c>
      <c r="L386" s="167">
        <f>SUMPRODUCT(G379:G381,L379:L381)+SUMPRODUCT(G383,L383)</f>
        <v>10</v>
      </c>
    </row>
    <row r="387" spans="1:13" s="31" customFormat="1" ht="15" customHeight="1">
      <c r="A387" s="1"/>
      <c r="B387" s="30"/>
      <c r="C387" s="30"/>
      <c r="E387" s="22"/>
      <c r="F387" s="35" t="s">
        <v>162</v>
      </c>
      <c r="G387" s="36"/>
      <c r="H387" s="148">
        <f>SUMPRODUCT(G379:G380,H379:H380)+SUMPRODUCT(G382,H382)+SUMPRODUCT(G384,H384)</f>
        <v>37132</v>
      </c>
      <c r="I387" s="201"/>
      <c r="J387" s="38">
        <f>SUMPRODUCT(G379:G380,J379:J380)+SUMPRODUCT(G382,J382)+SUMPRODUCT(G384,J384)</f>
        <v>249.20000000000002</v>
      </c>
      <c r="K387" s="39">
        <f>SUMPRODUCT(G379:G380,K379:K380)+SUMPRODUCT(G382,K382)+SUMPRODUCT(G384,K384)</f>
        <v>0.48799999999999999</v>
      </c>
      <c r="L387" s="167">
        <f>SUMPRODUCT(G379:G380,L379:L380)+SUMPRODUCT(G382,L382)+SUMPRODUCT(G384,L384)</f>
        <v>10</v>
      </c>
    </row>
    <row r="388" spans="1:13" ht="15" customHeight="1">
      <c r="B388" s="40"/>
      <c r="C388" s="40"/>
      <c r="D388" s="41"/>
      <c r="E388" s="42"/>
      <c r="F388" s="43"/>
      <c r="G388" s="44"/>
      <c r="H388" s="149"/>
      <c r="I388" s="45"/>
      <c r="J388" s="46"/>
      <c r="K388" s="47"/>
      <c r="L388" s="168"/>
    </row>
    <row r="389" spans="1:13" s="5" customFormat="1">
      <c r="A389" s="1"/>
      <c r="B389" s="48" t="s">
        <v>206</v>
      </c>
      <c r="C389" s="48"/>
      <c r="D389" s="48"/>
      <c r="E389" s="48"/>
      <c r="F389" s="48"/>
      <c r="G389" s="48"/>
      <c r="H389" s="150"/>
      <c r="I389" s="48"/>
      <c r="J389" s="49"/>
      <c r="K389" s="50"/>
      <c r="L389" s="150"/>
      <c r="M389" s="174"/>
    </row>
    <row r="390" spans="1:13" s="5" customFormat="1">
      <c r="A390" s="1"/>
      <c r="B390" s="59" t="s">
        <v>397</v>
      </c>
      <c r="C390" s="15"/>
      <c r="D390" s="15"/>
      <c r="E390" s="15"/>
      <c r="F390" s="15"/>
      <c r="G390" s="15"/>
      <c r="H390" s="144"/>
      <c r="I390" s="15"/>
      <c r="J390" s="16"/>
      <c r="K390" s="17"/>
      <c r="L390" s="144"/>
      <c r="M390" s="174"/>
    </row>
    <row r="391" spans="1:13" ht="24">
      <c r="B391"/>
      <c r="C391"/>
      <c r="D391"/>
      <c r="E391" s="18" t="s">
        <v>1</v>
      </c>
      <c r="F391" s="18" t="s">
        <v>2</v>
      </c>
      <c r="G391" s="18" t="s">
        <v>392</v>
      </c>
      <c r="H391" s="145" t="s">
        <v>393</v>
      </c>
      <c r="I391" s="18" t="s">
        <v>3</v>
      </c>
      <c r="J391" s="19" t="s">
        <v>394</v>
      </c>
      <c r="K391" s="20" t="s">
        <v>396</v>
      </c>
      <c r="L391" s="145" t="s">
        <v>395</v>
      </c>
    </row>
    <row r="392" spans="1:13" ht="15" customHeight="1">
      <c r="B392" s="21"/>
      <c r="C392" s="21"/>
      <c r="E392" s="180" t="s">
        <v>207</v>
      </c>
      <c r="F392" s="23" t="s">
        <v>208</v>
      </c>
      <c r="G392" s="24">
        <v>1</v>
      </c>
      <c r="H392" s="146">
        <f>VLOOKUP(E392,'Артикулы и цены'!A:G,7,FALSE)</f>
        <v>15033</v>
      </c>
      <c r="I392" s="26"/>
      <c r="J392" s="27">
        <v>112.5</v>
      </c>
      <c r="K392" s="28">
        <v>0.28799999999999998</v>
      </c>
      <c r="L392" s="166">
        <v>4</v>
      </c>
    </row>
    <row r="393" spans="1:13" ht="15" customHeight="1">
      <c r="B393" s="21"/>
      <c r="C393" s="21"/>
      <c r="E393" s="180" t="s">
        <v>156</v>
      </c>
      <c r="F393" s="23" t="s">
        <v>209</v>
      </c>
      <c r="G393" s="24">
        <v>2</v>
      </c>
      <c r="H393" s="146">
        <f>VLOOKUP(E393,'Артикулы и цены'!A:G,7,FALSE)</f>
        <v>3745</v>
      </c>
      <c r="I393" s="26"/>
      <c r="J393" s="27">
        <v>8.4</v>
      </c>
      <c r="K393" s="28">
        <v>2.5000000000000001E-2</v>
      </c>
      <c r="L393" s="166">
        <v>1</v>
      </c>
    </row>
    <row r="394" spans="1:13" ht="15" customHeight="1">
      <c r="B394" s="21"/>
      <c r="C394" s="21"/>
      <c r="E394" s="180" t="s">
        <v>158</v>
      </c>
      <c r="F394" s="23" t="s">
        <v>210</v>
      </c>
      <c r="G394" s="24">
        <v>2</v>
      </c>
      <c r="H394" s="146">
        <f>VLOOKUP(E394,'Артикулы и цены'!A:G,7,FALSE)</f>
        <v>4974</v>
      </c>
      <c r="I394" s="26"/>
      <c r="J394" s="27">
        <v>36.700000000000003</v>
      </c>
      <c r="K394" s="28">
        <v>5.6000000000000001E-2</v>
      </c>
      <c r="L394" s="166">
        <v>1</v>
      </c>
    </row>
    <row r="395" spans="1:13" s="31" customFormat="1" ht="15" customHeight="1">
      <c r="A395" s="1"/>
      <c r="B395" s="30"/>
      <c r="C395" s="30"/>
      <c r="E395" s="183"/>
      <c r="F395" s="32"/>
      <c r="G395" s="32"/>
      <c r="H395" s="147"/>
      <c r="I395" s="32"/>
      <c r="J395" s="33"/>
      <c r="K395" s="34"/>
      <c r="L395" s="32"/>
    </row>
    <row r="396" spans="1:13" s="31" customFormat="1" ht="15" customHeight="1">
      <c r="A396" s="1"/>
      <c r="B396" s="30"/>
      <c r="C396" s="30"/>
      <c r="E396" s="183"/>
      <c r="F396" s="35" t="s">
        <v>160</v>
      </c>
      <c r="G396" s="37"/>
      <c r="H396" s="148">
        <f>SUMPRODUCT(G392:G393,H392:H393)</f>
        <v>22523</v>
      </c>
      <c r="I396" s="201" t="s">
        <v>211</v>
      </c>
      <c r="J396" s="38">
        <f>SUMPRODUCT(G392:G393,J392:J393)</f>
        <v>129.30000000000001</v>
      </c>
      <c r="K396" s="39">
        <f>SUMPRODUCT(G392:G393,K392:K393)</f>
        <v>0.33799999999999997</v>
      </c>
      <c r="L396" s="167">
        <f>SUMPRODUCT(G392:G393,L392:L393)</f>
        <v>6</v>
      </c>
    </row>
    <row r="397" spans="1:13" s="31" customFormat="1" ht="15" customHeight="1">
      <c r="A397" s="1"/>
      <c r="B397" s="30"/>
      <c r="C397" s="30"/>
      <c r="E397" s="183"/>
      <c r="F397" s="35" t="s">
        <v>162</v>
      </c>
      <c r="G397" s="37"/>
      <c r="H397" s="148">
        <f>SUMPRODUCT(G392,H392)+SUMPRODUCT(G394,H394)</f>
        <v>24981</v>
      </c>
      <c r="I397" s="201"/>
      <c r="J397" s="38">
        <f>SUMPRODUCT(G392,J392)+SUMPRODUCT(G394,J394)</f>
        <v>185.9</v>
      </c>
      <c r="K397" s="39">
        <f>SUMPRODUCT(G392,K392)+SUMPRODUCT(G394,K394)</f>
        <v>0.39999999999999997</v>
      </c>
      <c r="L397" s="167">
        <f>SUMPRODUCT(G392,L392)+SUMPRODUCT(G394,L394)</f>
        <v>6</v>
      </c>
    </row>
    <row r="398" spans="1:13" ht="15" customHeight="1">
      <c r="B398" s="30"/>
      <c r="C398" s="30"/>
      <c r="D398" s="31"/>
      <c r="E398" s="184"/>
      <c r="F398" s="43"/>
      <c r="G398" s="44"/>
      <c r="H398" s="149"/>
      <c r="I398" s="45"/>
      <c r="J398" s="46"/>
      <c r="K398" s="47"/>
      <c r="L398" s="168"/>
    </row>
    <row r="399" spans="1:13" ht="15" customHeight="1">
      <c r="B399" s="21"/>
      <c r="C399" s="21"/>
      <c r="E399" s="180" t="s">
        <v>212</v>
      </c>
      <c r="F399" s="23" t="s">
        <v>213</v>
      </c>
      <c r="G399" s="24">
        <v>1</v>
      </c>
      <c r="H399" s="146">
        <f>VLOOKUP(E399,'Артикулы и цены'!A:G,7,FALSE)</f>
        <v>15033</v>
      </c>
      <c r="I399" s="26"/>
      <c r="J399" s="27">
        <v>112.5</v>
      </c>
      <c r="K399" s="28">
        <v>0.28799999999999998</v>
      </c>
      <c r="L399" s="166">
        <v>4</v>
      </c>
    </row>
    <row r="400" spans="1:13" ht="15" customHeight="1">
      <c r="B400" s="21"/>
      <c r="C400" s="21"/>
      <c r="E400" s="180" t="s">
        <v>156</v>
      </c>
      <c r="F400" s="23" t="s">
        <v>209</v>
      </c>
      <c r="G400" s="24">
        <v>2</v>
      </c>
      <c r="H400" s="146">
        <f>VLOOKUP(E400,'Артикулы и цены'!A:G,7,FALSE)</f>
        <v>3745</v>
      </c>
      <c r="I400" s="26"/>
      <c r="J400" s="27">
        <v>8.4</v>
      </c>
      <c r="K400" s="28">
        <v>2.5000000000000001E-2</v>
      </c>
      <c r="L400" s="166">
        <v>1</v>
      </c>
    </row>
    <row r="401" spans="1:13" ht="15" customHeight="1">
      <c r="B401" s="21"/>
      <c r="C401" s="21"/>
      <c r="E401" s="180" t="s">
        <v>158</v>
      </c>
      <c r="F401" s="23" t="s">
        <v>210</v>
      </c>
      <c r="G401" s="24">
        <v>2</v>
      </c>
      <c r="H401" s="146">
        <f>VLOOKUP(E401,'Артикулы и цены'!A:G,7,FALSE)</f>
        <v>4974</v>
      </c>
      <c r="I401" s="26"/>
      <c r="J401" s="27">
        <v>36.700000000000003</v>
      </c>
      <c r="K401" s="28">
        <v>5.6000000000000001E-2</v>
      </c>
      <c r="L401" s="166">
        <v>1</v>
      </c>
    </row>
    <row r="402" spans="1:13" s="31" customFormat="1" ht="15" customHeight="1">
      <c r="A402" s="1"/>
      <c r="B402" s="30"/>
      <c r="C402" s="30"/>
      <c r="E402" s="32"/>
      <c r="F402" s="32"/>
      <c r="G402" s="32"/>
      <c r="H402" s="147"/>
      <c r="I402" s="32"/>
      <c r="J402" s="33"/>
      <c r="K402" s="34"/>
      <c r="L402" s="32"/>
    </row>
    <row r="403" spans="1:13" s="31" customFormat="1" ht="15" customHeight="1">
      <c r="A403" s="1"/>
      <c r="B403" s="30"/>
      <c r="C403" s="30"/>
      <c r="E403" s="32"/>
      <c r="F403" s="35" t="s">
        <v>160</v>
      </c>
      <c r="G403" s="37"/>
      <c r="H403" s="148">
        <f>SUMPRODUCT(G399:G400,H399:H400)</f>
        <v>22523</v>
      </c>
      <c r="I403" s="201" t="s">
        <v>211</v>
      </c>
      <c r="J403" s="38">
        <f>SUMPRODUCT(G399:G400,J399:J400)</f>
        <v>129.30000000000001</v>
      </c>
      <c r="K403" s="39">
        <f>SUMPRODUCT(G399:G400,K399:K400)</f>
        <v>0.33799999999999997</v>
      </c>
      <c r="L403" s="167">
        <f>SUMPRODUCT(G399:G400,L399:L400)</f>
        <v>6</v>
      </c>
    </row>
    <row r="404" spans="1:13" s="31" customFormat="1" ht="15" customHeight="1">
      <c r="A404" s="1"/>
      <c r="B404" s="30"/>
      <c r="C404" s="30"/>
      <c r="E404" s="32"/>
      <c r="F404" s="35" t="s">
        <v>162</v>
      </c>
      <c r="G404" s="37"/>
      <c r="H404" s="148">
        <f>SUMPRODUCT(G399,H399)+SUMPRODUCT(G401,H401)</f>
        <v>24981</v>
      </c>
      <c r="I404" s="201"/>
      <c r="J404" s="38">
        <f>SUMPRODUCT(G399,J399)+SUMPRODUCT(G401,J401)</f>
        <v>185.9</v>
      </c>
      <c r="K404" s="39">
        <f>SUMPRODUCT(G399,K399)+SUMPRODUCT(G401,K401)</f>
        <v>0.39999999999999997</v>
      </c>
      <c r="L404" s="167">
        <f>SUMPRODUCT(G399,L399)+SUMPRODUCT(G401,L401)</f>
        <v>6</v>
      </c>
    </row>
    <row r="405" spans="1:13" ht="15" customHeight="1">
      <c r="B405" s="40"/>
      <c r="C405" s="40"/>
      <c r="D405" s="41"/>
      <c r="E405" s="42"/>
      <c r="F405" s="43"/>
      <c r="G405" s="44"/>
      <c r="H405" s="149"/>
      <c r="I405" s="45"/>
      <c r="J405" s="46"/>
      <c r="K405" s="47"/>
      <c r="L405" s="168"/>
    </row>
    <row r="406" spans="1:13" ht="24">
      <c r="B406"/>
      <c r="C406"/>
      <c r="D406"/>
      <c r="E406" s="18" t="s">
        <v>1</v>
      </c>
      <c r="F406" s="18" t="s">
        <v>2</v>
      </c>
      <c r="G406" s="18" t="s">
        <v>392</v>
      </c>
      <c r="H406" s="145" t="s">
        <v>393</v>
      </c>
      <c r="I406" s="18" t="s">
        <v>3</v>
      </c>
      <c r="J406" s="19" t="s">
        <v>394</v>
      </c>
      <c r="K406" s="20" t="s">
        <v>396</v>
      </c>
      <c r="L406" s="145" t="s">
        <v>395</v>
      </c>
    </row>
    <row r="407" spans="1:13" ht="15" customHeight="1">
      <c r="B407" s="21"/>
      <c r="C407" s="21"/>
      <c r="E407" s="180" t="s">
        <v>214</v>
      </c>
      <c r="F407" s="23" t="s">
        <v>155</v>
      </c>
      <c r="G407" s="24">
        <v>1</v>
      </c>
      <c r="H407" s="146">
        <f>VLOOKUP(E407,'Артикулы и цены'!A:G,7,FALSE)</f>
        <v>13697</v>
      </c>
      <c r="I407" s="26"/>
      <c r="J407" s="27">
        <v>109.5</v>
      </c>
      <c r="K407" s="28">
        <v>0.27</v>
      </c>
      <c r="L407" s="166">
        <v>3</v>
      </c>
    </row>
    <row r="408" spans="1:13" ht="15" customHeight="1">
      <c r="B408" s="21"/>
      <c r="C408" s="21"/>
      <c r="E408" s="180" t="s">
        <v>215</v>
      </c>
      <c r="F408" s="23" t="s">
        <v>197</v>
      </c>
      <c r="G408" s="24">
        <v>1</v>
      </c>
      <c r="H408" s="146">
        <f>VLOOKUP(E408,'Артикулы и цены'!A:G,7,FALSE)</f>
        <v>6269</v>
      </c>
      <c r="I408" s="26"/>
      <c r="J408" s="27">
        <v>16</v>
      </c>
      <c r="K408" s="28">
        <v>4.2999999999999997E-2</v>
      </c>
      <c r="L408" s="166">
        <v>1</v>
      </c>
    </row>
    <row r="409" spans="1:13" ht="15" customHeight="1">
      <c r="B409" s="21"/>
      <c r="C409" s="21"/>
      <c r="E409" s="180" t="s">
        <v>216</v>
      </c>
      <c r="F409" s="23" t="s">
        <v>199</v>
      </c>
      <c r="G409" s="24">
        <v>1</v>
      </c>
      <c r="H409" s="146">
        <f>VLOOKUP(E409,'Артикулы и цены'!A:G,7,FALSE)</f>
        <v>10638</v>
      </c>
      <c r="I409" s="26"/>
      <c r="J409" s="27">
        <v>53.3</v>
      </c>
      <c r="K409" s="28">
        <v>7.3999999999999996E-2</v>
      </c>
      <c r="L409" s="166">
        <v>1</v>
      </c>
    </row>
    <row r="410" spans="1:13" s="31" customFormat="1" ht="15" customHeight="1">
      <c r="A410" s="1"/>
      <c r="B410" s="30"/>
      <c r="C410" s="30"/>
      <c r="E410" s="32"/>
      <c r="F410" s="32"/>
      <c r="G410" s="32"/>
      <c r="H410" s="147"/>
      <c r="I410" s="32"/>
      <c r="J410" s="33"/>
      <c r="K410" s="34"/>
      <c r="L410" s="32"/>
    </row>
    <row r="411" spans="1:13" s="31" customFormat="1" ht="15" customHeight="1">
      <c r="A411" s="1"/>
      <c r="B411" s="30"/>
      <c r="C411" s="30"/>
      <c r="E411" s="22"/>
      <c r="F411" s="35" t="s">
        <v>160</v>
      </c>
      <c r="G411" s="37"/>
      <c r="H411" s="148">
        <f>SUMPRODUCT(G407:G408,H407:H408)</f>
        <v>19966</v>
      </c>
      <c r="I411" s="201" t="s">
        <v>217</v>
      </c>
      <c r="J411" s="38">
        <f>SUMPRODUCT(G407:G408,J407:J408)</f>
        <v>125.5</v>
      </c>
      <c r="K411" s="39">
        <f>SUMPRODUCT(G407:G408,K407:K408)</f>
        <v>0.313</v>
      </c>
      <c r="L411" s="167">
        <f>SUMPRODUCT(G407:G408,L407:L408)</f>
        <v>4</v>
      </c>
    </row>
    <row r="412" spans="1:13" s="31" customFormat="1" ht="15" customHeight="1">
      <c r="A412" s="1"/>
      <c r="B412" s="30"/>
      <c r="C412" s="30"/>
      <c r="E412" s="22"/>
      <c r="F412" s="35" t="s">
        <v>162</v>
      </c>
      <c r="G412" s="37"/>
      <c r="H412" s="148">
        <f>SUMPRODUCT(G407,H407)+SUMPRODUCT(G409,H409)</f>
        <v>24335</v>
      </c>
      <c r="I412" s="201"/>
      <c r="J412" s="38">
        <f>SUMPRODUCT(G407,J407)+SUMPRODUCT(G409,J409)</f>
        <v>162.80000000000001</v>
      </c>
      <c r="K412" s="39">
        <f>SUMPRODUCT(G407,K407)+SUMPRODUCT(G409,K409)</f>
        <v>0.34400000000000003</v>
      </c>
      <c r="L412" s="167">
        <f>SUMPRODUCT(G407,L407)+SUMPRODUCT(G409,L409)</f>
        <v>4</v>
      </c>
    </row>
    <row r="413" spans="1:13" s="31" customFormat="1" ht="15" customHeight="1">
      <c r="A413" s="1"/>
      <c r="B413" s="30"/>
      <c r="C413" s="30"/>
      <c r="E413" s="22"/>
      <c r="F413" s="23"/>
      <c r="G413" s="51"/>
      <c r="H413" s="151"/>
      <c r="I413" s="29"/>
      <c r="J413" s="52"/>
      <c r="K413" s="53"/>
      <c r="L413" s="166"/>
    </row>
    <row r="414" spans="1:13" ht="15" customHeight="1">
      <c r="B414" s="40"/>
      <c r="C414" s="40"/>
      <c r="D414" s="41"/>
      <c r="E414" s="42"/>
      <c r="F414" s="43"/>
      <c r="G414" s="44"/>
      <c r="H414" s="149"/>
      <c r="I414" s="45"/>
      <c r="J414" s="46"/>
      <c r="K414" s="47"/>
      <c r="L414" s="168"/>
    </row>
    <row r="415" spans="1:13" s="5" customFormat="1">
      <c r="A415" s="1"/>
      <c r="B415" s="48" t="s">
        <v>218</v>
      </c>
      <c r="C415" s="48"/>
      <c r="D415" s="48"/>
      <c r="E415" s="48"/>
      <c r="F415" s="48"/>
      <c r="G415" s="48"/>
      <c r="H415" s="150"/>
      <c r="I415" s="48"/>
      <c r="J415" s="49"/>
      <c r="K415" s="50"/>
      <c r="L415" s="150"/>
      <c r="M415" s="174"/>
    </row>
    <row r="416" spans="1:13" s="5" customFormat="1" ht="15">
      <c r="A416" s="1"/>
      <c r="B416" s="56" t="s">
        <v>413</v>
      </c>
      <c r="C416" s="15"/>
      <c r="D416" s="15"/>
      <c r="E416" s="15"/>
      <c r="F416" s="15"/>
      <c r="G416" s="15"/>
      <c r="H416" s="144"/>
      <c r="I416" s="15"/>
      <c r="J416" s="16"/>
      <c r="K416" s="17"/>
      <c r="L416" s="144"/>
      <c r="M416" s="174"/>
    </row>
    <row r="417" spans="1:12" ht="24">
      <c r="B417"/>
      <c r="C417"/>
      <c r="D417"/>
      <c r="E417" s="18" t="s">
        <v>1</v>
      </c>
      <c r="F417" s="18" t="s">
        <v>2</v>
      </c>
      <c r="G417" s="18" t="s">
        <v>392</v>
      </c>
      <c r="H417" s="145" t="s">
        <v>393</v>
      </c>
      <c r="I417" s="18" t="s">
        <v>3</v>
      </c>
      <c r="J417" s="19" t="s">
        <v>394</v>
      </c>
      <c r="K417" s="20" t="s">
        <v>396</v>
      </c>
      <c r="L417" s="145" t="s">
        <v>395</v>
      </c>
    </row>
    <row r="418" spans="1:12" ht="15.75" customHeight="1">
      <c r="B418" s="21"/>
      <c r="C418" s="21"/>
      <c r="E418" s="180" t="s">
        <v>219</v>
      </c>
      <c r="F418" s="23" t="s">
        <v>181</v>
      </c>
      <c r="G418" s="24">
        <v>1</v>
      </c>
      <c r="H418" s="146">
        <f>VLOOKUP(E418,'Артикулы и цены'!A:G,7,FALSE)</f>
        <v>9682</v>
      </c>
      <c r="I418" s="26"/>
      <c r="J418" s="27">
        <v>68.599999999999994</v>
      </c>
      <c r="K418" s="28">
        <v>0.14599999999999999</v>
      </c>
      <c r="L418" s="166">
        <v>2</v>
      </c>
    </row>
    <row r="419" spans="1:12" ht="15.75" customHeight="1">
      <c r="B419" s="21"/>
      <c r="C419" s="21"/>
      <c r="E419" s="180" t="s">
        <v>220</v>
      </c>
      <c r="F419" s="23" t="s">
        <v>111</v>
      </c>
      <c r="G419" s="24">
        <v>1</v>
      </c>
      <c r="H419" s="146">
        <f>VLOOKUP(E419,'Артикулы и цены'!A:G,7,FALSE)</f>
        <v>1429</v>
      </c>
      <c r="I419" s="26"/>
      <c r="J419" s="27">
        <v>5.3</v>
      </c>
      <c r="K419" s="28">
        <v>0.01</v>
      </c>
      <c r="L419" s="166">
        <v>1</v>
      </c>
    </row>
    <row r="420" spans="1:12" ht="15" customHeight="1">
      <c r="B420" s="21"/>
      <c r="C420" s="21"/>
      <c r="E420" s="180" t="s">
        <v>221</v>
      </c>
      <c r="F420" s="23" t="s">
        <v>157</v>
      </c>
      <c r="G420" s="24">
        <v>1</v>
      </c>
      <c r="H420" s="146">
        <f>VLOOKUP(E420,'Артикулы и цены'!A:G,7,FALSE)</f>
        <v>4235</v>
      </c>
      <c r="I420" s="26"/>
      <c r="J420" s="27">
        <v>11.5</v>
      </c>
      <c r="K420" s="28">
        <v>3.6999999999999998E-2</v>
      </c>
      <c r="L420" s="166">
        <v>1</v>
      </c>
    </row>
    <row r="421" spans="1:12" ht="15" customHeight="1">
      <c r="B421" s="21"/>
      <c r="C421" s="21"/>
      <c r="E421" s="180" t="s">
        <v>222</v>
      </c>
      <c r="F421" s="23" t="s">
        <v>159</v>
      </c>
      <c r="G421" s="24">
        <v>1</v>
      </c>
      <c r="H421" s="146">
        <f>VLOOKUP(E421,'Артикулы и цены'!A:G,7,FALSE)</f>
        <v>6111</v>
      </c>
      <c r="I421" s="26"/>
      <c r="J421" s="27">
        <v>54.8</v>
      </c>
      <c r="K421" s="28">
        <v>8.2000000000000003E-2</v>
      </c>
      <c r="L421" s="166">
        <v>1</v>
      </c>
    </row>
    <row r="422" spans="1:12" ht="15" customHeight="1">
      <c r="B422" s="21"/>
      <c r="C422" s="21"/>
      <c r="E422" s="180"/>
      <c r="F422" s="23"/>
      <c r="G422" s="24"/>
      <c r="H422" s="146"/>
      <c r="I422" s="26"/>
      <c r="J422" s="27"/>
      <c r="K422" s="28"/>
      <c r="L422" s="166"/>
    </row>
    <row r="423" spans="1:12" s="31" customFormat="1" ht="15" customHeight="1">
      <c r="A423" s="1"/>
      <c r="B423" s="30"/>
      <c r="C423" s="30"/>
      <c r="E423" s="183"/>
      <c r="F423" s="35" t="s">
        <v>160</v>
      </c>
      <c r="G423" s="36"/>
      <c r="H423" s="148">
        <f>SUMPRODUCT(G418:G420,H418:H420)</f>
        <v>15346</v>
      </c>
      <c r="I423" s="37" t="s">
        <v>223</v>
      </c>
      <c r="J423" s="38">
        <f>SUMPRODUCT(G418:G420,J418:J420)</f>
        <v>85.399999999999991</v>
      </c>
      <c r="K423" s="39">
        <f>SUMPRODUCT(G418:G420,K418:K420)</f>
        <v>0.193</v>
      </c>
      <c r="L423" s="167">
        <f>SUMPRODUCT(G418:G420,L418:L420)</f>
        <v>4</v>
      </c>
    </row>
    <row r="424" spans="1:12" s="31" customFormat="1" ht="15" customHeight="1">
      <c r="A424" s="1"/>
      <c r="B424" s="30"/>
      <c r="C424" s="30"/>
      <c r="E424" s="183"/>
      <c r="F424" s="35" t="s">
        <v>162</v>
      </c>
      <c r="G424" s="36"/>
      <c r="H424" s="148">
        <f>SUMPRODUCT(G418:G419,H418:H419)+SUMPRODUCT(G421,H421)</f>
        <v>17222</v>
      </c>
      <c r="I424" s="37"/>
      <c r="J424" s="38">
        <f>SUMPRODUCT(G418:G419,J418:J419)+SUMPRODUCT(G421,J421)</f>
        <v>128.69999999999999</v>
      </c>
      <c r="K424" s="39">
        <f>SUMPRODUCT(G418:G419,K418:K419)+SUMPRODUCT(G421,K421)</f>
        <v>0.23799999999999999</v>
      </c>
      <c r="L424" s="167">
        <f>SUMPRODUCT(G418:G419,L418:L419)+SUMPRODUCT(G421,L421)</f>
        <v>4</v>
      </c>
    </row>
    <row r="425" spans="1:12" s="31" customFormat="1" ht="15" customHeight="1">
      <c r="A425" s="1"/>
      <c r="B425" s="30"/>
      <c r="C425" s="30"/>
      <c r="E425" s="184"/>
      <c r="F425" s="43"/>
      <c r="G425" s="44"/>
      <c r="H425" s="149"/>
      <c r="I425" s="45"/>
      <c r="J425" s="46"/>
      <c r="K425" s="47"/>
      <c r="L425" s="168"/>
    </row>
    <row r="426" spans="1:12" s="31" customFormat="1" ht="15" customHeight="1">
      <c r="A426" s="1"/>
      <c r="B426" s="30"/>
      <c r="C426" s="30"/>
      <c r="E426" s="180" t="s">
        <v>224</v>
      </c>
      <c r="F426" s="23" t="s">
        <v>225</v>
      </c>
      <c r="G426" s="24">
        <v>1</v>
      </c>
      <c r="H426" s="146">
        <f>VLOOKUP(E426,'Артикулы и цены'!A:G,7,FALSE)</f>
        <v>9682</v>
      </c>
      <c r="I426" s="26"/>
      <c r="J426" s="27">
        <v>68.599999999999994</v>
      </c>
      <c r="K426" s="28">
        <v>0.14599999999999999</v>
      </c>
      <c r="L426" s="166">
        <v>2</v>
      </c>
    </row>
    <row r="427" spans="1:12" s="31" customFormat="1" ht="15" customHeight="1">
      <c r="A427" s="1"/>
      <c r="B427" s="30"/>
      <c r="C427" s="30"/>
      <c r="E427" s="180" t="s">
        <v>220</v>
      </c>
      <c r="F427" s="23" t="s">
        <v>111</v>
      </c>
      <c r="G427" s="24">
        <v>1</v>
      </c>
      <c r="H427" s="146">
        <f>VLOOKUP(E427,'Артикулы и цены'!A:G,7,FALSE)</f>
        <v>1429</v>
      </c>
      <c r="I427" s="26"/>
      <c r="J427" s="27">
        <v>5.3</v>
      </c>
      <c r="K427" s="28">
        <v>0.01</v>
      </c>
      <c r="L427" s="166">
        <v>1</v>
      </c>
    </row>
    <row r="428" spans="1:12" s="31" customFormat="1" ht="15" customHeight="1">
      <c r="A428" s="1"/>
      <c r="B428" s="30"/>
      <c r="C428" s="30"/>
      <c r="E428" s="180" t="s">
        <v>221</v>
      </c>
      <c r="F428" s="23" t="s">
        <v>157</v>
      </c>
      <c r="G428" s="24">
        <v>1</v>
      </c>
      <c r="H428" s="146">
        <f>VLOOKUP(E428,'Артикулы и цены'!A:G,7,FALSE)</f>
        <v>4235</v>
      </c>
      <c r="I428" s="26"/>
      <c r="J428" s="27">
        <v>11.5</v>
      </c>
      <c r="K428" s="28">
        <v>3.6999999999999998E-2</v>
      </c>
      <c r="L428" s="166">
        <v>1</v>
      </c>
    </row>
    <row r="429" spans="1:12" s="31" customFormat="1" ht="15" customHeight="1">
      <c r="A429" s="1"/>
      <c r="B429" s="30"/>
      <c r="C429" s="30"/>
      <c r="E429" s="180" t="s">
        <v>222</v>
      </c>
      <c r="F429" s="23" t="s">
        <v>159</v>
      </c>
      <c r="G429" s="24">
        <v>1</v>
      </c>
      <c r="H429" s="146">
        <f>VLOOKUP(E429,'Артикулы и цены'!A:G,7,FALSE)</f>
        <v>6111</v>
      </c>
      <c r="I429" s="26"/>
      <c r="J429" s="27">
        <v>54.8</v>
      </c>
      <c r="K429" s="28">
        <v>8.2000000000000003E-2</v>
      </c>
      <c r="L429" s="166">
        <v>1</v>
      </c>
    </row>
    <row r="430" spans="1:12" s="31" customFormat="1" ht="15" customHeight="1">
      <c r="A430" s="1"/>
      <c r="B430" s="30"/>
      <c r="C430" s="30"/>
      <c r="E430" s="22"/>
      <c r="F430" s="23"/>
      <c r="G430" s="51"/>
      <c r="H430" s="151"/>
      <c r="I430" s="29"/>
      <c r="J430" s="52"/>
      <c r="K430" s="53"/>
      <c r="L430" s="166"/>
    </row>
    <row r="431" spans="1:12" s="31" customFormat="1" ht="15" customHeight="1">
      <c r="A431" s="1"/>
      <c r="B431" s="30"/>
      <c r="C431" s="30"/>
      <c r="E431" s="22"/>
      <c r="F431" s="35" t="s">
        <v>160</v>
      </c>
      <c r="G431" s="36"/>
      <c r="H431" s="148">
        <f>SUMPRODUCT(G426:G428,H426:H428)</f>
        <v>15346</v>
      </c>
      <c r="I431" s="201" t="s">
        <v>223</v>
      </c>
      <c r="J431" s="38">
        <f>SUMPRODUCT(G426:G428,J426:J428)</f>
        <v>85.399999999999991</v>
      </c>
      <c r="K431" s="39">
        <f>SUMPRODUCT(G426:G428,K426:K428)</f>
        <v>0.193</v>
      </c>
      <c r="L431" s="167">
        <f>SUMPRODUCT(G426:G428,L426:L428)</f>
        <v>4</v>
      </c>
    </row>
    <row r="432" spans="1:12" s="31" customFormat="1" ht="15" customHeight="1">
      <c r="A432" s="1"/>
      <c r="B432" s="30"/>
      <c r="C432" s="30"/>
      <c r="E432" s="22"/>
      <c r="F432" s="35" t="s">
        <v>162</v>
      </c>
      <c r="G432" s="36"/>
      <c r="H432" s="148">
        <f>SUMPRODUCT(G426:G427,H426:H427)+SUMPRODUCT(G429,H429)</f>
        <v>17222</v>
      </c>
      <c r="I432" s="201"/>
      <c r="J432" s="38">
        <f>SUMPRODUCT(G426:G427,J426:J427)+SUMPRODUCT(G429,J429)</f>
        <v>128.69999999999999</v>
      </c>
      <c r="K432" s="39">
        <f>SUMPRODUCT(G426:G427,K426:K427)+SUMPRODUCT(G429,K429)</f>
        <v>0.23799999999999999</v>
      </c>
      <c r="L432" s="167">
        <f>SUMPRODUCT(G426:G427,L426:L427)+SUMPRODUCT(G429,L429)</f>
        <v>4</v>
      </c>
    </row>
    <row r="433" spans="1:12" s="109" customFormat="1" ht="17.25" customHeight="1">
      <c r="A433" s="111"/>
      <c r="B433" s="112"/>
      <c r="C433" s="112"/>
      <c r="D433" s="113"/>
      <c r="E433" s="42"/>
      <c r="F433" s="75"/>
      <c r="G433" s="114"/>
      <c r="H433" s="153"/>
      <c r="I433" s="115"/>
      <c r="J433" s="77"/>
      <c r="K433" s="78"/>
      <c r="L433" s="169"/>
    </row>
    <row r="434" spans="1:12" s="109" customFormat="1" ht="17.25" customHeight="1">
      <c r="A434" s="111"/>
      <c r="B434" s="48" t="s">
        <v>226</v>
      </c>
      <c r="C434" s="48"/>
      <c r="D434" s="48"/>
      <c r="E434" s="48"/>
      <c r="F434" s="48"/>
      <c r="G434" s="48"/>
      <c r="H434" s="150"/>
      <c r="I434" s="48"/>
      <c r="J434" s="49"/>
      <c r="K434" s="50"/>
      <c r="L434" s="150"/>
    </row>
    <row r="435" spans="1:12" s="109" customFormat="1" ht="17.25" customHeight="1">
      <c r="A435" s="111"/>
      <c r="B435" s="59" t="s">
        <v>397</v>
      </c>
      <c r="C435" s="15"/>
      <c r="D435" s="15"/>
      <c r="E435" s="15"/>
      <c r="F435" s="15"/>
      <c r="G435" s="15"/>
      <c r="H435" s="144"/>
      <c r="I435" s="15"/>
      <c r="J435" s="16"/>
      <c r="K435" s="17"/>
      <c r="L435" s="144"/>
    </row>
    <row r="436" spans="1:12" s="109" customFormat="1" ht="24">
      <c r="A436" s="111"/>
      <c r="B436"/>
      <c r="C436"/>
      <c r="D436"/>
      <c r="E436" s="18" t="s">
        <v>1</v>
      </c>
      <c r="F436" s="18" t="s">
        <v>2</v>
      </c>
      <c r="G436" s="18" t="s">
        <v>392</v>
      </c>
      <c r="H436" s="145" t="s">
        <v>393</v>
      </c>
      <c r="I436" s="18" t="s">
        <v>3</v>
      </c>
      <c r="J436" s="19" t="s">
        <v>394</v>
      </c>
      <c r="K436" s="20" t="s">
        <v>396</v>
      </c>
      <c r="L436" s="145" t="s">
        <v>395</v>
      </c>
    </row>
    <row r="437" spans="1:12" s="109" customFormat="1" ht="17.25" customHeight="1">
      <c r="A437" s="111"/>
      <c r="B437" s="21"/>
      <c r="C437" s="21"/>
      <c r="D437" s="1"/>
      <c r="E437" s="180" t="s">
        <v>227</v>
      </c>
      <c r="F437" s="23" t="s">
        <v>155</v>
      </c>
      <c r="G437" s="24">
        <v>1</v>
      </c>
      <c r="H437" s="146">
        <f>VLOOKUP(E437,'Артикулы и цены'!A:G,7,FALSE)</f>
        <v>7296</v>
      </c>
      <c r="I437" s="26"/>
      <c r="J437" s="27">
        <v>51.6</v>
      </c>
      <c r="K437" s="28">
        <v>0.105</v>
      </c>
      <c r="L437" s="166">
        <v>2</v>
      </c>
    </row>
    <row r="438" spans="1:12" s="109" customFormat="1" ht="17.25" customHeight="1">
      <c r="A438" s="111"/>
      <c r="B438" s="21"/>
      <c r="C438" s="21"/>
      <c r="D438" s="1"/>
      <c r="E438" s="180" t="s">
        <v>228</v>
      </c>
      <c r="F438" s="23" t="s">
        <v>229</v>
      </c>
      <c r="G438" s="24">
        <v>1</v>
      </c>
      <c r="H438" s="146">
        <f>VLOOKUP(E438,'Артикулы и цены'!A:G,7,FALSE)</f>
        <v>2594</v>
      </c>
      <c r="I438" s="26"/>
      <c r="J438" s="27">
        <v>5.9</v>
      </c>
      <c r="K438" s="28">
        <v>1.7000000000000001E-2</v>
      </c>
      <c r="L438" s="166">
        <v>1</v>
      </c>
    </row>
    <row r="439" spans="1:12" s="109" customFormat="1" ht="17.25" customHeight="1">
      <c r="A439" s="111"/>
      <c r="B439" s="30"/>
      <c r="C439" s="30"/>
      <c r="D439" s="31"/>
      <c r="E439" s="183"/>
      <c r="F439" s="32"/>
      <c r="G439" s="32"/>
      <c r="H439" s="147"/>
      <c r="I439" s="32"/>
      <c r="J439" s="33"/>
      <c r="K439" s="34"/>
      <c r="L439" s="32"/>
    </row>
    <row r="440" spans="1:12" s="109" customFormat="1" ht="17.25" customHeight="1">
      <c r="A440" s="111"/>
      <c r="B440" s="30"/>
      <c r="C440" s="30"/>
      <c r="D440" s="31"/>
      <c r="E440" s="183"/>
      <c r="F440" s="35" t="s">
        <v>8</v>
      </c>
      <c r="G440" s="36"/>
      <c r="H440" s="148">
        <f>SUMPRODUCT(G437:G438,H437:H438)</f>
        <v>9890</v>
      </c>
      <c r="I440" s="37" t="s">
        <v>230</v>
      </c>
      <c r="J440" s="38">
        <f>SUMPRODUCT(G437:G438,J437:J438)</f>
        <v>57.5</v>
      </c>
      <c r="K440" s="39">
        <f>SUMPRODUCT(G437:G438,K437:K438)</f>
        <v>0.122</v>
      </c>
      <c r="L440" s="167">
        <f>SUMPRODUCT(G437:G438,L437:L438)</f>
        <v>3</v>
      </c>
    </row>
    <row r="441" spans="1:12" s="109" customFormat="1" ht="17.25" customHeight="1">
      <c r="A441" s="111"/>
      <c r="B441" s="108"/>
      <c r="C441" s="108"/>
      <c r="E441" s="187"/>
      <c r="F441" s="75"/>
      <c r="G441" s="114"/>
      <c r="H441" s="153"/>
      <c r="I441" s="76"/>
      <c r="J441" s="77"/>
      <c r="K441" s="78"/>
      <c r="L441" s="170"/>
    </row>
    <row r="442" spans="1:12" s="109" customFormat="1" ht="17.25" customHeight="1">
      <c r="A442" s="111"/>
      <c r="B442" s="30"/>
      <c r="C442" s="30"/>
      <c r="D442" s="31"/>
      <c r="E442" s="180" t="s">
        <v>227</v>
      </c>
      <c r="F442" s="23" t="s">
        <v>155</v>
      </c>
      <c r="G442" s="24">
        <v>1</v>
      </c>
      <c r="H442" s="146">
        <f>VLOOKUP(E442,'Артикулы и цены'!A:G,7,FALSE)</f>
        <v>7296</v>
      </c>
      <c r="I442" s="29"/>
      <c r="J442" s="27">
        <v>51.6</v>
      </c>
      <c r="K442" s="28">
        <v>0.105</v>
      </c>
      <c r="L442" s="166">
        <v>2</v>
      </c>
    </row>
    <row r="443" spans="1:12" s="109" customFormat="1" ht="17.25" customHeight="1">
      <c r="A443" s="111"/>
      <c r="B443" s="30"/>
      <c r="C443" s="30"/>
      <c r="D443" s="31"/>
      <c r="E443" s="180" t="s">
        <v>231</v>
      </c>
      <c r="F443" s="23" t="s">
        <v>232</v>
      </c>
      <c r="G443" s="24">
        <v>1</v>
      </c>
      <c r="H443" s="146">
        <f>VLOOKUP(E443,'Артикулы и цены'!A:G,7,FALSE)</f>
        <v>2594</v>
      </c>
      <c r="I443" s="29"/>
      <c r="J443" s="27">
        <v>5.9</v>
      </c>
      <c r="K443" s="28">
        <v>1.7000000000000001E-2</v>
      </c>
      <c r="L443" s="166">
        <v>1</v>
      </c>
    </row>
    <row r="444" spans="1:12" s="109" customFormat="1" ht="17.25" customHeight="1">
      <c r="A444" s="111"/>
      <c r="B444" s="30"/>
      <c r="C444" s="30"/>
      <c r="D444" s="31"/>
      <c r="E444" s="22"/>
      <c r="F444" s="23"/>
      <c r="G444" s="51"/>
      <c r="H444" s="151"/>
      <c r="I444" s="29"/>
      <c r="J444" s="52"/>
      <c r="K444" s="53"/>
      <c r="L444" s="166"/>
    </row>
    <row r="445" spans="1:12" s="109" customFormat="1" ht="17.25" customHeight="1">
      <c r="A445" s="111"/>
      <c r="B445" s="30"/>
      <c r="C445" s="30"/>
      <c r="D445" s="31"/>
      <c r="E445" s="22"/>
      <c r="F445" s="35" t="s">
        <v>8</v>
      </c>
      <c r="G445" s="36"/>
      <c r="H445" s="148">
        <f>SUMPRODUCT(G442:G443,H442:H443)</f>
        <v>9890</v>
      </c>
      <c r="I445" s="37" t="s">
        <v>230</v>
      </c>
      <c r="J445" s="38">
        <f>SUMPRODUCT(G442:G443,J442:J443)</f>
        <v>57.5</v>
      </c>
      <c r="K445" s="39">
        <f>SUMPRODUCT(G442:G443,K442:K443)</f>
        <v>0.122</v>
      </c>
      <c r="L445" s="167">
        <f>SUMPRODUCT(G442:G443,L442:L443)</f>
        <v>3</v>
      </c>
    </row>
    <row r="446" spans="1:12" s="109" customFormat="1" ht="17.25" customHeight="1">
      <c r="A446" s="111"/>
      <c r="B446" s="40"/>
      <c r="C446" s="40"/>
      <c r="D446" s="41"/>
      <c r="E446" s="42"/>
      <c r="F446" s="43"/>
      <c r="G446" s="44"/>
      <c r="H446" s="149"/>
      <c r="I446" s="45"/>
      <c r="J446" s="46"/>
      <c r="K446" s="47"/>
      <c r="L446" s="168"/>
    </row>
    <row r="447" spans="1:12" s="109" customFormat="1" ht="24">
      <c r="A447" s="111"/>
      <c r="B447"/>
      <c r="C447"/>
      <c r="D447"/>
      <c r="E447" s="18" t="s">
        <v>1</v>
      </c>
      <c r="F447" s="18" t="s">
        <v>2</v>
      </c>
      <c r="G447" s="18" t="s">
        <v>392</v>
      </c>
      <c r="H447" s="145" t="s">
        <v>393</v>
      </c>
      <c r="I447" s="18" t="s">
        <v>3</v>
      </c>
      <c r="J447" s="19" t="s">
        <v>394</v>
      </c>
      <c r="K447" s="20" t="s">
        <v>396</v>
      </c>
      <c r="L447" s="145" t="s">
        <v>395</v>
      </c>
    </row>
    <row r="448" spans="1:12" s="109" customFormat="1" ht="17.25" customHeight="1">
      <c r="A448" s="111"/>
      <c r="B448" s="21"/>
      <c r="C448" s="21"/>
      <c r="D448" s="1"/>
      <c r="E448" s="180" t="s">
        <v>233</v>
      </c>
      <c r="F448" s="23" t="s">
        <v>155</v>
      </c>
      <c r="G448" s="24">
        <v>1</v>
      </c>
      <c r="H448" s="146">
        <f>VLOOKUP(E448,'Артикулы и цены'!A:G,7,FALSE)</f>
        <v>7166</v>
      </c>
      <c r="I448" s="26"/>
      <c r="J448" s="27">
        <v>69</v>
      </c>
      <c r="K448" s="28">
        <v>0.153</v>
      </c>
      <c r="L448" s="166">
        <v>2</v>
      </c>
    </row>
    <row r="449" spans="1:12" s="109" customFormat="1" ht="17.25" customHeight="1">
      <c r="A449" s="111"/>
      <c r="B449" s="21"/>
      <c r="C449" s="21"/>
      <c r="D449" s="1"/>
      <c r="E449" s="180" t="s">
        <v>234</v>
      </c>
      <c r="F449" s="23" t="s">
        <v>172</v>
      </c>
      <c r="G449" s="24">
        <v>1</v>
      </c>
      <c r="H449" s="146">
        <f>VLOOKUP(E449,'Артикулы и цены'!A:G,7,FALSE)</f>
        <v>4355</v>
      </c>
      <c r="I449" s="26"/>
      <c r="J449" s="27">
        <v>11</v>
      </c>
      <c r="K449" s="28">
        <v>0.03</v>
      </c>
      <c r="L449" s="166">
        <v>1</v>
      </c>
    </row>
    <row r="450" spans="1:12" s="109" customFormat="1" ht="17.25" customHeight="1">
      <c r="A450" s="111"/>
      <c r="B450" s="108"/>
      <c r="C450" s="108"/>
      <c r="E450" s="32"/>
      <c r="F450" s="32"/>
      <c r="G450" s="32"/>
      <c r="H450" s="160"/>
      <c r="I450" s="32"/>
      <c r="J450" s="33"/>
      <c r="K450" s="34"/>
      <c r="L450" s="32"/>
    </row>
    <row r="451" spans="1:12" s="109" customFormat="1" ht="17.25" customHeight="1">
      <c r="A451" s="111"/>
      <c r="B451" s="30"/>
      <c r="C451" s="30"/>
      <c r="D451" s="31"/>
      <c r="E451" s="32"/>
      <c r="F451" s="35" t="s">
        <v>8</v>
      </c>
      <c r="G451" s="37"/>
      <c r="H451" s="148">
        <f>SUMPRODUCT(G448:G449,H448:H449)</f>
        <v>11521</v>
      </c>
      <c r="I451" s="37" t="s">
        <v>235</v>
      </c>
      <c r="J451" s="38">
        <f>SUMPRODUCT(G448:G449,J448:J449)</f>
        <v>80</v>
      </c>
      <c r="K451" s="39">
        <f>SUMPRODUCT(G448:G449,K448:K449)</f>
        <v>0.183</v>
      </c>
      <c r="L451" s="167">
        <f>SUMPRODUCT(G448:G449,L448:L449)</f>
        <v>3</v>
      </c>
    </row>
    <row r="452" spans="1:12" s="109" customFormat="1" ht="17.25" customHeight="1">
      <c r="A452" s="111"/>
      <c r="B452" s="30"/>
      <c r="C452" s="30"/>
      <c r="D452" s="31"/>
      <c r="E452" s="22"/>
      <c r="F452" s="116"/>
      <c r="G452" s="117"/>
      <c r="H452" s="154"/>
      <c r="I452" s="82"/>
      <c r="J452" s="83"/>
      <c r="K452" s="84"/>
      <c r="L452" s="169"/>
    </row>
    <row r="453" spans="1:12" s="109" customFormat="1" ht="17.25" customHeight="1">
      <c r="A453" s="111"/>
      <c r="B453" s="30"/>
      <c r="C453" s="30"/>
      <c r="D453" s="31"/>
      <c r="E453" s="22"/>
      <c r="F453" s="116"/>
      <c r="G453" s="117"/>
      <c r="H453" s="154"/>
      <c r="I453" s="82"/>
      <c r="J453" s="83"/>
      <c r="K453" s="84"/>
      <c r="L453" s="169"/>
    </row>
    <row r="454" spans="1:12" s="109" customFormat="1" ht="15">
      <c r="A454" s="111"/>
      <c r="B454" s="57" t="s">
        <v>411</v>
      </c>
      <c r="C454" s="58"/>
      <c r="D454" s="59"/>
      <c r="E454" s="118"/>
      <c r="F454" s="118"/>
      <c r="G454" s="118"/>
      <c r="H454" s="161"/>
      <c r="I454" s="118"/>
      <c r="J454" s="119"/>
      <c r="K454" s="120"/>
      <c r="L454" s="118"/>
    </row>
    <row r="455" spans="1:12" s="109" customFormat="1" ht="17.25" customHeight="1">
      <c r="A455" s="111"/>
      <c r="B455" s="30"/>
      <c r="C455" s="30"/>
      <c r="D455" s="31"/>
      <c r="E455" s="180" t="s">
        <v>236</v>
      </c>
      <c r="F455" s="23" t="s">
        <v>237</v>
      </c>
      <c r="G455" s="24">
        <v>1</v>
      </c>
      <c r="H455" s="146">
        <f>VLOOKUP(E455,'Артикулы и цены'!A:G,7,FALSE)</f>
        <v>12213</v>
      </c>
      <c r="I455" s="26"/>
      <c r="J455" s="27">
        <v>67.7</v>
      </c>
      <c r="K455" s="28">
        <v>0.16</v>
      </c>
      <c r="L455" s="166">
        <v>3</v>
      </c>
    </row>
    <row r="456" spans="1:12" s="109" customFormat="1" ht="17.25" customHeight="1">
      <c r="A456" s="111"/>
      <c r="B456" s="30"/>
      <c r="C456" s="30"/>
      <c r="D456" s="31"/>
      <c r="E456" s="180" t="s">
        <v>238</v>
      </c>
      <c r="F456" s="23" t="s">
        <v>103</v>
      </c>
      <c r="G456" s="24">
        <v>1</v>
      </c>
      <c r="H456" s="146">
        <f>VLOOKUP(E456,'Артикулы и цены'!A:G,7,FALSE)</f>
        <v>706</v>
      </c>
      <c r="I456" s="26"/>
      <c r="J456" s="27">
        <v>3.6</v>
      </c>
      <c r="K456" s="28">
        <v>0.01</v>
      </c>
      <c r="L456" s="166">
        <v>1</v>
      </c>
    </row>
    <row r="457" spans="1:12" s="109" customFormat="1" ht="17.25" customHeight="1">
      <c r="A457" s="111"/>
      <c r="B457" s="30"/>
      <c r="C457" s="30"/>
      <c r="D457" s="31"/>
      <c r="E457" s="180" t="s">
        <v>96</v>
      </c>
      <c r="F457" s="23" t="s">
        <v>239</v>
      </c>
      <c r="G457" s="24">
        <v>1</v>
      </c>
      <c r="H457" s="146">
        <f>VLOOKUP(E457,'Артикулы и цены'!A:G,7,FALSE)</f>
        <v>3645</v>
      </c>
      <c r="I457" s="26"/>
      <c r="J457" s="27">
        <v>3.7</v>
      </c>
      <c r="K457" s="28">
        <v>7.0000000000000001E-3</v>
      </c>
      <c r="L457" s="166">
        <v>1</v>
      </c>
    </row>
    <row r="458" spans="1:12" s="109" customFormat="1" ht="17.25" customHeight="1">
      <c r="A458" s="111"/>
      <c r="B458"/>
      <c r="C458"/>
      <c r="D458"/>
      <c r="E458" s="183"/>
      <c r="F458" s="32"/>
      <c r="G458" s="32"/>
      <c r="H458" s="147"/>
      <c r="I458" s="32"/>
      <c r="J458" s="33"/>
      <c r="K458" s="34"/>
      <c r="L458" s="32"/>
    </row>
    <row r="459" spans="1:12" s="109" customFormat="1" ht="17.25" customHeight="1">
      <c r="A459" s="111"/>
      <c r="B459" s="30"/>
      <c r="C459" s="30"/>
      <c r="D459" s="31"/>
      <c r="E459" s="183"/>
      <c r="F459" s="35" t="s">
        <v>8</v>
      </c>
      <c r="G459" s="36"/>
      <c r="H459" s="148">
        <f>SUMPRODUCT(G455:G457,H455:H457)</f>
        <v>16564</v>
      </c>
      <c r="I459" s="37" t="s">
        <v>230</v>
      </c>
      <c r="J459" s="38">
        <f>SUMPRODUCT(G455:G457,J455:J457)</f>
        <v>75</v>
      </c>
      <c r="K459" s="39">
        <f>SUMPRODUCT(G455:G457,K455:K457)</f>
        <v>0.17700000000000002</v>
      </c>
      <c r="L459" s="167">
        <f>SUMPRODUCT(G455:G457,L455:L457)</f>
        <v>5</v>
      </c>
    </row>
    <row r="460" spans="1:12" s="109" customFormat="1" ht="17.25" customHeight="1">
      <c r="A460" s="111"/>
      <c r="B460" s="108"/>
      <c r="C460" s="108"/>
      <c r="E460" s="187"/>
      <c r="F460" s="75"/>
      <c r="G460" s="114"/>
      <c r="H460" s="153"/>
      <c r="I460" s="76"/>
      <c r="J460" s="77"/>
      <c r="K460" s="78"/>
      <c r="L460" s="170"/>
    </row>
    <row r="461" spans="1:12" s="109" customFormat="1" ht="17.25" customHeight="1">
      <c r="A461" s="111"/>
      <c r="B461" s="30"/>
      <c r="C461" s="30"/>
      <c r="D461" s="31"/>
      <c r="E461" s="180" t="s">
        <v>240</v>
      </c>
      <c r="F461" s="23" t="s">
        <v>190</v>
      </c>
      <c r="G461" s="24">
        <v>1</v>
      </c>
      <c r="H461" s="146">
        <f>VLOOKUP(E461,'Артикулы и цены'!A:G,7,FALSE)</f>
        <v>12213</v>
      </c>
      <c r="I461" s="29"/>
      <c r="J461" s="27">
        <v>67.7</v>
      </c>
      <c r="K461" s="28">
        <v>0.16</v>
      </c>
      <c r="L461" s="166">
        <v>3</v>
      </c>
    </row>
    <row r="462" spans="1:12" s="109" customFormat="1" ht="17.25" customHeight="1">
      <c r="A462" s="111"/>
      <c r="B462" s="30"/>
      <c r="C462" s="30"/>
      <c r="D462" s="31"/>
      <c r="E462" s="180" t="s">
        <v>238</v>
      </c>
      <c r="F462" s="23" t="s">
        <v>103</v>
      </c>
      <c r="G462" s="24">
        <v>1</v>
      </c>
      <c r="H462" s="146">
        <f>VLOOKUP(E462,'Артикулы и цены'!A:G,7,FALSE)</f>
        <v>706</v>
      </c>
      <c r="I462" s="29"/>
      <c r="J462" s="27">
        <v>3.6</v>
      </c>
      <c r="K462" s="28">
        <v>0.01</v>
      </c>
      <c r="L462" s="166">
        <v>1</v>
      </c>
    </row>
    <row r="463" spans="1:12" s="109" customFormat="1" ht="17.25" customHeight="1">
      <c r="A463" s="111"/>
      <c r="B463" s="30"/>
      <c r="C463" s="30"/>
      <c r="D463" s="31"/>
      <c r="E463" s="180" t="s">
        <v>96</v>
      </c>
      <c r="F463" s="23" t="s">
        <v>239</v>
      </c>
      <c r="G463" s="24">
        <v>1</v>
      </c>
      <c r="H463" s="146">
        <f>VLOOKUP(E463,'Артикулы и цены'!A:G,7,FALSE)</f>
        <v>3645</v>
      </c>
      <c r="I463" s="29"/>
      <c r="J463" s="27">
        <v>3.7</v>
      </c>
      <c r="K463" s="28">
        <v>7.0000000000000001E-3</v>
      </c>
      <c r="L463" s="166">
        <v>1</v>
      </c>
    </row>
    <row r="464" spans="1:12" s="109" customFormat="1" ht="17.25" customHeight="1">
      <c r="A464" s="111"/>
      <c r="B464" s="30"/>
      <c r="C464" s="30"/>
      <c r="D464" s="31"/>
      <c r="E464" s="22"/>
      <c r="F464" s="23"/>
      <c r="G464" s="51"/>
      <c r="H464" s="151"/>
      <c r="I464" s="29"/>
      <c r="J464" s="52"/>
      <c r="K464" s="53"/>
      <c r="L464" s="166"/>
    </row>
    <row r="465" spans="1:13" s="109" customFormat="1" ht="17.25" customHeight="1">
      <c r="A465" s="111"/>
      <c r="B465" s="30"/>
      <c r="C465" s="30"/>
      <c r="D465" s="31"/>
      <c r="E465" s="22"/>
      <c r="F465" s="35" t="s">
        <v>8</v>
      </c>
      <c r="G465" s="36"/>
      <c r="H465" s="148">
        <f>SUMPRODUCT(G461:G463,H461:H463)</f>
        <v>16564</v>
      </c>
      <c r="I465" s="37" t="s">
        <v>230</v>
      </c>
      <c r="J465" s="38">
        <f>SUMPRODUCT(G461:G463,J461:J463)</f>
        <v>75</v>
      </c>
      <c r="K465" s="39">
        <f>SUMPRODUCT(G461:G463,K461:K463)</f>
        <v>0.17700000000000002</v>
      </c>
      <c r="L465" s="167">
        <f>SUMPRODUCT(G461:G463,L461:L463)</f>
        <v>5</v>
      </c>
    </row>
    <row r="466" spans="1:13" s="109" customFormat="1" ht="17.25" customHeight="1">
      <c r="A466" s="111"/>
      <c r="B466" s="40"/>
      <c r="C466" s="40"/>
      <c r="D466" s="41"/>
      <c r="E466" s="42"/>
      <c r="F466" s="113"/>
      <c r="G466" s="113"/>
      <c r="H466" s="162"/>
      <c r="I466" s="113"/>
      <c r="J466" s="171"/>
      <c r="K466" s="163"/>
      <c r="L466" s="162"/>
    </row>
    <row r="467" spans="1:13" s="109" customFormat="1" ht="17.25" customHeight="1">
      <c r="A467" s="111"/>
      <c r="B467" s="30"/>
      <c r="C467" s="30"/>
      <c r="D467" s="31"/>
      <c r="E467" s="180" t="s">
        <v>241</v>
      </c>
      <c r="F467" s="23" t="s">
        <v>237</v>
      </c>
      <c r="G467" s="24">
        <v>1</v>
      </c>
      <c r="H467" s="146">
        <f>VLOOKUP(E467,'Артикулы и цены'!A:G,7,FALSE)</f>
        <v>16310</v>
      </c>
      <c r="I467" s="26"/>
      <c r="J467" s="27">
        <v>100.7</v>
      </c>
      <c r="K467" s="28">
        <v>0.20200000000000001</v>
      </c>
      <c r="L467" s="166">
        <v>3</v>
      </c>
    </row>
    <row r="468" spans="1:13" s="109" customFormat="1" ht="17.25" customHeight="1">
      <c r="A468" s="111"/>
      <c r="B468" s="30"/>
      <c r="C468" s="30"/>
      <c r="D468" s="31"/>
      <c r="E468" s="180" t="s">
        <v>242</v>
      </c>
      <c r="F468" s="23" t="s">
        <v>103</v>
      </c>
      <c r="G468" s="24">
        <v>1</v>
      </c>
      <c r="H468" s="146">
        <f>VLOOKUP(E468,'Артикулы и цены'!A:G,7,FALSE)</f>
        <v>857</v>
      </c>
      <c r="I468" s="26"/>
      <c r="J468" s="27">
        <v>5.2</v>
      </c>
      <c r="K468" s="28">
        <v>1.2E-2</v>
      </c>
      <c r="L468" s="166">
        <v>1</v>
      </c>
    </row>
    <row r="469" spans="1:13" s="109" customFormat="1" ht="17.25" customHeight="1">
      <c r="A469" s="111"/>
      <c r="B469" s="30"/>
      <c r="C469" s="30"/>
      <c r="D469" s="31"/>
      <c r="E469" s="180" t="s">
        <v>90</v>
      </c>
      <c r="F469" s="23" t="s">
        <v>239</v>
      </c>
      <c r="G469" s="24">
        <v>1</v>
      </c>
      <c r="H469" s="146">
        <f>VLOOKUP(E469,'Артикулы и цены'!A:G,7,FALSE)</f>
        <v>4963</v>
      </c>
      <c r="I469" s="26"/>
      <c r="J469" s="27">
        <v>7</v>
      </c>
      <c r="K469" s="28">
        <v>1.4E-2</v>
      </c>
      <c r="L469" s="166">
        <v>1</v>
      </c>
    </row>
    <row r="470" spans="1:13" s="109" customFormat="1" ht="17.25" customHeight="1">
      <c r="A470" s="111"/>
      <c r="B470" s="30"/>
      <c r="C470" s="30"/>
      <c r="D470" s="31"/>
      <c r="E470" s="183"/>
      <c r="F470" s="32"/>
      <c r="G470" s="32"/>
      <c r="H470" s="147"/>
      <c r="I470" s="32"/>
      <c r="J470" s="33"/>
      <c r="K470" s="34"/>
      <c r="L470" s="32"/>
    </row>
    <row r="471" spans="1:13" s="109" customFormat="1" ht="17.25" customHeight="1">
      <c r="A471" s="111"/>
      <c r="B471" s="30"/>
      <c r="C471" s="30"/>
      <c r="D471" s="31"/>
      <c r="E471" s="183"/>
      <c r="F471" s="35" t="s">
        <v>8</v>
      </c>
      <c r="G471" s="36"/>
      <c r="H471" s="148">
        <f>SUMPRODUCT(G467:G469,H467:H469)</f>
        <v>22130</v>
      </c>
      <c r="I471" s="37" t="s">
        <v>235</v>
      </c>
      <c r="J471" s="38">
        <f>SUMPRODUCT(G467:G469,J467:J469)</f>
        <v>112.9</v>
      </c>
      <c r="K471" s="39">
        <f>SUMPRODUCT(G467:G469,K467:K469)</f>
        <v>0.22800000000000004</v>
      </c>
      <c r="L471" s="167">
        <f>SUMPRODUCT(G467:G469,L467:L469)</f>
        <v>5</v>
      </c>
    </row>
    <row r="472" spans="1:13" s="109" customFormat="1" ht="17.25" customHeight="1">
      <c r="A472" s="111"/>
      <c r="B472" s="108"/>
      <c r="C472" s="108"/>
      <c r="E472" s="187"/>
      <c r="F472" s="75"/>
      <c r="G472" s="114"/>
      <c r="H472" s="153"/>
      <c r="I472" s="76"/>
      <c r="J472" s="77"/>
      <c r="K472" s="78"/>
      <c r="L472" s="170"/>
    </row>
    <row r="473" spans="1:13" s="109" customFormat="1" ht="17.25" customHeight="1">
      <c r="A473" s="111"/>
      <c r="B473" s="30"/>
      <c r="C473" s="30"/>
      <c r="D473" s="31"/>
      <c r="E473" s="180" t="s">
        <v>243</v>
      </c>
      <c r="F473" s="23" t="s">
        <v>190</v>
      </c>
      <c r="G473" s="24">
        <v>1</v>
      </c>
      <c r="H473" s="146">
        <f>VLOOKUP(E473,'Артикулы и цены'!A:G,7,FALSE)</f>
        <v>16310</v>
      </c>
      <c r="I473" s="29"/>
      <c r="J473" s="27">
        <v>100.7</v>
      </c>
      <c r="K473" s="28">
        <v>0.2</v>
      </c>
      <c r="L473" s="166">
        <v>3</v>
      </c>
    </row>
    <row r="474" spans="1:13" s="109" customFormat="1" ht="17.25" customHeight="1">
      <c r="A474" s="111"/>
      <c r="B474" s="30"/>
      <c r="C474" s="30"/>
      <c r="D474" s="31"/>
      <c r="E474" s="180" t="s">
        <v>242</v>
      </c>
      <c r="F474" s="23" t="s">
        <v>103</v>
      </c>
      <c r="G474" s="24">
        <v>1</v>
      </c>
      <c r="H474" s="146">
        <f>VLOOKUP(E474,'Артикулы и цены'!A:G,7,FALSE)</f>
        <v>857</v>
      </c>
      <c r="I474" s="29"/>
      <c r="J474" s="27">
        <v>5.2</v>
      </c>
      <c r="K474" s="28">
        <v>1.2E-2</v>
      </c>
      <c r="L474" s="166">
        <v>1</v>
      </c>
    </row>
    <row r="475" spans="1:13" s="109" customFormat="1" ht="17.25" customHeight="1">
      <c r="A475" s="111"/>
      <c r="B475" s="30"/>
      <c r="C475" s="30"/>
      <c r="D475" s="31"/>
      <c r="E475" s="180" t="s">
        <v>90</v>
      </c>
      <c r="F475" s="23" t="s">
        <v>239</v>
      </c>
      <c r="G475" s="24">
        <v>1</v>
      </c>
      <c r="H475" s="146">
        <f>VLOOKUP(E475,'Артикулы и цены'!A:G,7,FALSE)</f>
        <v>4963</v>
      </c>
      <c r="I475" s="29"/>
      <c r="J475" s="27">
        <v>7</v>
      </c>
      <c r="K475" s="28">
        <v>1.4E-2</v>
      </c>
      <c r="L475" s="166">
        <v>1</v>
      </c>
    </row>
    <row r="476" spans="1:13" s="109" customFormat="1" ht="17.25" customHeight="1">
      <c r="A476" s="111"/>
      <c r="B476" s="30"/>
      <c r="C476" s="30"/>
      <c r="D476" s="31"/>
      <c r="E476" s="22"/>
      <c r="F476" s="23"/>
      <c r="G476" s="51"/>
      <c r="H476" s="151"/>
      <c r="I476" s="29"/>
      <c r="J476" s="52"/>
      <c r="K476" s="53"/>
      <c r="L476" s="166"/>
    </row>
    <row r="477" spans="1:13" s="109" customFormat="1" ht="17.25" customHeight="1">
      <c r="A477" s="111"/>
      <c r="B477" s="30"/>
      <c r="C477" s="30"/>
      <c r="D477" s="31"/>
      <c r="E477" s="22"/>
      <c r="F477" s="35" t="s">
        <v>8</v>
      </c>
      <c r="G477" s="36"/>
      <c r="H477" s="148">
        <f>SUMPRODUCT(G473:G475,H473:H475)</f>
        <v>22130</v>
      </c>
      <c r="I477" s="37" t="s">
        <v>235</v>
      </c>
      <c r="J477" s="38">
        <f>SUMPRODUCT(G473:G475,J473:J475)</f>
        <v>112.9</v>
      </c>
      <c r="K477" s="39">
        <f>SUMPRODUCT(G473:G475,K473:K475)</f>
        <v>0.22600000000000003</v>
      </c>
      <c r="L477" s="167">
        <f>SUMPRODUCT(G473:G475,L473:L475)</f>
        <v>5</v>
      </c>
    </row>
    <row r="478" spans="1:13" ht="15" customHeight="1">
      <c r="B478" s="40"/>
      <c r="C478" s="40"/>
      <c r="D478" s="41"/>
      <c r="E478" s="42"/>
      <c r="F478" s="43"/>
      <c r="G478" s="44"/>
      <c r="H478" s="149"/>
      <c r="I478" s="45"/>
      <c r="J478" s="46"/>
      <c r="K478" s="47"/>
      <c r="L478" s="168"/>
    </row>
    <row r="479" spans="1:13" s="5" customFormat="1">
      <c r="A479" s="1"/>
      <c r="B479" s="48" t="s">
        <v>244</v>
      </c>
      <c r="C479" s="48"/>
      <c r="D479" s="48"/>
      <c r="E479" s="48"/>
      <c r="F479" s="48"/>
      <c r="G479" s="48"/>
      <c r="H479" s="150"/>
      <c r="I479" s="48"/>
      <c r="J479" s="49"/>
      <c r="K479" s="50"/>
      <c r="L479" s="150"/>
      <c r="M479" s="174"/>
    </row>
    <row r="480" spans="1:13" s="5" customFormat="1">
      <c r="A480" s="1"/>
      <c r="B480" s="59" t="s">
        <v>397</v>
      </c>
      <c r="C480" s="15"/>
      <c r="D480" s="15"/>
      <c r="E480" s="15"/>
      <c r="F480" s="15"/>
      <c r="G480" s="15"/>
      <c r="H480" s="144"/>
      <c r="I480" s="15"/>
      <c r="J480" s="16"/>
      <c r="K480" s="17"/>
      <c r="L480" s="144"/>
      <c r="M480" s="174"/>
    </row>
    <row r="481" spans="1:12" ht="24">
      <c r="B481"/>
      <c r="C481"/>
      <c r="D481"/>
      <c r="E481" s="18" t="s">
        <v>1</v>
      </c>
      <c r="F481" s="18" t="s">
        <v>2</v>
      </c>
      <c r="G481" s="18" t="s">
        <v>392</v>
      </c>
      <c r="H481" s="145" t="s">
        <v>393</v>
      </c>
      <c r="I481" s="18" t="s">
        <v>3</v>
      </c>
      <c r="J481" s="19" t="s">
        <v>394</v>
      </c>
      <c r="K481" s="20" t="s">
        <v>396</v>
      </c>
      <c r="L481" s="145" t="s">
        <v>395</v>
      </c>
    </row>
    <row r="482" spans="1:12" ht="15" customHeight="1">
      <c r="B482" s="21"/>
      <c r="C482" s="21"/>
      <c r="E482" s="180" t="s">
        <v>245</v>
      </c>
      <c r="F482" s="23" t="s">
        <v>246</v>
      </c>
      <c r="G482" s="24">
        <v>1</v>
      </c>
      <c r="H482" s="146">
        <f>VLOOKUP(E482,'Артикулы и цены'!A:G,7,FALSE)</f>
        <v>3574</v>
      </c>
      <c r="I482" s="26"/>
      <c r="J482" s="27">
        <v>11.2</v>
      </c>
      <c r="K482" s="28">
        <v>2.3E-2</v>
      </c>
      <c r="L482" s="166">
        <v>1</v>
      </c>
    </row>
    <row r="483" spans="1:12" ht="15" customHeight="1">
      <c r="B483" s="21"/>
      <c r="C483" s="21"/>
      <c r="E483" s="180" t="s">
        <v>247</v>
      </c>
      <c r="F483" s="23" t="s">
        <v>157</v>
      </c>
      <c r="G483" s="24">
        <v>1</v>
      </c>
      <c r="H483" s="146">
        <f>VLOOKUP(E483,'Артикулы и цены'!A:G,7,FALSE)</f>
        <v>2155</v>
      </c>
      <c r="I483" s="26"/>
      <c r="J483" s="27">
        <v>3.4</v>
      </c>
      <c r="K483" s="28">
        <v>8.9999999999999993E-3</v>
      </c>
      <c r="L483" s="166">
        <v>1</v>
      </c>
    </row>
    <row r="484" spans="1:12" ht="15" customHeight="1">
      <c r="B484" s="21"/>
      <c r="C484" s="21"/>
      <c r="E484" s="180" t="s">
        <v>248</v>
      </c>
      <c r="F484" s="23" t="s">
        <v>148</v>
      </c>
      <c r="G484" s="24">
        <v>1</v>
      </c>
      <c r="H484" s="146">
        <f>VLOOKUP(E484,'Артикулы и цены'!A:G,7,FALSE)</f>
        <v>2309</v>
      </c>
      <c r="I484" s="26"/>
      <c r="J484" s="27">
        <v>12.4</v>
      </c>
      <c r="K484" s="28">
        <v>2.1000000000000001E-2</v>
      </c>
      <c r="L484" s="166">
        <v>1</v>
      </c>
    </row>
    <row r="485" spans="1:12" s="31" customFormat="1" ht="15" customHeight="1">
      <c r="A485" s="1"/>
      <c r="B485" s="30"/>
      <c r="C485" s="30"/>
      <c r="E485" s="183"/>
      <c r="F485" s="32"/>
      <c r="G485" s="32"/>
      <c r="H485" s="147"/>
      <c r="I485" s="32"/>
      <c r="J485" s="33"/>
      <c r="K485" s="34"/>
      <c r="L485" s="32"/>
    </row>
    <row r="486" spans="1:12" s="31" customFormat="1" ht="15" customHeight="1">
      <c r="A486" s="1"/>
      <c r="B486" s="30"/>
      <c r="C486" s="30"/>
      <c r="E486" s="183"/>
      <c r="F486" s="35" t="s">
        <v>160</v>
      </c>
      <c r="G486" s="36"/>
      <c r="H486" s="148">
        <f>SUMPRODUCT(G482:G483,H482:H483)</f>
        <v>5729</v>
      </c>
      <c r="I486" s="201" t="s">
        <v>249</v>
      </c>
      <c r="J486" s="38">
        <f>SUMPRODUCT(G482:G483,J482:J483)</f>
        <v>14.6</v>
      </c>
      <c r="K486" s="39">
        <f>SUMPRODUCT(G482:G483,K482:K483)</f>
        <v>3.2000000000000001E-2</v>
      </c>
      <c r="L486" s="167">
        <f>SUMPRODUCT(G482:G483,L482:L483)</f>
        <v>2</v>
      </c>
    </row>
    <row r="487" spans="1:12" s="31" customFormat="1" ht="15" customHeight="1">
      <c r="A487" s="1"/>
      <c r="B487" s="30"/>
      <c r="C487" s="30"/>
      <c r="E487" s="32"/>
      <c r="F487" s="35" t="s">
        <v>250</v>
      </c>
      <c r="G487" s="36"/>
      <c r="H487" s="148">
        <f>SUMPRODUCT(G482,H482)+SUMPRODUCT(G484,H484)</f>
        <v>5883</v>
      </c>
      <c r="I487" s="201"/>
      <c r="J487" s="38">
        <f>SUMPRODUCT(G482,J482)+SUMPRODUCT(G484,J484)</f>
        <v>23.6</v>
      </c>
      <c r="K487" s="39">
        <f>SUMPRODUCT(G482,K482)+SUMPRODUCT(G484,K484)</f>
        <v>4.3999999999999997E-2</v>
      </c>
      <c r="L487" s="167">
        <f>SUMPRODUCT(G482,L482)+SUMPRODUCT(G484,L484)</f>
        <v>2</v>
      </c>
    </row>
    <row r="488" spans="1:12" ht="15" customHeight="1">
      <c r="B488" s="40"/>
      <c r="C488" s="40"/>
      <c r="D488" s="41"/>
      <c r="E488" s="42"/>
      <c r="F488" s="43"/>
      <c r="G488" s="44"/>
      <c r="H488" s="149"/>
      <c r="I488" s="45"/>
      <c r="J488" s="46"/>
      <c r="K488" s="47"/>
      <c r="L488" s="168"/>
    </row>
    <row r="489" spans="1:12" ht="24">
      <c r="B489"/>
      <c r="C489"/>
      <c r="D489"/>
      <c r="E489" s="18" t="s">
        <v>1</v>
      </c>
      <c r="F489" s="18" t="s">
        <v>2</v>
      </c>
      <c r="G489" s="18" t="s">
        <v>392</v>
      </c>
      <c r="H489" s="145" t="s">
        <v>393</v>
      </c>
      <c r="I489" s="18" t="s">
        <v>3</v>
      </c>
      <c r="J489" s="19" t="s">
        <v>394</v>
      </c>
      <c r="K489" s="20" t="s">
        <v>396</v>
      </c>
      <c r="L489" s="145" t="s">
        <v>395</v>
      </c>
    </row>
    <row r="490" spans="1:12" ht="15" customHeight="1">
      <c r="B490" s="21"/>
      <c r="C490" s="21"/>
      <c r="E490" s="180" t="s">
        <v>251</v>
      </c>
      <c r="F490" s="23" t="s">
        <v>246</v>
      </c>
      <c r="G490" s="24">
        <v>1</v>
      </c>
      <c r="H490" s="146">
        <f>VLOOKUP(E490,'Артикулы и цены'!A:G,7,FALSE)</f>
        <v>4139</v>
      </c>
      <c r="I490" s="26"/>
      <c r="J490" s="27">
        <v>14.6</v>
      </c>
      <c r="K490" s="28">
        <v>0.03</v>
      </c>
      <c r="L490" s="166">
        <v>1</v>
      </c>
    </row>
    <row r="491" spans="1:12" ht="15" customHeight="1">
      <c r="B491" s="21"/>
      <c r="C491" s="21"/>
      <c r="E491" s="180" t="s">
        <v>252</v>
      </c>
      <c r="F491" s="23" t="s">
        <v>157</v>
      </c>
      <c r="G491" s="24">
        <v>1</v>
      </c>
      <c r="H491" s="146">
        <f>VLOOKUP(E491,'Артикулы и цены'!A:G,7,FALSE)</f>
        <v>2478</v>
      </c>
      <c r="I491" s="26"/>
      <c r="J491" s="27">
        <v>4.3</v>
      </c>
      <c r="K491" s="28">
        <v>1.0999999999999999E-2</v>
      </c>
      <c r="L491" s="166">
        <v>1</v>
      </c>
    </row>
    <row r="492" spans="1:12" ht="15" customHeight="1">
      <c r="B492" s="21"/>
      <c r="C492" s="21"/>
      <c r="E492" s="180" t="s">
        <v>253</v>
      </c>
      <c r="F492" s="23" t="s">
        <v>148</v>
      </c>
      <c r="G492" s="24">
        <v>1</v>
      </c>
      <c r="H492" s="146">
        <f>VLOOKUP(E492,'Артикулы и цены'!A:G,7,FALSE)</f>
        <v>2664</v>
      </c>
      <c r="I492" s="26"/>
      <c r="J492" s="27">
        <v>16</v>
      </c>
      <c r="K492" s="28">
        <v>2.7E-2</v>
      </c>
      <c r="L492" s="166">
        <v>1</v>
      </c>
    </row>
    <row r="493" spans="1:12" s="31" customFormat="1" ht="15" customHeight="1">
      <c r="A493" s="1"/>
      <c r="B493" s="30"/>
      <c r="C493" s="30"/>
      <c r="E493" s="32"/>
      <c r="F493" s="32"/>
      <c r="G493" s="32"/>
      <c r="H493" s="147"/>
      <c r="I493" s="32"/>
      <c r="J493" s="33"/>
      <c r="K493" s="34"/>
      <c r="L493" s="32"/>
    </row>
    <row r="494" spans="1:12" s="31" customFormat="1" ht="15" customHeight="1">
      <c r="A494" s="1"/>
      <c r="B494" s="30"/>
      <c r="C494" s="30"/>
      <c r="E494" s="32"/>
      <c r="F494" s="35" t="s">
        <v>160</v>
      </c>
      <c r="G494" s="36"/>
      <c r="H494" s="148">
        <f>SUMPRODUCT(G490:G491,H490:H491)</f>
        <v>6617</v>
      </c>
      <c r="I494" s="201" t="s">
        <v>254</v>
      </c>
      <c r="J494" s="38">
        <f>SUMPRODUCT(G490:G491,J490:J491)</f>
        <v>18.899999999999999</v>
      </c>
      <c r="K494" s="39">
        <f>SUMPRODUCT(G490:G491,K490:K491)</f>
        <v>4.0999999999999995E-2</v>
      </c>
      <c r="L494" s="167">
        <f>SUMPRODUCT(G490:G491,L490:L491)</f>
        <v>2</v>
      </c>
    </row>
    <row r="495" spans="1:12" s="31" customFormat="1" ht="15" customHeight="1">
      <c r="A495" s="1"/>
      <c r="B495" s="30"/>
      <c r="C495" s="30"/>
      <c r="E495" s="32"/>
      <c r="F495" s="35" t="s">
        <v>250</v>
      </c>
      <c r="G495" s="36"/>
      <c r="H495" s="148">
        <f>SUMPRODUCT(G490,H490)+SUMPRODUCT(G492,H492)</f>
        <v>6803</v>
      </c>
      <c r="I495" s="201"/>
      <c r="J495" s="38">
        <f>SUMPRODUCT(G490,J490)+SUMPRODUCT(G492,J492)</f>
        <v>30.6</v>
      </c>
      <c r="K495" s="39">
        <f>SUMPRODUCT(G490,K490)+SUMPRODUCT(G491,K492)</f>
        <v>5.6999999999999995E-2</v>
      </c>
      <c r="L495" s="167">
        <f>SUMPRODUCT(G490,L490)+SUMPRODUCT(G492,L492)</f>
        <v>2</v>
      </c>
    </row>
    <row r="496" spans="1:12" ht="15" customHeight="1">
      <c r="B496" s="40"/>
      <c r="C496" s="40"/>
      <c r="D496" s="41"/>
      <c r="E496" s="42"/>
      <c r="F496" s="43"/>
      <c r="G496" s="44"/>
      <c r="H496" s="149"/>
      <c r="I496" s="45"/>
      <c r="J496" s="46"/>
      <c r="K496" s="47"/>
      <c r="L496" s="168"/>
    </row>
    <row r="497" spans="1:13" s="5" customFormat="1">
      <c r="A497" s="1"/>
      <c r="B497" s="48" t="s">
        <v>255</v>
      </c>
      <c r="C497" s="48"/>
      <c r="D497" s="48"/>
      <c r="E497" s="48"/>
      <c r="F497" s="48"/>
      <c r="G497" s="48"/>
      <c r="H497" s="150"/>
      <c r="I497" s="48"/>
      <c r="J497" s="49"/>
      <c r="K497" s="50"/>
      <c r="L497" s="150"/>
      <c r="M497" s="174"/>
    </row>
    <row r="498" spans="1:13" s="5" customFormat="1">
      <c r="A498" s="1"/>
      <c r="B498" s="59" t="s">
        <v>397</v>
      </c>
      <c r="C498" s="15"/>
      <c r="D498" s="15"/>
      <c r="E498" s="15"/>
      <c r="F498" s="15"/>
      <c r="G498" s="15"/>
      <c r="H498" s="144"/>
      <c r="I498" s="15"/>
      <c r="J498" s="16"/>
      <c r="K498" s="17"/>
      <c r="L498" s="144"/>
      <c r="M498" s="174"/>
    </row>
    <row r="499" spans="1:13" ht="24">
      <c r="B499"/>
      <c r="C499"/>
      <c r="D499"/>
      <c r="E499" s="18" t="s">
        <v>1</v>
      </c>
      <c r="F499" s="18" t="s">
        <v>2</v>
      </c>
      <c r="G499" s="18" t="s">
        <v>392</v>
      </c>
      <c r="H499" s="145" t="s">
        <v>393</v>
      </c>
      <c r="I499" s="18" t="s">
        <v>3</v>
      </c>
      <c r="J499" s="19" t="s">
        <v>394</v>
      </c>
      <c r="K499" s="20" t="s">
        <v>396</v>
      </c>
      <c r="L499" s="145" t="s">
        <v>395</v>
      </c>
    </row>
    <row r="500" spans="1:13" ht="15" customHeight="1">
      <c r="B500" s="21"/>
      <c r="C500" s="21"/>
      <c r="E500" s="180" t="s">
        <v>256</v>
      </c>
      <c r="F500" s="23" t="s">
        <v>257</v>
      </c>
      <c r="G500" s="24">
        <v>1</v>
      </c>
      <c r="H500" s="146">
        <f>VLOOKUP(E500,'Артикулы и цены'!A:G,7,FALSE)</f>
        <v>1450</v>
      </c>
      <c r="I500" s="54" t="s">
        <v>258</v>
      </c>
      <c r="J500" s="27">
        <v>4.7</v>
      </c>
      <c r="K500" s="28">
        <v>1.0999999999999999E-2</v>
      </c>
      <c r="L500" s="166">
        <v>1</v>
      </c>
    </row>
    <row r="501" spans="1:13" ht="15" customHeight="1">
      <c r="B501" s="42"/>
      <c r="C501" s="42"/>
      <c r="D501" s="42"/>
      <c r="E501" s="184"/>
      <c r="F501" s="43"/>
      <c r="G501" s="44"/>
      <c r="H501" s="149"/>
      <c r="I501" s="45"/>
      <c r="J501" s="46"/>
      <c r="K501" s="47"/>
      <c r="L501" s="168"/>
    </row>
    <row r="502" spans="1:13" ht="16.5" customHeight="1">
      <c r="B502" s="21"/>
      <c r="C502" s="21"/>
      <c r="E502" s="180" t="s">
        <v>259</v>
      </c>
      <c r="F502" s="23" t="s">
        <v>257</v>
      </c>
      <c r="G502" s="24">
        <v>1</v>
      </c>
      <c r="H502" s="146">
        <f>VLOOKUP(E502,'Артикулы и цены'!A:G,7,FALSE)</f>
        <v>1971</v>
      </c>
      <c r="I502" s="54" t="s">
        <v>260</v>
      </c>
      <c r="J502" s="27">
        <v>5.9</v>
      </c>
      <c r="K502" s="28">
        <v>1.2999999999999999E-2</v>
      </c>
      <c r="L502" s="166">
        <v>1</v>
      </c>
    </row>
    <row r="503" spans="1:13" ht="15" customHeight="1">
      <c r="B503" s="21"/>
      <c r="C503" s="21"/>
      <c r="E503" s="22"/>
      <c r="F503" s="23"/>
      <c r="G503" s="24"/>
      <c r="H503" s="146"/>
      <c r="I503" s="54"/>
      <c r="J503" s="27"/>
      <c r="K503" s="28"/>
      <c r="L503" s="166"/>
    </row>
    <row r="504" spans="1:13" ht="15" customHeight="1">
      <c r="B504" s="21"/>
      <c r="C504" s="21"/>
      <c r="E504" s="22"/>
      <c r="F504" s="23"/>
      <c r="G504" s="24"/>
      <c r="H504" s="146"/>
      <c r="I504" s="54"/>
      <c r="J504" s="27"/>
      <c r="K504" s="28"/>
      <c r="L504" s="166"/>
    </row>
    <row r="505" spans="1:13" ht="15" customHeight="1">
      <c r="B505" s="21"/>
      <c r="C505" s="21"/>
      <c r="E505" s="22"/>
      <c r="F505" s="23"/>
      <c r="G505" s="24"/>
      <c r="H505" s="146"/>
      <c r="I505" s="54"/>
      <c r="J505" s="27"/>
      <c r="K505" s="28"/>
      <c r="L505" s="166"/>
    </row>
    <row r="506" spans="1:13" ht="15" customHeight="1">
      <c r="B506" s="121" t="s">
        <v>400</v>
      </c>
      <c r="C506" s="58"/>
      <c r="D506" s="59"/>
      <c r="E506" s="60"/>
      <c r="F506" s="61"/>
      <c r="G506" s="122"/>
      <c r="H506" s="152"/>
      <c r="I506" s="68"/>
      <c r="J506" s="69"/>
      <c r="K506" s="70"/>
      <c r="L506" s="173"/>
    </row>
    <row r="507" spans="1:13" ht="15" customHeight="1">
      <c r="B507" s="21"/>
      <c r="C507" s="21"/>
      <c r="E507" s="180" t="s">
        <v>261</v>
      </c>
      <c r="F507" s="23" t="s">
        <v>257</v>
      </c>
      <c r="G507" s="24">
        <v>1</v>
      </c>
      <c r="H507" s="146">
        <f>VLOOKUP(E507,'Артикулы и цены'!A:G,7,FALSE)</f>
        <v>1628</v>
      </c>
      <c r="I507" s="26"/>
      <c r="J507" s="27">
        <v>4.5</v>
      </c>
      <c r="K507" s="28">
        <v>0.01</v>
      </c>
      <c r="L507" s="166">
        <v>1</v>
      </c>
    </row>
    <row r="508" spans="1:13" ht="15" customHeight="1">
      <c r="B508" s="21"/>
      <c r="C508" s="21"/>
      <c r="E508" s="22"/>
      <c r="F508" s="23"/>
      <c r="G508" s="24"/>
      <c r="H508" s="146"/>
      <c r="I508" s="26"/>
      <c r="J508" s="27"/>
      <c r="K508" s="28"/>
      <c r="L508" s="166"/>
    </row>
    <row r="509" spans="1:13" ht="15" customHeight="1">
      <c r="B509" s="21"/>
      <c r="C509" s="21"/>
      <c r="E509" s="32"/>
      <c r="F509" s="32"/>
      <c r="G509" s="32"/>
      <c r="H509" s="147"/>
      <c r="I509" s="32"/>
      <c r="J509" s="33"/>
      <c r="K509" s="34"/>
      <c r="L509" s="32"/>
    </row>
    <row r="510" spans="1:13" ht="15" customHeight="1">
      <c r="B510" s="21"/>
      <c r="C510" s="21"/>
      <c r="E510" s="32"/>
      <c r="F510" s="35" t="s">
        <v>8</v>
      </c>
      <c r="G510" s="37"/>
      <c r="H510" s="148">
        <f>SUMPRODUCT(G507,H507)</f>
        <v>1628</v>
      </c>
      <c r="I510" s="37" t="s">
        <v>262</v>
      </c>
      <c r="J510" s="38">
        <f>SUMPRODUCT(G507,J507)</f>
        <v>4.5</v>
      </c>
      <c r="K510" s="39">
        <f>SUMPRODUCT(G507,K507)</f>
        <v>0.01</v>
      </c>
      <c r="L510" s="167">
        <f>SUMPRODUCT(G507,L507)</f>
        <v>1</v>
      </c>
    </row>
    <row r="511" spans="1:13" s="31" customFormat="1" ht="20.25" customHeight="1">
      <c r="A511" s="1"/>
      <c r="B511" s="40"/>
      <c r="C511" s="40"/>
      <c r="D511" s="41"/>
      <c r="E511" s="42"/>
      <c r="F511" s="43"/>
      <c r="G511" s="44"/>
      <c r="H511" s="149"/>
      <c r="I511" s="45"/>
      <c r="J511" s="46"/>
      <c r="K511" s="47"/>
      <c r="L511" s="168"/>
    </row>
    <row r="512" spans="1:13" s="5" customFormat="1">
      <c r="A512" s="1"/>
      <c r="B512" s="48" t="s">
        <v>263</v>
      </c>
      <c r="C512" s="48"/>
      <c r="D512" s="48"/>
      <c r="E512" s="48"/>
      <c r="F512" s="48"/>
      <c r="G512" s="48"/>
      <c r="H512" s="150"/>
      <c r="I512" s="48"/>
      <c r="J512" s="49"/>
      <c r="K512" s="50"/>
      <c r="L512" s="150"/>
      <c r="M512" s="174"/>
    </row>
    <row r="513" spans="1:13" s="5" customFormat="1">
      <c r="A513" s="1"/>
      <c r="B513" s="15" t="s">
        <v>414</v>
      </c>
      <c r="C513" s="15"/>
      <c r="D513" s="15"/>
      <c r="E513" s="15"/>
      <c r="F513" s="15"/>
      <c r="G513" s="15"/>
      <c r="H513" s="144"/>
      <c r="I513" s="15"/>
      <c r="J513" s="16"/>
      <c r="K513" s="17"/>
      <c r="L513" s="144"/>
      <c r="M513" s="174"/>
    </row>
    <row r="514" spans="1:13" ht="24">
      <c r="B514"/>
      <c r="C514"/>
      <c r="D514"/>
      <c r="E514" s="18" t="s">
        <v>1</v>
      </c>
      <c r="F514" s="18" t="s">
        <v>2</v>
      </c>
      <c r="G514" s="18" t="s">
        <v>392</v>
      </c>
      <c r="H514" s="145" t="s">
        <v>393</v>
      </c>
      <c r="I514" s="18" t="s">
        <v>3</v>
      </c>
      <c r="J514" s="19" t="s">
        <v>394</v>
      </c>
      <c r="K514" s="20" t="s">
        <v>396</v>
      </c>
      <c r="L514" s="145" t="s">
        <v>395</v>
      </c>
    </row>
    <row r="515" spans="1:13" ht="15" customHeight="1">
      <c r="B515" s="21"/>
      <c r="C515" s="21"/>
      <c r="E515" s="180" t="s">
        <v>264</v>
      </c>
      <c r="F515" s="23" t="s">
        <v>265</v>
      </c>
      <c r="G515" s="24">
        <v>1</v>
      </c>
      <c r="H515" s="146">
        <f>VLOOKUP(E515,'Артикулы и цены'!A:G,7,FALSE)</f>
        <v>3902</v>
      </c>
      <c r="I515" s="54" t="s">
        <v>266</v>
      </c>
      <c r="J515" s="27">
        <v>22.1</v>
      </c>
      <c r="K515" s="28">
        <v>4.2000000000000003E-2</v>
      </c>
      <c r="L515" s="166">
        <v>1</v>
      </c>
    </row>
    <row r="516" spans="1:13" s="31" customFormat="1" ht="15" customHeight="1">
      <c r="B516" s="30"/>
      <c r="C516" s="30"/>
      <c r="E516" s="22"/>
      <c r="F516" s="23"/>
      <c r="G516" s="51"/>
      <c r="H516" s="151"/>
      <c r="I516" s="29"/>
      <c r="J516" s="52"/>
      <c r="K516" s="53"/>
      <c r="L516" s="166"/>
    </row>
    <row r="517" spans="1:13" s="31" customFormat="1" ht="15" customHeight="1">
      <c r="B517" s="30"/>
      <c r="C517" s="30"/>
      <c r="E517" s="22"/>
      <c r="F517" s="23"/>
      <c r="G517" s="51"/>
      <c r="H517" s="151"/>
      <c r="I517" s="29"/>
      <c r="J517" s="52"/>
      <c r="K517" s="53"/>
      <c r="L517" s="166"/>
    </row>
    <row r="518" spans="1:13" ht="15" customHeight="1">
      <c r="B518" s="40"/>
      <c r="C518" s="40"/>
      <c r="D518" s="41"/>
      <c r="E518" s="42"/>
      <c r="F518" s="43"/>
      <c r="G518" s="44"/>
      <c r="H518" s="149"/>
      <c r="I518" s="45"/>
      <c r="J518" s="46"/>
      <c r="K518" s="47"/>
      <c r="L518" s="168"/>
    </row>
  </sheetData>
  <mergeCells count="20">
    <mergeCell ref="I494:I495"/>
    <mergeCell ref="I291:I292"/>
    <mergeCell ref="I342:I343"/>
    <mergeCell ref="I355:I356"/>
    <mergeCell ref="I365:I366"/>
    <mergeCell ref="I374:I375"/>
    <mergeCell ref="I386:I387"/>
    <mergeCell ref="I396:I397"/>
    <mergeCell ref="I403:I404"/>
    <mergeCell ref="I411:I412"/>
    <mergeCell ref="I431:I432"/>
    <mergeCell ref="I486:I487"/>
    <mergeCell ref="H2:L2"/>
    <mergeCell ref="B106:I106"/>
    <mergeCell ref="B274:F274"/>
    <mergeCell ref="B282:F282"/>
    <mergeCell ref="B257:I257"/>
    <mergeCell ref="B251:G251"/>
    <mergeCell ref="B267:H267"/>
    <mergeCell ref="B3:L3"/>
  </mergeCells>
  <conditionalFormatting sqref="H482:H488 H500:H513 H515:H65522 H327:I329 H318:I320 H448:H465 H9:H15 H17:H22 H61:H68 H91:H99 H211:H217 H338:H346 H369:H377 H379:H390 H392:H397 H407:H416 H24:H59 H70:H81 H83:H89 H183:H200 H202:H209 H219:H234 H236:H245 H490:H498 H348:H367 H399:H405 H327:H336 H467:H480 H247:H256 H258:H266 H101:H105 H107:H109 H111:H117 H119:H125 H127:H134 H136:H158 H160:H167 H169:H181 H268:H285 H287:H297 H299:H307 H309:H316 H318:H325 H418:H435 H437:H446 H1:H2 H4:H7">
    <cfRule type="expression" dxfId="2" priority="4" stopIfTrue="1">
      <formula>#REF!=2</formula>
    </cfRule>
    <cfRule type="expression" dxfId="1" priority="5" stopIfTrue="1">
      <formula>#REF!=1</formula>
    </cfRule>
    <cfRule type="expression" dxfId="0" priority="6" stopIfTrue="1">
      <formula>#REF!=0</formula>
    </cfRule>
  </conditionalFormatting>
  <printOptions horizontalCentered="1"/>
  <pageMargins left="0.19685039370078741" right="0.19685039370078741" top="0.19685039370078741" bottom="0.39370078740157483" header="1.0236220472440944" footer="0.19685039370078741"/>
  <pageSetup paperSize="9" scale="58" fitToHeight="7" orientation="portrait" horizontalDpi="300" verticalDpi="300" r:id="rId1"/>
  <headerFooter alignWithMargins="0">
    <oddFooter>&amp;LДЛЯ ДЕТЕЙ И МОЛОДЕЖИ -  Серия "Верес"&amp;RСтраница &amp;P из &amp;N</oddFooter>
  </headerFooter>
  <rowBreaks count="8" manualBreakCount="8">
    <brk id="57" min="1" max="12" man="1"/>
    <brk id="132" min="1" max="11" man="1"/>
    <brk id="197" min="1" max="11" man="1"/>
    <brk id="283" min="1" max="11" man="1"/>
    <brk id="333" min="1" max="11" man="1"/>
    <brk id="414" min="1" max="11" man="1"/>
    <brk id="478" min="1" max="11" man="1"/>
    <brk id="527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workbookViewId="0">
      <selection activeCell="I1" sqref="I1:M1048576"/>
    </sheetView>
  </sheetViews>
  <sheetFormatPr defaultRowHeight="12.75"/>
  <cols>
    <col min="1" max="1" width="19.7109375" bestFit="1" customWidth="1"/>
    <col min="2" max="2" width="34.42578125" customWidth="1"/>
    <col min="3" max="3" width="11.7109375" hidden="1" customWidth="1"/>
    <col min="4" max="4" width="8" hidden="1" customWidth="1"/>
    <col min="5" max="5" width="9.7109375" hidden="1" customWidth="1"/>
    <col min="6" max="6" width="8.7109375" hidden="1" customWidth="1"/>
    <col min="7" max="7" width="11.5703125" customWidth="1"/>
  </cols>
  <sheetData>
    <row r="1" spans="1:7">
      <c r="A1" s="202"/>
      <c r="B1" s="203"/>
      <c r="C1" s="203"/>
      <c r="D1" s="203"/>
      <c r="E1" s="203"/>
      <c r="F1" s="203"/>
      <c r="G1" s="123"/>
    </row>
    <row r="2" spans="1:7" hidden="1">
      <c r="A2" s="124"/>
      <c r="B2" s="124"/>
      <c r="C2" s="125"/>
      <c r="D2" s="126" t="s">
        <v>267</v>
      </c>
      <c r="E2" s="126" t="s">
        <v>268</v>
      </c>
      <c r="F2" s="126" t="s">
        <v>269</v>
      </c>
      <c r="G2" s="127"/>
    </row>
    <row r="3" spans="1:7" hidden="1">
      <c r="A3" s="128"/>
      <c r="B3" s="128"/>
      <c r="C3" s="129" t="s">
        <v>271</v>
      </c>
      <c r="D3" s="130">
        <v>0</v>
      </c>
      <c r="E3" s="130">
        <v>0</v>
      </c>
      <c r="F3" s="130">
        <v>0</v>
      </c>
      <c r="G3" s="131"/>
    </row>
    <row r="4" spans="1:7">
      <c r="A4" s="126" t="s">
        <v>1</v>
      </c>
      <c r="B4" s="126" t="s">
        <v>2</v>
      </c>
      <c r="C4" s="177" t="s">
        <v>270</v>
      </c>
      <c r="D4" s="178"/>
      <c r="E4" s="178"/>
      <c r="F4" s="178"/>
      <c r="G4" s="176" t="s">
        <v>391</v>
      </c>
    </row>
    <row r="5" spans="1:7">
      <c r="A5" s="135" t="s">
        <v>156</v>
      </c>
      <c r="B5" s="136" t="s">
        <v>272</v>
      </c>
      <c r="C5" s="132"/>
      <c r="G5" s="194">
        <v>3745</v>
      </c>
    </row>
    <row r="6" spans="1:7">
      <c r="A6" s="135" t="s">
        <v>191</v>
      </c>
      <c r="B6" s="136" t="s">
        <v>273</v>
      </c>
      <c r="C6" s="132"/>
      <c r="G6" s="194">
        <v>3332</v>
      </c>
    </row>
    <row r="7" spans="1:7">
      <c r="A7" s="135" t="s">
        <v>184</v>
      </c>
      <c r="B7" s="136" t="s">
        <v>274</v>
      </c>
      <c r="C7" s="132"/>
      <c r="G7" s="194">
        <v>3332</v>
      </c>
    </row>
    <row r="8" spans="1:7">
      <c r="A8" s="135" t="s">
        <v>221</v>
      </c>
      <c r="B8" s="136" t="s">
        <v>275</v>
      </c>
      <c r="C8" s="132"/>
      <c r="G8" s="194">
        <v>4235</v>
      </c>
    </row>
    <row r="9" spans="1:7">
      <c r="A9" s="135" t="s">
        <v>165</v>
      </c>
      <c r="B9" s="136" t="s">
        <v>276</v>
      </c>
      <c r="C9" s="132"/>
      <c r="G9" s="194">
        <v>1690</v>
      </c>
    </row>
    <row r="10" spans="1:7">
      <c r="A10" s="135" t="s">
        <v>123</v>
      </c>
      <c r="B10" s="136" t="s">
        <v>277</v>
      </c>
      <c r="C10" s="132"/>
      <c r="G10" s="194">
        <v>2040</v>
      </c>
    </row>
    <row r="11" spans="1:7">
      <c r="A11" s="135" t="s">
        <v>132</v>
      </c>
      <c r="B11" s="136" t="s">
        <v>278</v>
      </c>
      <c r="C11" s="132"/>
      <c r="G11" s="194">
        <v>3852</v>
      </c>
    </row>
    <row r="12" spans="1:7">
      <c r="A12" s="135" t="s">
        <v>139</v>
      </c>
      <c r="B12" s="136" t="s">
        <v>279</v>
      </c>
      <c r="C12" s="132"/>
      <c r="G12" s="194">
        <v>3852</v>
      </c>
    </row>
    <row r="13" spans="1:7">
      <c r="A13" s="135" t="s">
        <v>126</v>
      </c>
      <c r="B13" s="136" t="s">
        <v>280</v>
      </c>
      <c r="C13" s="132"/>
      <c r="G13" s="194">
        <v>2559</v>
      </c>
    </row>
    <row r="14" spans="1:7">
      <c r="A14" s="135" t="s">
        <v>145</v>
      </c>
      <c r="B14" s="136" t="s">
        <v>281</v>
      </c>
      <c r="C14" s="132"/>
      <c r="G14" s="194">
        <v>2261</v>
      </c>
    </row>
    <row r="15" spans="1:7">
      <c r="A15" s="135" t="s">
        <v>150</v>
      </c>
      <c r="B15" s="136" t="s">
        <v>282</v>
      </c>
      <c r="C15" s="132"/>
      <c r="G15" s="194">
        <v>3405</v>
      </c>
    </row>
    <row r="16" spans="1:7">
      <c r="A16" s="135" t="s">
        <v>247</v>
      </c>
      <c r="B16" s="136" t="s">
        <v>283</v>
      </c>
      <c r="C16" s="132"/>
      <c r="G16" s="194">
        <v>2155</v>
      </c>
    </row>
    <row r="17" spans="1:7">
      <c r="A17" s="135" t="s">
        <v>252</v>
      </c>
      <c r="B17" s="136" t="s">
        <v>284</v>
      </c>
      <c r="C17" s="132"/>
      <c r="G17" s="194">
        <v>2478</v>
      </c>
    </row>
    <row r="18" spans="1:7">
      <c r="A18" s="135" t="s">
        <v>228</v>
      </c>
      <c r="B18" s="136" t="s">
        <v>285</v>
      </c>
      <c r="C18" s="132"/>
      <c r="G18" s="194">
        <v>2594</v>
      </c>
    </row>
    <row r="19" spans="1:7">
      <c r="A19" s="135" t="s">
        <v>231</v>
      </c>
      <c r="B19" s="136" t="s">
        <v>286</v>
      </c>
      <c r="C19" s="132"/>
      <c r="G19" s="194">
        <v>2594</v>
      </c>
    </row>
    <row r="20" spans="1:7">
      <c r="A20" s="135" t="s">
        <v>158</v>
      </c>
      <c r="B20" s="136" t="s">
        <v>287</v>
      </c>
      <c r="C20" s="132"/>
      <c r="G20" s="194">
        <v>4974</v>
      </c>
    </row>
    <row r="21" spans="1:7">
      <c r="A21" s="135" t="s">
        <v>193</v>
      </c>
      <c r="B21" s="136" t="s">
        <v>288</v>
      </c>
      <c r="C21" s="132"/>
      <c r="D21" s="133"/>
      <c r="E21" s="134"/>
      <c r="F21" s="133"/>
      <c r="G21" s="194">
        <v>4155</v>
      </c>
    </row>
    <row r="22" spans="1:7">
      <c r="A22" s="135" t="s">
        <v>186</v>
      </c>
      <c r="B22" s="136" t="s">
        <v>289</v>
      </c>
      <c r="C22" s="132"/>
      <c r="G22" s="194">
        <v>4155</v>
      </c>
    </row>
    <row r="23" spans="1:7">
      <c r="A23" s="135" t="s">
        <v>198</v>
      </c>
      <c r="B23" s="136" t="s">
        <v>290</v>
      </c>
      <c r="C23" s="132"/>
      <c r="G23" s="194">
        <v>8050</v>
      </c>
    </row>
    <row r="24" spans="1:7">
      <c r="A24" s="135" t="s">
        <v>216</v>
      </c>
      <c r="B24" s="136" t="s">
        <v>291</v>
      </c>
      <c r="C24" s="132"/>
      <c r="G24" s="194">
        <v>10638</v>
      </c>
    </row>
    <row r="25" spans="1:7">
      <c r="A25" s="135" t="s">
        <v>222</v>
      </c>
      <c r="B25" s="136" t="s">
        <v>292</v>
      </c>
      <c r="C25" s="132"/>
      <c r="G25" s="194">
        <v>6111</v>
      </c>
    </row>
    <row r="26" spans="1:7">
      <c r="A26" s="135" t="s">
        <v>135</v>
      </c>
      <c r="B26" s="136" t="s">
        <v>293</v>
      </c>
      <c r="C26" s="132"/>
      <c r="G26" s="194">
        <v>4650</v>
      </c>
    </row>
    <row r="27" spans="1:7">
      <c r="A27" s="135" t="s">
        <v>141</v>
      </c>
      <c r="B27" s="136" t="s">
        <v>294</v>
      </c>
      <c r="C27" s="132"/>
      <c r="G27" s="194">
        <v>4650</v>
      </c>
    </row>
    <row r="28" spans="1:7">
      <c r="A28" s="135" t="s">
        <v>137</v>
      </c>
      <c r="B28" s="136" t="s">
        <v>295</v>
      </c>
      <c r="C28" s="132"/>
      <c r="G28" s="194">
        <v>3916</v>
      </c>
    </row>
    <row r="29" spans="1:7">
      <c r="A29" s="135" t="s">
        <v>143</v>
      </c>
      <c r="B29" s="136" t="s">
        <v>296</v>
      </c>
      <c r="C29" s="132"/>
      <c r="G29" s="194">
        <v>3916</v>
      </c>
    </row>
    <row r="30" spans="1:7">
      <c r="A30" s="135" t="s">
        <v>129</v>
      </c>
      <c r="B30" s="136" t="s">
        <v>297</v>
      </c>
      <c r="C30" s="132"/>
      <c r="G30" s="194">
        <v>2707</v>
      </c>
    </row>
    <row r="31" spans="1:7">
      <c r="A31" s="135" t="s">
        <v>147</v>
      </c>
      <c r="B31" s="136" t="s">
        <v>298</v>
      </c>
      <c r="C31" s="132"/>
      <c r="G31" s="194">
        <v>2400</v>
      </c>
    </row>
    <row r="32" spans="1:7">
      <c r="A32" s="135" t="s">
        <v>152</v>
      </c>
      <c r="B32" s="136" t="s">
        <v>299</v>
      </c>
      <c r="C32" s="132"/>
      <c r="G32" s="194">
        <v>3640</v>
      </c>
    </row>
    <row r="33" spans="1:7">
      <c r="A33" s="135" t="s">
        <v>248</v>
      </c>
      <c r="B33" s="136" t="s">
        <v>300</v>
      </c>
      <c r="C33" s="132"/>
      <c r="G33" s="194">
        <v>2309</v>
      </c>
    </row>
    <row r="34" spans="1:7">
      <c r="A34" s="135" t="s">
        <v>253</v>
      </c>
      <c r="B34" s="136" t="s">
        <v>301</v>
      </c>
      <c r="C34" s="132"/>
      <c r="G34" s="194">
        <v>2664</v>
      </c>
    </row>
    <row r="35" spans="1:7">
      <c r="A35" s="135" t="s">
        <v>196</v>
      </c>
      <c r="B35" s="136" t="s">
        <v>302</v>
      </c>
      <c r="C35" s="132"/>
      <c r="G35" s="194">
        <v>4986</v>
      </c>
    </row>
    <row r="36" spans="1:7">
      <c r="A36" s="135" t="s">
        <v>215</v>
      </c>
      <c r="B36" s="136" t="s">
        <v>303</v>
      </c>
      <c r="C36" s="132"/>
      <c r="G36" s="194">
        <v>6269</v>
      </c>
    </row>
    <row r="37" spans="1:7">
      <c r="A37" s="135" t="s">
        <v>171</v>
      </c>
      <c r="B37" s="136" t="s">
        <v>304</v>
      </c>
      <c r="C37" s="132"/>
      <c r="G37" s="194">
        <v>3365</v>
      </c>
    </row>
    <row r="38" spans="1:7">
      <c r="A38" s="135" t="s">
        <v>234</v>
      </c>
      <c r="B38" s="136" t="s">
        <v>305</v>
      </c>
      <c r="C38" s="132"/>
      <c r="G38" s="194">
        <v>4355</v>
      </c>
    </row>
    <row r="39" spans="1:7">
      <c r="A39" s="135" t="s">
        <v>264</v>
      </c>
      <c r="B39" s="136" t="s">
        <v>306</v>
      </c>
      <c r="C39" s="132"/>
      <c r="G39" s="194">
        <v>3902</v>
      </c>
    </row>
    <row r="40" spans="1:7">
      <c r="A40" s="135" t="s">
        <v>34</v>
      </c>
      <c r="B40" s="136" t="s">
        <v>307</v>
      </c>
      <c r="C40" s="132"/>
      <c r="G40" s="194">
        <v>8476</v>
      </c>
    </row>
    <row r="41" spans="1:7">
      <c r="A41" s="135" t="s">
        <v>39</v>
      </c>
      <c r="B41" s="136" t="s">
        <v>308</v>
      </c>
      <c r="C41" s="132"/>
      <c r="G41" s="194">
        <v>8476</v>
      </c>
    </row>
    <row r="42" spans="1:7">
      <c r="A42" s="135" t="s">
        <v>88</v>
      </c>
      <c r="B42" s="136" t="s">
        <v>309</v>
      </c>
      <c r="C42" s="132"/>
      <c r="G42" s="194">
        <v>8882</v>
      </c>
    </row>
    <row r="43" spans="1:7">
      <c r="A43" s="135" t="s">
        <v>93</v>
      </c>
      <c r="B43" s="136" t="s">
        <v>310</v>
      </c>
      <c r="C43" s="132"/>
      <c r="G43" s="194">
        <v>10417</v>
      </c>
    </row>
    <row r="44" spans="1:7">
      <c r="A44" s="135" t="s">
        <v>95</v>
      </c>
      <c r="B44" s="136" t="s">
        <v>311</v>
      </c>
      <c r="C44" s="132"/>
      <c r="G44" s="194">
        <v>5974</v>
      </c>
    </row>
    <row r="45" spans="1:7">
      <c r="A45" s="135" t="s">
        <v>4</v>
      </c>
      <c r="B45" s="136" t="s">
        <v>312</v>
      </c>
      <c r="C45" s="132"/>
      <c r="G45" s="194">
        <v>13378</v>
      </c>
    </row>
    <row r="46" spans="1:7">
      <c r="A46" s="135" t="s">
        <v>245</v>
      </c>
      <c r="B46" s="136" t="s">
        <v>313</v>
      </c>
      <c r="C46" s="132"/>
      <c r="G46" s="194">
        <v>3574</v>
      </c>
    </row>
    <row r="47" spans="1:7">
      <c r="A47" s="135" t="s">
        <v>251</v>
      </c>
      <c r="B47" s="136" t="s">
        <v>314</v>
      </c>
      <c r="C47" s="132"/>
      <c r="G47" s="194">
        <v>4139</v>
      </c>
    </row>
    <row r="48" spans="1:7">
      <c r="A48" s="135" t="s">
        <v>82</v>
      </c>
      <c r="B48" s="136" t="s">
        <v>315</v>
      </c>
      <c r="C48" s="132"/>
      <c r="G48" s="194">
        <v>7342</v>
      </c>
    </row>
    <row r="49" spans="1:7">
      <c r="A49" s="135" t="s">
        <v>85</v>
      </c>
      <c r="B49" s="136" t="s">
        <v>316</v>
      </c>
      <c r="C49" s="132"/>
      <c r="G49" s="194">
        <v>5184</v>
      </c>
    </row>
    <row r="50" spans="1:7">
      <c r="A50" s="135" t="s">
        <v>42</v>
      </c>
      <c r="B50" s="136" t="s">
        <v>317</v>
      </c>
      <c r="C50" s="132"/>
      <c r="G50" s="194">
        <v>11391</v>
      </c>
    </row>
    <row r="51" spans="1:7">
      <c r="A51" s="135" t="s">
        <v>178</v>
      </c>
      <c r="B51" s="136" t="s">
        <v>318</v>
      </c>
      <c r="C51" s="132"/>
      <c r="G51" s="194">
        <v>7362</v>
      </c>
    </row>
    <row r="52" spans="1:7">
      <c r="A52" s="135" t="s">
        <v>189</v>
      </c>
      <c r="B52" s="136" t="s">
        <v>319</v>
      </c>
      <c r="C52" s="132"/>
      <c r="G52" s="194">
        <v>15607</v>
      </c>
    </row>
    <row r="53" spans="1:7">
      <c r="A53" s="135" t="s">
        <v>180</v>
      </c>
      <c r="B53" s="136" t="s">
        <v>320</v>
      </c>
      <c r="C53" s="132"/>
      <c r="G53" s="194">
        <v>15607</v>
      </c>
    </row>
    <row r="54" spans="1:7">
      <c r="A54" s="135" t="s">
        <v>195</v>
      </c>
      <c r="B54" s="136" t="s">
        <v>321</v>
      </c>
      <c r="C54" s="132"/>
      <c r="G54" s="194">
        <v>12066</v>
      </c>
    </row>
    <row r="55" spans="1:7">
      <c r="A55" s="135" t="s">
        <v>200</v>
      </c>
      <c r="B55" s="136" t="s">
        <v>322</v>
      </c>
      <c r="C55" s="132"/>
      <c r="G55" s="194">
        <v>20806</v>
      </c>
    </row>
    <row r="56" spans="1:7">
      <c r="A56" s="135" t="s">
        <v>214</v>
      </c>
      <c r="B56" s="136" t="s">
        <v>323</v>
      </c>
      <c r="C56" s="132"/>
      <c r="G56" s="194">
        <v>13697</v>
      </c>
    </row>
    <row r="57" spans="1:7">
      <c r="A57" s="135" t="s">
        <v>207</v>
      </c>
      <c r="B57" s="136" t="s">
        <v>324</v>
      </c>
      <c r="C57" s="132"/>
      <c r="G57" s="194">
        <v>15033</v>
      </c>
    </row>
    <row r="58" spans="1:7">
      <c r="A58" s="135" t="s">
        <v>212</v>
      </c>
      <c r="B58" s="136" t="s">
        <v>325</v>
      </c>
      <c r="C58" s="132"/>
      <c r="G58" s="194">
        <v>15033</v>
      </c>
    </row>
    <row r="59" spans="1:7">
      <c r="A59" s="135" t="s">
        <v>219</v>
      </c>
      <c r="B59" s="136" t="s">
        <v>326</v>
      </c>
      <c r="C59" s="132"/>
      <c r="G59" s="194">
        <v>9682</v>
      </c>
    </row>
    <row r="60" spans="1:7">
      <c r="A60" s="135" t="s">
        <v>224</v>
      </c>
      <c r="B60" s="136" t="s">
        <v>327</v>
      </c>
      <c r="C60" s="132"/>
      <c r="G60" s="194">
        <v>9682</v>
      </c>
    </row>
    <row r="61" spans="1:7">
      <c r="A61" s="135" t="s">
        <v>154</v>
      </c>
      <c r="B61" s="136" t="s">
        <v>328</v>
      </c>
      <c r="C61" s="132"/>
      <c r="G61" s="194">
        <v>7062</v>
      </c>
    </row>
    <row r="62" spans="1:7">
      <c r="A62" s="135" t="s">
        <v>163</v>
      </c>
      <c r="B62" s="136" t="s">
        <v>329</v>
      </c>
      <c r="C62" s="132"/>
      <c r="G62" s="194">
        <v>7088</v>
      </c>
    </row>
    <row r="63" spans="1:7">
      <c r="A63" s="135" t="s">
        <v>168</v>
      </c>
      <c r="B63" s="136" t="s">
        <v>330</v>
      </c>
      <c r="C63" s="132"/>
      <c r="G63" s="194">
        <v>10126</v>
      </c>
    </row>
    <row r="64" spans="1:7">
      <c r="A64" s="135" t="s">
        <v>174</v>
      </c>
      <c r="B64" s="136" t="s">
        <v>331</v>
      </c>
      <c r="C64" s="132"/>
      <c r="G64" s="194">
        <v>13214</v>
      </c>
    </row>
    <row r="65" spans="1:7">
      <c r="A65" s="135" t="s">
        <v>227</v>
      </c>
      <c r="B65" s="136" t="s">
        <v>332</v>
      </c>
      <c r="C65" s="132"/>
      <c r="G65" s="194">
        <v>7296</v>
      </c>
    </row>
    <row r="66" spans="1:7">
      <c r="A66" s="135" t="s">
        <v>233</v>
      </c>
      <c r="B66" s="136" t="s">
        <v>333</v>
      </c>
      <c r="C66" s="132"/>
      <c r="G66" s="194">
        <v>7166</v>
      </c>
    </row>
    <row r="67" spans="1:7">
      <c r="A67" s="135" t="s">
        <v>236</v>
      </c>
      <c r="B67" s="136" t="s">
        <v>334</v>
      </c>
      <c r="C67" s="132"/>
      <c r="G67" s="194">
        <v>12213</v>
      </c>
    </row>
    <row r="68" spans="1:7">
      <c r="A68" s="135" t="s">
        <v>240</v>
      </c>
      <c r="B68" s="136" t="s">
        <v>335</v>
      </c>
      <c r="C68" s="132"/>
      <c r="G68" s="194">
        <v>12213</v>
      </c>
    </row>
    <row r="69" spans="1:7">
      <c r="A69" s="135" t="s">
        <v>241</v>
      </c>
      <c r="B69" s="136" t="s">
        <v>336</v>
      </c>
      <c r="C69" s="132"/>
      <c r="G69" s="194">
        <v>16310</v>
      </c>
    </row>
    <row r="70" spans="1:7">
      <c r="A70" s="135" t="s">
        <v>243</v>
      </c>
      <c r="B70" s="136" t="s">
        <v>337</v>
      </c>
      <c r="C70" s="132"/>
      <c r="G70" s="194">
        <v>16310</v>
      </c>
    </row>
    <row r="71" spans="1:7">
      <c r="A71" s="135" t="s">
        <v>261</v>
      </c>
      <c r="B71" s="136" t="s">
        <v>338</v>
      </c>
      <c r="C71" s="132"/>
      <c r="G71" s="194">
        <v>1628</v>
      </c>
    </row>
    <row r="72" spans="1:7">
      <c r="A72" s="135" t="s">
        <v>256</v>
      </c>
      <c r="B72" s="137" t="s">
        <v>339</v>
      </c>
      <c r="C72" s="132"/>
      <c r="G72" s="194">
        <v>1450</v>
      </c>
    </row>
    <row r="73" spans="1:7">
      <c r="A73" s="135" t="s">
        <v>259</v>
      </c>
      <c r="B73" s="137" t="s">
        <v>340</v>
      </c>
      <c r="C73" s="132"/>
      <c r="G73" s="194">
        <v>1971</v>
      </c>
    </row>
    <row r="74" spans="1:7">
      <c r="A74" s="135" t="s">
        <v>220</v>
      </c>
      <c r="B74" s="136" t="s">
        <v>341</v>
      </c>
      <c r="C74" s="132"/>
      <c r="G74" s="194">
        <v>1429</v>
      </c>
    </row>
    <row r="75" spans="1:7">
      <c r="A75" s="135" t="s">
        <v>164</v>
      </c>
      <c r="B75" s="136" t="s">
        <v>342</v>
      </c>
      <c r="C75" s="132"/>
      <c r="G75" s="194">
        <v>1012</v>
      </c>
    </row>
    <row r="76" spans="1:7">
      <c r="A76" s="135" t="s">
        <v>169</v>
      </c>
      <c r="B76" s="136" t="s">
        <v>343</v>
      </c>
      <c r="C76" s="132"/>
      <c r="G76" s="194">
        <v>2034</v>
      </c>
    </row>
    <row r="77" spans="1:7">
      <c r="A77" s="135" t="s">
        <v>118</v>
      </c>
      <c r="B77" s="136" t="s">
        <v>344</v>
      </c>
      <c r="C77" s="132"/>
      <c r="G77" s="194">
        <v>1692</v>
      </c>
    </row>
    <row r="78" spans="1:7">
      <c r="A78" s="135" t="s">
        <v>114</v>
      </c>
      <c r="B78" s="136" t="s">
        <v>345</v>
      </c>
      <c r="C78" s="132"/>
      <c r="G78" s="194">
        <v>1079</v>
      </c>
    </row>
    <row r="79" spans="1:7">
      <c r="A79" s="135" t="s">
        <v>110</v>
      </c>
      <c r="B79" s="136" t="s">
        <v>346</v>
      </c>
      <c r="C79" s="132"/>
      <c r="G79" s="194">
        <v>1201</v>
      </c>
    </row>
    <row r="80" spans="1:7">
      <c r="A80" s="135" t="s">
        <v>102</v>
      </c>
      <c r="B80" s="136" t="s">
        <v>347</v>
      </c>
      <c r="C80" s="132"/>
      <c r="G80" s="194">
        <v>1193</v>
      </c>
    </row>
    <row r="81" spans="1:7">
      <c r="A81" s="135" t="s">
        <v>238</v>
      </c>
      <c r="B81" s="136" t="s">
        <v>348</v>
      </c>
      <c r="C81" s="132"/>
      <c r="G81" s="195">
        <v>706</v>
      </c>
    </row>
    <row r="82" spans="1:7">
      <c r="A82" s="135" t="s">
        <v>242</v>
      </c>
      <c r="B82" s="136" t="s">
        <v>349</v>
      </c>
      <c r="C82" s="132"/>
      <c r="G82" s="195">
        <v>857</v>
      </c>
    </row>
    <row r="83" spans="1:7">
      <c r="A83" s="135" t="s">
        <v>11</v>
      </c>
      <c r="B83" s="136" t="s">
        <v>350</v>
      </c>
      <c r="C83" s="132"/>
      <c r="G83" s="194">
        <v>5758</v>
      </c>
    </row>
    <row r="84" spans="1:7">
      <c r="A84" s="135" t="s">
        <v>17</v>
      </c>
      <c r="B84" s="136" t="s">
        <v>351</v>
      </c>
      <c r="C84" s="132"/>
      <c r="G84" s="194">
        <v>1920</v>
      </c>
    </row>
    <row r="85" spans="1:7">
      <c r="A85" s="135" t="s">
        <v>19</v>
      </c>
      <c r="B85" s="136" t="s">
        <v>352</v>
      </c>
      <c r="C85" s="132"/>
      <c r="G85" s="194">
        <v>4355</v>
      </c>
    </row>
    <row r="86" spans="1:7">
      <c r="A86" s="135" t="s">
        <v>21</v>
      </c>
      <c r="B86" s="136" t="s">
        <v>353</v>
      </c>
      <c r="C86" s="132"/>
      <c r="G86" s="194">
        <v>4878</v>
      </c>
    </row>
    <row r="87" spans="1:7">
      <c r="A87" s="135" t="s">
        <v>23</v>
      </c>
      <c r="B87" s="136" t="s">
        <v>354</v>
      </c>
      <c r="C87" s="132"/>
      <c r="G87" s="194">
        <v>3042</v>
      </c>
    </row>
    <row r="88" spans="1:7">
      <c r="A88" s="135" t="s">
        <v>117</v>
      </c>
      <c r="B88" s="136" t="s">
        <v>355</v>
      </c>
      <c r="C88" s="132"/>
      <c r="G88" s="194">
        <v>10927</v>
      </c>
    </row>
    <row r="89" spans="1:7">
      <c r="A89" s="135" t="s">
        <v>106</v>
      </c>
      <c r="B89" s="136" t="s">
        <v>356</v>
      </c>
      <c r="C89" s="132"/>
      <c r="G89" s="194">
        <v>8654</v>
      </c>
    </row>
    <row r="90" spans="1:7">
      <c r="A90" s="135" t="s">
        <v>113</v>
      </c>
      <c r="B90" s="136" t="s">
        <v>357</v>
      </c>
      <c r="C90" s="132"/>
      <c r="G90" s="194">
        <v>6936</v>
      </c>
    </row>
    <row r="91" spans="1:7">
      <c r="A91" s="135" t="s">
        <v>48</v>
      </c>
      <c r="B91" s="136" t="s">
        <v>358</v>
      </c>
      <c r="C91" s="132"/>
      <c r="G91" s="194">
        <v>3105</v>
      </c>
    </row>
    <row r="92" spans="1:7">
      <c r="A92" s="135" t="s">
        <v>52</v>
      </c>
      <c r="B92" s="136" t="s">
        <v>359</v>
      </c>
      <c r="C92" s="132"/>
      <c r="G92" s="194">
        <v>1654</v>
      </c>
    </row>
    <row r="93" spans="1:7">
      <c r="A93" s="135" t="s">
        <v>14</v>
      </c>
      <c r="B93" s="136" t="s">
        <v>360</v>
      </c>
      <c r="C93" s="132"/>
      <c r="G93" s="194">
        <v>2183</v>
      </c>
    </row>
    <row r="94" spans="1:7">
      <c r="A94" s="135" t="s">
        <v>104</v>
      </c>
      <c r="B94" s="136" t="s">
        <v>361</v>
      </c>
      <c r="C94" s="132"/>
      <c r="G94" s="195">
        <v>536</v>
      </c>
    </row>
    <row r="95" spans="1:7">
      <c r="A95" s="135" t="s">
        <v>119</v>
      </c>
      <c r="B95" s="136" t="s">
        <v>362</v>
      </c>
      <c r="C95" s="132"/>
      <c r="G95" s="195">
        <v>715</v>
      </c>
    </row>
    <row r="96" spans="1:7">
      <c r="A96" s="135" t="s">
        <v>69</v>
      </c>
      <c r="B96" s="136" t="s">
        <v>363</v>
      </c>
      <c r="C96" s="132"/>
      <c r="G96" s="194">
        <v>2223</v>
      </c>
    </row>
    <row r="97" spans="1:7">
      <c r="A97" s="135" t="s">
        <v>96</v>
      </c>
      <c r="B97" s="136" t="s">
        <v>364</v>
      </c>
      <c r="C97" s="132"/>
      <c r="G97" s="194">
        <v>3645</v>
      </c>
    </row>
    <row r="98" spans="1:7">
      <c r="A98" s="135" t="s">
        <v>44</v>
      </c>
      <c r="B98" s="136" t="s">
        <v>365</v>
      </c>
      <c r="C98" s="132"/>
      <c r="G98" s="194">
        <v>4321</v>
      </c>
    </row>
    <row r="99" spans="1:7">
      <c r="A99" s="135" t="s">
        <v>6</v>
      </c>
      <c r="B99" s="136" t="s">
        <v>366</v>
      </c>
      <c r="C99" s="132"/>
      <c r="G99" s="194">
        <v>3502</v>
      </c>
    </row>
    <row r="100" spans="1:7">
      <c r="A100" s="135" t="s">
        <v>175</v>
      </c>
      <c r="B100" s="136" t="s">
        <v>367</v>
      </c>
      <c r="C100" s="132"/>
      <c r="G100" s="194">
        <v>3365</v>
      </c>
    </row>
    <row r="101" spans="1:7">
      <c r="A101" s="135" t="s">
        <v>90</v>
      </c>
      <c r="B101" s="136" t="s">
        <v>368</v>
      </c>
      <c r="C101" s="132"/>
      <c r="G101" s="194">
        <v>4963</v>
      </c>
    </row>
    <row r="102" spans="1:7">
      <c r="A102" s="135" t="s">
        <v>83</v>
      </c>
      <c r="B102" s="136" t="s">
        <v>369</v>
      </c>
      <c r="C102" s="132"/>
      <c r="G102" s="194">
        <v>3646</v>
      </c>
    </row>
    <row r="103" spans="1:7">
      <c r="A103" s="135" t="s">
        <v>36</v>
      </c>
      <c r="B103" s="136" t="s">
        <v>370</v>
      </c>
      <c r="C103" s="132"/>
      <c r="G103" s="194">
        <v>1482</v>
      </c>
    </row>
    <row r="104" spans="1:7">
      <c r="A104" s="135" t="s">
        <v>61</v>
      </c>
      <c r="B104" s="136" t="s">
        <v>371</v>
      </c>
      <c r="C104" s="132"/>
      <c r="G104" s="194">
        <v>4247</v>
      </c>
    </row>
    <row r="105" spans="1:7">
      <c r="A105" s="135" t="s">
        <v>64</v>
      </c>
      <c r="B105" s="136" t="s">
        <v>372</v>
      </c>
      <c r="C105" s="132"/>
      <c r="G105" s="194">
        <v>4247</v>
      </c>
    </row>
    <row r="106" spans="1:7">
      <c r="A106" s="135" t="s">
        <v>28</v>
      </c>
      <c r="B106" s="136" t="s">
        <v>373</v>
      </c>
      <c r="C106" s="132"/>
      <c r="G106" s="194">
        <v>1801</v>
      </c>
    </row>
    <row r="107" spans="1:7">
      <c r="A107" s="135" t="s">
        <v>30</v>
      </c>
      <c r="B107" s="136" t="s">
        <v>374</v>
      </c>
      <c r="C107" s="132"/>
      <c r="G107" s="194">
        <v>2300</v>
      </c>
    </row>
    <row r="108" spans="1:7">
      <c r="A108" s="135" t="s">
        <v>26</v>
      </c>
      <c r="B108" s="136" t="s">
        <v>375</v>
      </c>
      <c r="C108" s="132"/>
      <c r="G108" s="194">
        <v>5635</v>
      </c>
    </row>
    <row r="109" spans="1:7">
      <c r="A109" s="135" t="s">
        <v>56</v>
      </c>
      <c r="B109" s="136" t="s">
        <v>376</v>
      </c>
      <c r="C109" s="132"/>
      <c r="G109" s="194">
        <v>5122</v>
      </c>
    </row>
    <row r="110" spans="1:7">
      <c r="A110" s="135" t="s">
        <v>67</v>
      </c>
      <c r="B110" s="136" t="s">
        <v>377</v>
      </c>
      <c r="C110" s="132"/>
      <c r="G110" s="194">
        <v>8116</v>
      </c>
    </row>
    <row r="111" spans="1:7">
      <c r="A111" s="135" t="s">
        <v>71</v>
      </c>
      <c r="B111" s="138" t="s">
        <v>378</v>
      </c>
      <c r="C111" s="132"/>
      <c r="G111" s="194">
        <v>8116</v>
      </c>
    </row>
    <row r="112" spans="1:7">
      <c r="A112" s="135" t="s">
        <v>59</v>
      </c>
      <c r="B112" s="136" t="s">
        <v>379</v>
      </c>
      <c r="C112" s="132"/>
      <c r="G112" s="194">
        <v>8177</v>
      </c>
    </row>
    <row r="113" spans="1:7">
      <c r="A113" s="135" t="s">
        <v>73</v>
      </c>
      <c r="B113" s="136" t="s">
        <v>380</v>
      </c>
      <c r="C113" s="132"/>
      <c r="G113" s="194">
        <v>10613</v>
      </c>
    </row>
    <row r="114" spans="1:7">
      <c r="A114" s="135" t="s">
        <v>74</v>
      </c>
      <c r="B114" s="136" t="s">
        <v>381</v>
      </c>
      <c r="C114" s="132"/>
      <c r="G114" s="194">
        <v>10613</v>
      </c>
    </row>
    <row r="115" spans="1:7">
      <c r="A115" s="135" t="s">
        <v>100</v>
      </c>
      <c r="B115" s="136" t="s">
        <v>382</v>
      </c>
      <c r="C115" s="132"/>
      <c r="G115" s="194">
        <v>8271</v>
      </c>
    </row>
    <row r="116" spans="1:7">
      <c r="A116" s="135" t="s">
        <v>76</v>
      </c>
      <c r="B116" s="136" t="s">
        <v>383</v>
      </c>
      <c r="C116" s="132"/>
      <c r="G116" s="194">
        <v>5819</v>
      </c>
    </row>
    <row r="117" spans="1:7">
      <c r="A117" s="135" t="s">
        <v>77</v>
      </c>
      <c r="B117" s="137" t="s">
        <v>384</v>
      </c>
      <c r="C117" s="132"/>
      <c r="G117" s="195">
        <v>307</v>
      </c>
    </row>
    <row r="118" spans="1:7">
      <c r="A118" s="135" t="s">
        <v>109</v>
      </c>
      <c r="B118" s="136" t="s">
        <v>385</v>
      </c>
      <c r="C118" s="132"/>
      <c r="G118" s="194">
        <v>5113</v>
      </c>
    </row>
    <row r="119" spans="1:7">
      <c r="A119" s="135" t="s">
        <v>167</v>
      </c>
      <c r="B119" s="137" t="s">
        <v>386</v>
      </c>
      <c r="C119" s="132"/>
      <c r="G119" s="194">
        <v>9597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Прайс!</vt:lpstr>
      <vt:lpstr>Артикулы и цены</vt:lpstr>
      <vt:lpstr>'Прайс!'!Заголовки_для_печати</vt:lpstr>
      <vt:lpstr>'Прайс!'!Область_печати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veremeychik</dc:creator>
  <cp:lastModifiedBy>KSV2</cp:lastModifiedBy>
  <cp:lastPrinted>2018-09-19T15:14:28Z</cp:lastPrinted>
  <dcterms:created xsi:type="dcterms:W3CDTF">2015-05-21T07:22:09Z</dcterms:created>
  <dcterms:modified xsi:type="dcterms:W3CDTF">2018-09-20T14:03:40Z</dcterms:modified>
</cp:coreProperties>
</file>