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4120" windowHeight="12240" tabRatio="554" activeTab="2"/>
  </bookViews>
  <sheets>
    <sheet name="NEW Боннель ППУ" sheetId="14" r:id="rId1"/>
    <sheet name="Ценник " sheetId="20" r:id="rId2"/>
    <sheet name="NEW EVS 500" sheetId="19" r:id="rId3"/>
    <sheet name="Ценник EVS 500" sheetId="21" r:id="rId4"/>
    <sheet name="Мультипакет" sheetId="17" r:id="rId5"/>
    <sheet name="Ценник Мультипакет" sheetId="22" r:id="rId6"/>
    <sheet name="Подушки" sheetId="18" r:id="rId7"/>
    <sheet name="Наматрасники" sheetId="23" r:id="rId8"/>
  </sheets>
  <definedNames>
    <definedName name="_xlnm.Print_Titles" localSheetId="0">'NEW Боннель ППУ'!$1:$7</definedName>
    <definedName name="_xlnm.Print_Area" localSheetId="0">'NEW Боннель ППУ'!$A$1:$U$27</definedName>
  </definedNames>
  <calcPr calcId="125725"/>
</workbook>
</file>

<file path=xl/calcChain.xml><?xml version="1.0" encoding="utf-8"?>
<calcChain xmlns="http://schemas.openxmlformats.org/spreadsheetml/2006/main">
  <c r="H17" i="18"/>
  <c r="D17"/>
  <c r="I19" i="22"/>
  <c r="D19"/>
  <c r="I18"/>
  <c r="D18"/>
  <c r="I17"/>
  <c r="D17"/>
  <c r="I16"/>
  <c r="D16"/>
  <c r="I15"/>
  <c r="D15"/>
  <c r="I14"/>
  <c r="D14"/>
  <c r="I13"/>
  <c r="D13"/>
  <c r="I12"/>
  <c r="D12"/>
  <c r="I11"/>
  <c r="D11"/>
  <c r="P29" i="17"/>
  <c r="K29"/>
  <c r="I29"/>
  <c r="D29"/>
  <c r="P28"/>
  <c r="K28"/>
  <c r="I28"/>
  <c r="D28"/>
  <c r="P27"/>
  <c r="K27"/>
  <c r="I27"/>
  <c r="D27"/>
  <c r="P26"/>
  <c r="K26"/>
  <c r="I26"/>
  <c r="D26"/>
  <c r="P25"/>
  <c r="K25"/>
  <c r="I25"/>
  <c r="D25"/>
  <c r="P24"/>
  <c r="K24"/>
  <c r="I24"/>
  <c r="D24"/>
  <c r="P23"/>
  <c r="K23"/>
  <c r="I23"/>
  <c r="D23"/>
  <c r="P22"/>
  <c r="K22"/>
  <c r="I22"/>
  <c r="D22"/>
  <c r="P21"/>
  <c r="K21"/>
  <c r="I21"/>
  <c r="D21"/>
  <c r="X38" i="21"/>
  <c r="W38"/>
  <c r="V38"/>
  <c r="R38"/>
  <c r="Q38"/>
  <c r="P38"/>
  <c r="L38"/>
  <c r="K38"/>
  <c r="J38"/>
  <c r="F38"/>
  <c r="E38"/>
  <c r="D38"/>
  <c r="X37"/>
  <c r="W37"/>
  <c r="V37"/>
  <c r="R37"/>
  <c r="Q37"/>
  <c r="P37"/>
  <c r="L37"/>
  <c r="K37"/>
  <c r="J37"/>
  <c r="F37"/>
  <c r="E37"/>
  <c r="D37"/>
  <c r="X36"/>
  <c r="W36"/>
  <c r="V36"/>
  <c r="R36"/>
  <c r="Q36"/>
  <c r="P36"/>
  <c r="L36"/>
  <c r="K36"/>
  <c r="J36"/>
  <c r="F36"/>
  <c r="E36"/>
  <c r="D36"/>
  <c r="X35"/>
  <c r="W35"/>
  <c r="V35"/>
  <c r="R35"/>
  <c r="Q35"/>
  <c r="P35"/>
  <c r="L35"/>
  <c r="K35"/>
  <c r="J35"/>
  <c r="F35"/>
  <c r="E35"/>
  <c r="D35"/>
  <c r="X34"/>
  <c r="W34"/>
  <c r="V34"/>
  <c r="R34"/>
  <c r="Q34"/>
  <c r="P34"/>
  <c r="L34"/>
  <c r="K34"/>
  <c r="J34"/>
  <c r="F34"/>
  <c r="E34"/>
  <c r="D34"/>
  <c r="X33"/>
  <c r="W33"/>
  <c r="V33"/>
  <c r="R33"/>
  <c r="Q33"/>
  <c r="P33"/>
  <c r="L33"/>
  <c r="K33"/>
  <c r="J33"/>
  <c r="F33"/>
  <c r="E33"/>
  <c r="D33"/>
  <c r="X32"/>
  <c r="W32"/>
  <c r="V32"/>
  <c r="R32"/>
  <c r="Q32"/>
  <c r="P32"/>
  <c r="L32"/>
  <c r="K32"/>
  <c r="J32"/>
  <c r="F32"/>
  <c r="E32"/>
  <c r="D32"/>
  <c r="X31"/>
  <c r="W31"/>
  <c r="V31"/>
  <c r="R31"/>
  <c r="Q31"/>
  <c r="P31"/>
  <c r="L31"/>
  <c r="K31"/>
  <c r="J31"/>
  <c r="F31"/>
  <c r="E31"/>
  <c r="D31"/>
  <c r="X30"/>
  <c r="W30"/>
  <c r="V30"/>
  <c r="R30"/>
  <c r="Q30"/>
  <c r="P30"/>
  <c r="L30"/>
  <c r="K30"/>
  <c r="J30"/>
  <c r="F30"/>
  <c r="E30"/>
  <c r="D30"/>
  <c r="X19"/>
  <c r="W19"/>
  <c r="V19"/>
  <c r="R19"/>
  <c r="Q19"/>
  <c r="P19"/>
  <c r="L19"/>
  <c r="K19"/>
  <c r="J19"/>
  <c r="F19"/>
  <c r="E19"/>
  <c r="D19"/>
  <c r="X18"/>
  <c r="W18"/>
  <c r="V18"/>
  <c r="R18"/>
  <c r="Q18"/>
  <c r="P18"/>
  <c r="L18"/>
  <c r="K18"/>
  <c r="J18"/>
  <c r="F18"/>
  <c r="E18"/>
  <c r="D18"/>
  <c r="X17"/>
  <c r="W17"/>
  <c r="V17"/>
  <c r="R17"/>
  <c r="Q17"/>
  <c r="P17"/>
  <c r="L17"/>
  <c r="K17"/>
  <c r="J17"/>
  <c r="F17"/>
  <c r="E17"/>
  <c r="D17"/>
  <c r="X16"/>
  <c r="W16"/>
  <c r="V16"/>
  <c r="R16"/>
  <c r="Q16"/>
  <c r="P16"/>
  <c r="L16"/>
  <c r="K16"/>
  <c r="J16"/>
  <c r="F16"/>
  <c r="E16"/>
  <c r="D16"/>
  <c r="X15"/>
  <c r="W15"/>
  <c r="V15"/>
  <c r="R15"/>
  <c r="Q15"/>
  <c r="P15"/>
  <c r="L15"/>
  <c r="K15"/>
  <c r="J15"/>
  <c r="F15"/>
  <c r="E15"/>
  <c r="D15"/>
  <c r="X14"/>
  <c r="W14"/>
  <c r="V14"/>
  <c r="R14"/>
  <c r="Q14"/>
  <c r="P14"/>
  <c r="L14"/>
  <c r="K14"/>
  <c r="J14"/>
  <c r="F14"/>
  <c r="E14"/>
  <c r="D14"/>
  <c r="X13"/>
  <c r="W13"/>
  <c r="V13"/>
  <c r="R13"/>
  <c r="Q13"/>
  <c r="P13"/>
  <c r="L13"/>
  <c r="K13"/>
  <c r="J13"/>
  <c r="F13"/>
  <c r="E13"/>
  <c r="D13"/>
  <c r="X12"/>
  <c r="W12"/>
  <c r="V12"/>
  <c r="R12"/>
  <c r="Q12"/>
  <c r="P12"/>
  <c r="L12"/>
  <c r="K12"/>
  <c r="J12"/>
  <c r="F12"/>
  <c r="E12"/>
  <c r="D12"/>
  <c r="X11"/>
  <c r="W11"/>
  <c r="V11"/>
  <c r="R11"/>
  <c r="Q11"/>
  <c r="P11"/>
  <c r="L11"/>
  <c r="K11"/>
  <c r="J11"/>
  <c r="F11"/>
  <c r="E11"/>
  <c r="D11"/>
  <c r="AD49" i="19"/>
  <c r="AC49"/>
  <c r="AA49"/>
  <c r="Y49"/>
  <c r="W49"/>
  <c r="V49"/>
  <c r="T49"/>
  <c r="R49"/>
  <c r="P49"/>
  <c r="O49"/>
  <c r="M49"/>
  <c r="K49"/>
  <c r="I49"/>
  <c r="H49"/>
  <c r="F49"/>
  <c r="D49"/>
  <c r="AD48"/>
  <c r="AC48"/>
  <c r="AA48"/>
  <c r="Y48"/>
  <c r="W48"/>
  <c r="V48"/>
  <c r="T48"/>
  <c r="R48"/>
  <c r="P48"/>
  <c r="O48"/>
  <c r="M48"/>
  <c r="K48"/>
  <c r="I48"/>
  <c r="H48"/>
  <c r="F48"/>
  <c r="D48"/>
  <c r="AD47"/>
  <c r="AC47"/>
  <c r="AA47"/>
  <c r="Y47"/>
  <c r="W47"/>
  <c r="V47"/>
  <c r="T47"/>
  <c r="R47"/>
  <c r="P47"/>
  <c r="O47"/>
  <c r="M47"/>
  <c r="K47"/>
  <c r="I47"/>
  <c r="H47"/>
  <c r="F47"/>
  <c r="D47"/>
  <c r="AD46"/>
  <c r="AC46"/>
  <c r="AA46"/>
  <c r="Y46"/>
  <c r="W46"/>
  <c r="V46"/>
  <c r="T46"/>
  <c r="R46"/>
  <c r="P46"/>
  <c r="O46"/>
  <c r="M46"/>
  <c r="K46"/>
  <c r="I46"/>
  <c r="H46"/>
  <c r="F46"/>
  <c r="D46"/>
  <c r="AD45"/>
  <c r="AC45"/>
  <c r="AA45"/>
  <c r="Y45"/>
  <c r="W45"/>
  <c r="V45"/>
  <c r="T45"/>
  <c r="R45"/>
  <c r="P45"/>
  <c r="O45"/>
  <c r="M45"/>
  <c r="K45"/>
  <c r="I45"/>
  <c r="H45"/>
  <c r="F45"/>
  <c r="D45"/>
  <c r="AD44"/>
  <c r="AC44"/>
  <c r="AA44"/>
  <c r="Y44"/>
  <c r="W44"/>
  <c r="V44"/>
  <c r="T44"/>
  <c r="R44"/>
  <c r="P44"/>
  <c r="O44"/>
  <c r="M44"/>
  <c r="K44"/>
  <c r="I44"/>
  <c r="H44"/>
  <c r="F44"/>
  <c r="D44"/>
  <c r="AD43"/>
  <c r="AC43"/>
  <c r="AA43"/>
  <c r="Y43"/>
  <c r="W43"/>
  <c r="V43"/>
  <c r="T43"/>
  <c r="R43"/>
  <c r="P43"/>
  <c r="O43"/>
  <c r="M43"/>
  <c r="K43"/>
  <c r="I43"/>
  <c r="H43"/>
  <c r="F43"/>
  <c r="D43"/>
  <c r="AD42"/>
  <c r="AC42"/>
  <c r="AA42"/>
  <c r="Y42"/>
  <c r="W42"/>
  <c r="V42"/>
  <c r="T42"/>
  <c r="R42"/>
  <c r="P42"/>
  <c r="O42"/>
  <c r="M42"/>
  <c r="K42"/>
  <c r="I42"/>
  <c r="H42"/>
  <c r="F42"/>
  <c r="D42"/>
  <c r="AC41"/>
  <c r="AA41"/>
  <c r="Y41"/>
  <c r="V41"/>
  <c r="T41"/>
  <c r="R41"/>
  <c r="O41"/>
  <c r="M41"/>
  <c r="K41"/>
  <c r="I41"/>
  <c r="H41"/>
  <c r="F41"/>
  <c r="D41"/>
  <c r="AD28"/>
  <c r="AC28"/>
  <c r="AA28"/>
  <c r="Y28"/>
  <c r="W28"/>
  <c r="V28"/>
  <c r="T28"/>
  <c r="R28"/>
  <c r="P28"/>
  <c r="O28"/>
  <c r="M28"/>
  <c r="K28"/>
  <c r="I28"/>
  <c r="H28"/>
  <c r="F28"/>
  <c r="D28"/>
  <c r="AD27"/>
  <c r="AC27"/>
  <c r="AA27"/>
  <c r="Y27"/>
  <c r="W27"/>
  <c r="V27"/>
  <c r="T27"/>
  <c r="R27"/>
  <c r="P27"/>
  <c r="O27"/>
  <c r="M27"/>
  <c r="K27"/>
  <c r="I27"/>
  <c r="H27"/>
  <c r="F27"/>
  <c r="D27"/>
  <c r="AD26"/>
  <c r="AC26"/>
  <c r="AA26"/>
  <c r="Y26"/>
  <c r="W26"/>
  <c r="V26"/>
  <c r="T26"/>
  <c r="R26"/>
  <c r="P26"/>
  <c r="O26"/>
  <c r="M26"/>
  <c r="K26"/>
  <c r="I26"/>
  <c r="H26"/>
  <c r="F26"/>
  <c r="D26"/>
  <c r="AD25"/>
  <c r="AC25"/>
  <c r="AA25"/>
  <c r="Y25"/>
  <c r="W25"/>
  <c r="V25"/>
  <c r="T25"/>
  <c r="R25"/>
  <c r="P25"/>
  <c r="O25"/>
  <c r="M25"/>
  <c r="K25"/>
  <c r="I25"/>
  <c r="H25"/>
  <c r="F25"/>
  <c r="D25"/>
  <c r="AD24"/>
  <c r="AC24"/>
  <c r="AA24"/>
  <c r="Y24"/>
  <c r="W24"/>
  <c r="V24"/>
  <c r="T24"/>
  <c r="R24"/>
  <c r="P24"/>
  <c r="O24"/>
  <c r="M24"/>
  <c r="K24"/>
  <c r="I24"/>
  <c r="H24"/>
  <c r="F24"/>
  <c r="D24"/>
  <c r="AD23"/>
  <c r="AC23"/>
  <c r="AA23"/>
  <c r="Y23"/>
  <c r="W23"/>
  <c r="V23"/>
  <c r="T23"/>
  <c r="R23"/>
  <c r="P23"/>
  <c r="O23"/>
  <c r="M23"/>
  <c r="K23"/>
  <c r="I23"/>
  <c r="H23"/>
  <c r="F23"/>
  <c r="D23"/>
  <c r="AD22"/>
  <c r="AC22"/>
  <c r="AA22"/>
  <c r="Y22"/>
  <c r="W22"/>
  <c r="V22"/>
  <c r="T22"/>
  <c r="R22"/>
  <c r="P22"/>
  <c r="O22"/>
  <c r="M22"/>
  <c r="K22"/>
  <c r="I22"/>
  <c r="H22"/>
  <c r="F22"/>
  <c r="D22"/>
  <c r="AD21"/>
  <c r="AC21"/>
  <c r="AA21"/>
  <c r="Y21"/>
  <c r="W21"/>
  <c r="V21"/>
  <c r="T21"/>
  <c r="R21"/>
  <c r="P21"/>
  <c r="O21"/>
  <c r="M21"/>
  <c r="K21"/>
  <c r="I21"/>
  <c r="H21"/>
  <c r="F21"/>
  <c r="D21"/>
  <c r="AD20"/>
  <c r="AC20"/>
  <c r="AA20"/>
  <c r="Y20"/>
  <c r="W20"/>
  <c r="V20"/>
  <c r="T20"/>
  <c r="R20"/>
  <c r="P20"/>
  <c r="O20"/>
  <c r="M20"/>
  <c r="K20"/>
  <c r="I20"/>
  <c r="H20"/>
  <c r="F20"/>
  <c r="D20"/>
  <c r="S19" i="20"/>
  <c r="R19"/>
  <c r="N19"/>
  <c r="J19"/>
  <c r="I19"/>
  <c r="E19"/>
  <c r="D19"/>
  <c r="S18"/>
  <c r="R18"/>
  <c r="N18"/>
  <c r="J18"/>
  <c r="I18"/>
  <c r="E18"/>
  <c r="D18"/>
  <c r="S17"/>
  <c r="R17"/>
  <c r="N17"/>
  <c r="J17"/>
  <c r="I17"/>
  <c r="E17"/>
  <c r="D17"/>
  <c r="S16"/>
  <c r="R16"/>
  <c r="N16"/>
  <c r="J16"/>
  <c r="I16"/>
  <c r="E16"/>
  <c r="D16"/>
  <c r="S15"/>
  <c r="R15"/>
  <c r="N15"/>
  <c r="J15"/>
  <c r="I15"/>
  <c r="E15"/>
  <c r="D15"/>
  <c r="S14"/>
  <c r="R14"/>
  <c r="N14"/>
  <c r="J14"/>
  <c r="I14"/>
  <c r="E14"/>
  <c r="D14"/>
  <c r="S13"/>
  <c r="R13"/>
  <c r="N13"/>
  <c r="J13"/>
  <c r="I13"/>
  <c r="E13"/>
  <c r="D13"/>
  <c r="S12"/>
  <c r="R12"/>
  <c r="N12"/>
  <c r="J12"/>
  <c r="I12"/>
  <c r="E12"/>
  <c r="D12"/>
  <c r="S11"/>
  <c r="R11"/>
  <c r="N11"/>
  <c r="J11"/>
  <c r="I11"/>
  <c r="E11"/>
  <c r="D11"/>
  <c r="T26" i="14"/>
  <c r="S26"/>
  <c r="Q26"/>
  <c r="O26"/>
  <c r="N26"/>
  <c r="L26"/>
  <c r="K26"/>
  <c r="I26"/>
  <c r="G26"/>
  <c r="F26"/>
  <c r="D26"/>
  <c r="T25"/>
  <c r="S25"/>
  <c r="Q25"/>
  <c r="O25"/>
  <c r="N25"/>
  <c r="L25"/>
  <c r="K25"/>
  <c r="I25"/>
  <c r="G25"/>
  <c r="F25"/>
  <c r="D25"/>
  <c r="T24"/>
  <c r="S24"/>
  <c r="Q24"/>
  <c r="O24"/>
  <c r="N24"/>
  <c r="L24"/>
  <c r="K24"/>
  <c r="I24"/>
  <c r="G24"/>
  <c r="F24"/>
  <c r="D24"/>
  <c r="T23"/>
  <c r="S23"/>
  <c r="Q23"/>
  <c r="O23"/>
  <c r="N23"/>
  <c r="L23"/>
  <c r="K23"/>
  <c r="I23"/>
  <c r="G23"/>
  <c r="F23"/>
  <c r="D23"/>
  <c r="T22"/>
  <c r="S22"/>
  <c r="Q22"/>
  <c r="O22"/>
  <c r="N22"/>
  <c r="L22"/>
  <c r="K22"/>
  <c r="I22"/>
  <c r="G22"/>
  <c r="F22"/>
  <c r="D22"/>
  <c r="T21"/>
  <c r="S21"/>
  <c r="Q21"/>
  <c r="O21"/>
  <c r="N21"/>
  <c r="L21"/>
  <c r="K21"/>
  <c r="I21"/>
  <c r="G21"/>
  <c r="F21"/>
  <c r="D21"/>
  <c r="T20"/>
  <c r="S20"/>
  <c r="Q20"/>
  <c r="O20"/>
  <c r="N20"/>
  <c r="L20"/>
  <c r="K20"/>
  <c r="I20"/>
  <c r="G20"/>
  <c r="F20"/>
  <c r="D20"/>
  <c r="T19"/>
  <c r="S19"/>
  <c r="Q19"/>
  <c r="N19"/>
  <c r="L19"/>
  <c r="K19"/>
  <c r="I19"/>
  <c r="G19"/>
  <c r="F19"/>
  <c r="D19"/>
  <c r="T18"/>
  <c r="S18"/>
  <c r="Q18"/>
  <c r="O18"/>
  <c r="N18"/>
  <c r="L18"/>
  <c r="K18"/>
  <c r="I18"/>
  <c r="G18"/>
  <c r="F18"/>
  <c r="D18"/>
</calcChain>
</file>

<file path=xl/sharedStrings.xml><?xml version="1.0" encoding="utf-8"?>
<sst xmlns="http://schemas.openxmlformats.org/spreadsheetml/2006/main" count="322" uniqueCount="105">
  <si>
    <t>Ваша 
наценка</t>
  </si>
  <si>
    <t>Оптовый прайс-лист на матрасы</t>
  </si>
  <si>
    <t>Цены действительны с 18.04.2018 г.</t>
  </si>
  <si>
    <t>Наименование</t>
  </si>
  <si>
    <t>Elastic (Эластик)</t>
  </si>
  <si>
    <t>Elastic Cocos (Эластик Кокос)</t>
  </si>
  <si>
    <t>Standart (Стандарт)</t>
  </si>
  <si>
    <t>Balance (Баланс)</t>
  </si>
  <si>
    <t>Наполнение</t>
  </si>
  <si>
    <t>Блок пенополиуретана повышенной жесткости  высота 140 мм</t>
  </si>
  <si>
    <t>Массажная пена Oxy Foam 20 мм</t>
  </si>
  <si>
    <t xml:space="preserve">Хлопковый Войлок </t>
  </si>
  <si>
    <t>Пружинный блок "Боннель"</t>
  </si>
  <si>
    <t>Хлопковый войлок</t>
  </si>
  <si>
    <t>Усиление периметра на основе стёганного бурлета и вставок из блоков ППУ</t>
  </si>
  <si>
    <t>Кокосовая койра 10 мм</t>
  </si>
  <si>
    <t>Усиление по периметру</t>
  </si>
  <si>
    <t xml:space="preserve"> </t>
  </si>
  <si>
    <t>Высота,мм.</t>
  </si>
  <si>
    <t>Вес, кг</t>
  </si>
  <si>
    <t>90 кг</t>
  </si>
  <si>
    <t>100 кг</t>
  </si>
  <si>
    <t>80 кг</t>
  </si>
  <si>
    <t>Размер спального места, мм</t>
  </si>
  <si>
    <t>Цена, руб.</t>
  </si>
  <si>
    <t>Объем упаковки, м3</t>
  </si>
  <si>
    <t>длина, мм</t>
  </si>
  <si>
    <t>ширина, мм</t>
  </si>
  <si>
    <t>Жаккард Бабочки стёганный на синтепоне 200 гр</t>
  </si>
  <si>
    <t>Двойной жаккард стёганный на синтепоне 300 гр</t>
  </si>
  <si>
    <t xml:space="preserve"> Трикот  синтетика полиэстер стёганный на Синтепоне 100 + 10 ППУ</t>
  </si>
  <si>
    <t>Жаккард Бабочки на синтепоне 200 гр</t>
  </si>
  <si>
    <t>Двойной жаккард на синтепоне 300 гр</t>
  </si>
  <si>
    <t xml:space="preserve"> Трикот полиэстер на синтепоне 100 гр + 10 ППУ</t>
  </si>
  <si>
    <t>Оптовый прайс-лист на матрасы  линейки "Natural Dreams"(Натчрол дрим)</t>
  </si>
  <si>
    <r>
      <rPr>
        <sz val="11"/>
        <color theme="1"/>
        <rFont val="Calibri"/>
        <family val="2"/>
        <charset val="204"/>
      </rPr>
      <t xml:space="preserve">Цены действительны с </t>
    </r>
    <r>
      <rPr>
        <u/>
        <sz val="11"/>
        <color theme="1"/>
        <rFont val="Calibri"/>
        <family val="2"/>
        <charset val="204"/>
      </rPr>
      <t xml:space="preserve"> 18.04.2018  г.</t>
    </r>
  </si>
  <si>
    <t>"Natural Dreams"(Натчрол дрим)</t>
  </si>
  <si>
    <t>Promo  (Промо)</t>
  </si>
  <si>
    <t>Twin  (Твин)</t>
  </si>
  <si>
    <t>Palma (Пальма)</t>
  </si>
  <si>
    <t>Victory (Виктори)</t>
  </si>
  <si>
    <t>Ортопедическая пена Oxy Foam 20 мм</t>
  </si>
  <si>
    <t>Термовойлок</t>
  </si>
  <si>
    <t>Блок независимых пружин TFK 500 шт на спальное место</t>
  </si>
  <si>
    <t>Кокосовая койра 10 мм.</t>
  </si>
  <si>
    <t>Изолятор Спанбонд</t>
  </si>
  <si>
    <t>Кокосовая  койра 10 мм.</t>
  </si>
  <si>
    <t>110 кг</t>
  </si>
  <si>
    <t>120 кг</t>
  </si>
  <si>
    <t>Объем упаковки, м4</t>
  </si>
  <si>
    <t>Двойной жаккард FLORA (флора) стёганный на синтепоне 300 гр + бурлет  рогожка стёганный на 10 ППУ</t>
  </si>
  <si>
    <t>Трикотаж  Aloe Vera (Алое Вера) , стеганный на синтепоне 300 гр</t>
  </si>
  <si>
    <t>Трикотаж  Aspen (Аспен) , стеганный на синтепоне 300 гр</t>
  </si>
  <si>
    <t>Season  (Сизн)</t>
  </si>
  <si>
    <t>Tropic  (Тропик)</t>
  </si>
  <si>
    <t>Rocky (Рокки)</t>
  </si>
  <si>
    <t>Life (Лайф)</t>
  </si>
  <si>
    <t>Кокосовая койра 20 мм.</t>
  </si>
  <si>
    <t>Латекс 20 мм</t>
  </si>
  <si>
    <t>Объемный нетканный материал Sprut(Спрут)  с волокнами шерсти 20 мм.</t>
  </si>
  <si>
    <t>Блок независимых пружин TFK</t>
  </si>
  <si>
    <t>Объемный нетканный материал Sprut(Спрут)  с волокнами хлопка 20 мм.</t>
  </si>
  <si>
    <t>130 кг</t>
  </si>
  <si>
    <t>Трикотаж  Aloe Vera (Алое Вера) , стеганный на синтепоне 300  гр</t>
  </si>
  <si>
    <t>Двойной жаккард  на синтепоне 300 гр</t>
  </si>
  <si>
    <t>Двойной жаккард FLORA (флора)  на синтепоне 300 гр + бурлет рогожка стёганный на 10 ППУ</t>
  </si>
  <si>
    <t>Трикотаж  Aloe Vera (Алое Вера) на синтепоне 300 гр</t>
  </si>
  <si>
    <t>Трикотаж  Aspen (Аспен) на синтепоне 300 гр</t>
  </si>
  <si>
    <t xml:space="preserve">Оптовый прайс-лист на матрасы  </t>
  </si>
  <si>
    <t>ORTO (Орто)</t>
  </si>
  <si>
    <t>OASIS (Оазис)</t>
  </si>
  <si>
    <t>Блок независимых пружин Мультипакет 1000 на спальное место</t>
  </si>
  <si>
    <t>Пенопулиоритан 22/36   20 мм</t>
  </si>
  <si>
    <t>Латекс 10 мм</t>
  </si>
  <si>
    <t>Memory Foam (Мэмори Фоум)  20 мм</t>
  </si>
  <si>
    <t xml:space="preserve">  </t>
  </si>
  <si>
    <t>Трикотаж Silver (Сильвер) стеган на синтепоне 300 г/м2 + 10 ППУ</t>
  </si>
  <si>
    <t>Оптовый прайс-лист на подушки</t>
  </si>
  <si>
    <r>
      <rPr>
        <sz val="11"/>
        <color theme="1"/>
        <rFont val="宋体"/>
        <charset val="204"/>
      </rPr>
      <t xml:space="preserve">Цены действительны с </t>
    </r>
    <r>
      <rPr>
        <u/>
        <sz val="11"/>
        <color theme="1"/>
        <rFont val="Calibri"/>
        <family val="2"/>
        <charset val="204"/>
      </rPr>
      <t>04.06.2018 г.</t>
    </r>
  </si>
  <si>
    <t>Ваша наценка</t>
  </si>
  <si>
    <t>Подушки</t>
  </si>
  <si>
    <t>Подушка Стандарт</t>
  </si>
  <si>
    <t>Подушка Волна</t>
  </si>
  <si>
    <t>Съемный чехол на замке ткань Антистресс</t>
  </si>
  <si>
    <t>Несъемный защитный чехол из хлопковой ткани</t>
  </si>
  <si>
    <t xml:space="preserve">Пена Memory Form 12 см. </t>
  </si>
  <si>
    <t>Пена Memory Form</t>
  </si>
  <si>
    <t>Сумка из спандбонда на замке</t>
  </si>
  <si>
    <t>валик 110 мм
валик 130 мм.</t>
  </si>
  <si>
    <t>Оптовая цена, руб.</t>
  </si>
  <si>
    <t xml:space="preserve">Цена, руб. </t>
  </si>
  <si>
    <t>Вес, кг.</t>
  </si>
  <si>
    <t>Прайс лист на матрасы  среднего и высокого класса</t>
  </si>
  <si>
    <t>Цены действительны с 01.08.2017 г.</t>
  </si>
  <si>
    <t>Аксессуары</t>
  </si>
  <si>
    <t>Наматрасник на матрасы серии "Мемориформ"</t>
  </si>
  <si>
    <t>Поролон "Мемориформ" 40 мм</t>
  </si>
  <si>
    <t>Жаккард "Люкс" х/б стеганный на паралоне и синтепоне с глубокой стежкой</t>
  </si>
  <si>
    <t>Защитный чехол "Вита", Aloe vera</t>
  </si>
  <si>
    <t>Защитный чехол "Вита", микрофибра</t>
  </si>
  <si>
    <r>
      <t>Наматрасник  Вита Аква,</t>
    </r>
    <r>
      <rPr>
        <b/>
        <sz val="12"/>
        <color rgb="FFFF0000"/>
        <rFont val="Arial"/>
        <family val="2"/>
        <charset val="204"/>
      </rPr>
      <t xml:space="preserve"> (водонепроницаемая тань +микрофибра)</t>
    </r>
  </si>
  <si>
    <t xml:space="preserve">Ткань трик Алое Вера </t>
  </si>
  <si>
    <t>Ткань трикотажная Havi 144 FLMNT membran</t>
  </si>
  <si>
    <t>Высота, мм.</t>
  </si>
  <si>
    <t>Трикот  синтетика полиэстер стёганный на Синтепоне 100 + 10 ППУ</t>
  </si>
</sst>
</file>

<file path=xl/styles.xml><?xml version="1.0" encoding="utf-8"?>
<styleSheet xmlns="http://schemas.openxmlformats.org/spreadsheetml/2006/main">
  <numFmts count="4">
    <numFmt numFmtId="164" formatCode="0_ "/>
    <numFmt numFmtId="165" formatCode="0.0"/>
    <numFmt numFmtId="166" formatCode="0_);\(0\)"/>
    <numFmt numFmtId="167" formatCode="0.00_ "/>
  </numFmts>
  <fonts count="62">
    <font>
      <sz val="11"/>
      <color theme="1"/>
      <name val="Calibri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name val="Candara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8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0"/>
      <name val="Arial Black"/>
      <family val="2"/>
      <charset val="204"/>
    </font>
    <font>
      <b/>
      <sz val="10"/>
      <color theme="1"/>
      <name val="Candara"/>
      <family val="2"/>
      <charset val="204"/>
    </font>
    <font>
      <b/>
      <sz val="10"/>
      <name val="Candara"/>
      <family val="2"/>
      <charset val="204"/>
    </font>
    <font>
      <b/>
      <sz val="14"/>
      <color theme="1"/>
      <name val="Arial"/>
      <family val="2"/>
      <charset val="204"/>
    </font>
    <font>
      <i/>
      <sz val="11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color theme="1"/>
      <name val="Candara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4"/>
      <color theme="1"/>
      <name val="Candara"/>
      <family val="2"/>
      <charset val="204"/>
    </font>
    <font>
      <sz val="10"/>
      <name val="Candara"/>
      <family val="2"/>
      <charset val="204"/>
    </font>
    <font>
      <b/>
      <sz val="14"/>
      <color theme="1"/>
      <name val="Candara"/>
      <family val="2"/>
      <charset val="204"/>
    </font>
    <font>
      <b/>
      <sz val="14"/>
      <name val="Candara"/>
      <family val="2"/>
      <charset val="204"/>
    </font>
    <font>
      <sz val="10"/>
      <color theme="1"/>
      <name val="Candara"/>
      <family val="2"/>
      <charset val="204"/>
    </font>
    <font>
      <b/>
      <i/>
      <sz val="20"/>
      <color theme="0"/>
      <name val="Arial Black"/>
      <family val="2"/>
      <charset val="204"/>
    </font>
    <font>
      <b/>
      <sz val="12"/>
      <color theme="1"/>
      <name val="Candara"/>
      <family val="2"/>
      <charset val="204"/>
    </font>
    <font>
      <b/>
      <sz val="9"/>
      <name val="Candara"/>
      <family val="2"/>
      <charset val="204"/>
    </font>
    <font>
      <b/>
      <i/>
      <sz val="11"/>
      <color theme="0"/>
      <name val="Arial"/>
      <family val="2"/>
      <charset val="204"/>
    </font>
    <font>
      <i/>
      <sz val="11"/>
      <name val="Arial"/>
      <family val="2"/>
      <charset val="204"/>
    </font>
    <font>
      <sz val="11"/>
      <color theme="1"/>
      <name val="Arial Black"/>
      <family val="2"/>
      <charset val="204"/>
    </font>
    <font>
      <sz val="9"/>
      <color theme="1"/>
      <name val="Candara"/>
      <family val="2"/>
      <charset val="204"/>
    </font>
    <font>
      <sz val="9"/>
      <color theme="1"/>
      <name val="Calibri"/>
      <family val="2"/>
      <charset val="204"/>
      <scheme val="minor"/>
    </font>
    <font>
      <sz val="16"/>
      <color rgb="FF00B050"/>
      <name val="Arial Black"/>
      <family val="2"/>
      <charset val="204"/>
    </font>
    <font>
      <b/>
      <i/>
      <sz val="16"/>
      <color theme="1"/>
      <name val="Candara"/>
      <family val="2"/>
      <charset val="204"/>
    </font>
    <font>
      <sz val="9"/>
      <name val="Candara"/>
      <family val="2"/>
      <charset val="204"/>
    </font>
    <font>
      <b/>
      <i/>
      <sz val="24"/>
      <color theme="0"/>
      <name val="Arial Black"/>
      <family val="2"/>
      <charset val="204"/>
    </font>
    <font>
      <b/>
      <i/>
      <sz val="12"/>
      <color theme="1"/>
      <name val="Arial Black"/>
      <family val="2"/>
      <charset val="204"/>
    </font>
    <font>
      <sz val="18"/>
      <color theme="1"/>
      <name val="Arial"/>
      <family val="2"/>
      <charset val="204"/>
    </font>
    <font>
      <sz val="11"/>
      <name val="Candara"/>
      <family val="2"/>
      <charset val="204"/>
    </font>
    <font>
      <sz val="18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b/>
      <i/>
      <sz val="12"/>
      <color theme="1"/>
      <name val="Candara"/>
      <family val="2"/>
      <charset val="204"/>
    </font>
    <font>
      <sz val="11"/>
      <color theme="1"/>
      <name val="宋体"/>
      <charset val="204"/>
    </font>
    <font>
      <u/>
      <sz val="11"/>
      <color theme="1"/>
      <name val="Calibri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D3D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53" fillId="0" borderId="0"/>
  </cellStyleXfs>
  <cellXfs count="561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 wrapText="1"/>
    </xf>
    <xf numFmtId="1" fontId="11" fillId="2" borderId="36" xfId="0" applyNumberFormat="1" applyFont="1" applyFill="1" applyBorder="1" applyAlignment="1">
      <alignment horizontal="center" vertical="center" wrapText="1"/>
    </xf>
    <xf numFmtId="165" fontId="12" fillId="0" borderId="37" xfId="2" applyNumberFormat="1" applyFont="1" applyFill="1" applyBorder="1" applyAlignment="1" applyProtection="1">
      <alignment horizontal="center" vertical="center"/>
      <protection locked="0"/>
    </xf>
    <xf numFmtId="0" fontId="13" fillId="0" borderId="38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9" fontId="17" fillId="3" borderId="0" xfId="0" applyNumberFormat="1" applyFont="1" applyFill="1" applyAlignment="1">
      <alignment horizontal="center"/>
    </xf>
    <xf numFmtId="9" fontId="18" fillId="2" borderId="40" xfId="0" applyNumberFormat="1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47" xfId="0" applyFont="1" applyBorder="1" applyAlignment="1">
      <alignment vertical="center"/>
    </xf>
    <xf numFmtId="0" fontId="21" fillId="0" borderId="5" xfId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164" fontId="22" fillId="3" borderId="14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3" fillId="4" borderId="4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164" fontId="22" fillId="3" borderId="29" xfId="0" applyNumberFormat="1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1" fillId="0" borderId="0" xfId="0" applyFont="1" applyAlignment="1"/>
    <xf numFmtId="0" fontId="27" fillId="0" borderId="0" xfId="0" applyFont="1"/>
    <xf numFmtId="0" fontId="32" fillId="0" borderId="19" xfId="0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164" fontId="22" fillId="2" borderId="52" xfId="0" applyNumberFormat="1" applyFont="1" applyFill="1" applyBorder="1" applyAlignment="1">
      <alignment horizontal="center" vertical="center"/>
    </xf>
    <xf numFmtId="166" fontId="22" fillId="2" borderId="5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164" fontId="22" fillId="5" borderId="52" xfId="0" applyNumberFormat="1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166" fontId="22" fillId="5" borderId="52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22" fillId="2" borderId="43" xfId="0" applyNumberFormat="1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6" fontId="22" fillId="2" borderId="43" xfId="0" applyNumberFormat="1" applyFont="1" applyFill="1" applyBorder="1" applyAlignment="1">
      <alignment horizontal="center" vertical="center"/>
    </xf>
    <xf numFmtId="0" fontId="1" fillId="0" borderId="0" xfId="0" applyFont="1"/>
    <xf numFmtId="9" fontId="1" fillId="2" borderId="0" xfId="0" applyNumberFormat="1" applyFont="1" applyFill="1" applyAlignment="1">
      <alignment horizontal="center" vertical="center"/>
    </xf>
    <xf numFmtId="167" fontId="13" fillId="0" borderId="15" xfId="0" applyNumberFormat="1" applyFont="1" applyBorder="1" applyAlignment="1">
      <alignment horizontal="center" vertical="center"/>
    </xf>
    <xf numFmtId="167" fontId="13" fillId="0" borderId="52" xfId="0" applyNumberFormat="1" applyFont="1" applyBorder="1" applyAlignment="1">
      <alignment horizontal="center" vertical="center"/>
    </xf>
    <xf numFmtId="167" fontId="13" fillId="5" borderId="52" xfId="0" applyNumberFormat="1" applyFont="1" applyFill="1" applyBorder="1" applyAlignment="1">
      <alignment horizontal="center" vertical="center"/>
    </xf>
    <xf numFmtId="167" fontId="13" fillId="0" borderId="54" xfId="0" applyNumberFormat="1" applyFont="1" applyBorder="1" applyAlignment="1">
      <alignment horizontal="center" vertical="center"/>
    </xf>
    <xf numFmtId="167" fontId="13" fillId="0" borderId="43" xfId="0" applyNumberFormat="1" applyFont="1" applyBorder="1" applyAlignment="1">
      <alignment horizontal="center" vertical="center"/>
    </xf>
    <xf numFmtId="0" fontId="18" fillId="0" borderId="0" xfId="0" applyFont="1"/>
    <xf numFmtId="0" fontId="34" fillId="0" borderId="33" xfId="0" applyFont="1" applyBorder="1" applyAlignment="1">
      <alignment vertical="center" wrapText="1"/>
    </xf>
    <xf numFmtId="0" fontId="34" fillId="0" borderId="53" xfId="0" applyFont="1" applyBorder="1" applyAlignment="1">
      <alignment vertical="center" wrapText="1"/>
    </xf>
    <xf numFmtId="0" fontId="35" fillId="0" borderId="47" xfId="1" applyFont="1" applyFill="1" applyBorder="1" applyAlignment="1">
      <alignment horizontal="center" vertical="center" wrapText="1"/>
    </xf>
    <xf numFmtId="0" fontId="35" fillId="0" borderId="40" xfId="1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64" fontId="22" fillId="3" borderId="55" xfId="0" applyNumberFormat="1" applyFont="1" applyFill="1" applyBorder="1" applyAlignment="1">
      <alignment horizontal="center" vertical="center"/>
    </xf>
    <xf numFmtId="166" fontId="22" fillId="3" borderId="55" xfId="0" applyNumberFormat="1" applyFont="1" applyFill="1" applyBorder="1" applyAlignment="1">
      <alignment horizontal="center" vertical="center"/>
    </xf>
    <xf numFmtId="166" fontId="22" fillId="3" borderId="41" xfId="0" applyNumberFormat="1" applyFont="1" applyFill="1" applyBorder="1" applyAlignment="1">
      <alignment horizontal="center" vertical="center"/>
    </xf>
    <xf numFmtId="0" fontId="36" fillId="6" borderId="27" xfId="0" applyFont="1" applyFill="1" applyBorder="1" applyAlignment="1">
      <alignment horizontal="center" vertical="center"/>
    </xf>
    <xf numFmtId="164" fontId="24" fillId="6" borderId="48" xfId="0" applyNumberFormat="1" applyFont="1" applyFill="1" applyBorder="1" applyAlignment="1">
      <alignment horizontal="center" vertical="center"/>
    </xf>
    <xf numFmtId="166" fontId="24" fillId="6" borderId="48" xfId="0" applyNumberFormat="1" applyFont="1" applyFill="1" applyBorder="1" applyAlignment="1">
      <alignment horizontal="center" vertical="center"/>
    </xf>
    <xf numFmtId="166" fontId="24" fillId="6" borderId="16" xfId="0" applyNumberFormat="1" applyFont="1" applyFill="1" applyBorder="1" applyAlignment="1">
      <alignment horizontal="center" vertical="center"/>
    </xf>
    <xf numFmtId="164" fontId="22" fillId="3" borderId="48" xfId="0" applyNumberFormat="1" applyFont="1" applyFill="1" applyBorder="1" applyAlignment="1">
      <alignment horizontal="center" vertical="center"/>
    </xf>
    <xf numFmtId="166" fontId="22" fillId="3" borderId="48" xfId="0" applyNumberFormat="1" applyFont="1" applyFill="1" applyBorder="1" applyAlignment="1">
      <alignment horizontal="center" vertical="center"/>
    </xf>
    <xf numFmtId="166" fontId="22" fillId="3" borderId="16" xfId="0" applyNumberFormat="1" applyFont="1" applyFill="1" applyBorder="1" applyAlignment="1">
      <alignment horizontal="center" vertical="center"/>
    </xf>
    <xf numFmtId="0" fontId="36" fillId="6" borderId="26" xfId="0" applyFont="1" applyFill="1" applyBorder="1" applyAlignment="1">
      <alignment horizontal="center" vertical="center"/>
    </xf>
    <xf numFmtId="164" fontId="22" fillId="3" borderId="49" xfId="0" applyNumberFormat="1" applyFont="1" applyFill="1" applyBorder="1" applyAlignment="1">
      <alignment horizontal="center" vertical="center"/>
    </xf>
    <xf numFmtId="166" fontId="22" fillId="3" borderId="49" xfId="0" applyNumberFormat="1" applyFont="1" applyFill="1" applyBorder="1" applyAlignment="1">
      <alignment horizontal="center" vertical="center"/>
    </xf>
    <xf numFmtId="166" fontId="22" fillId="3" borderId="50" xfId="0" applyNumberFormat="1" applyFont="1" applyFill="1" applyBorder="1" applyAlignment="1">
      <alignment horizontal="center" vertical="center"/>
    </xf>
    <xf numFmtId="0" fontId="34" fillId="0" borderId="56" xfId="0" applyFont="1" applyBorder="1" applyAlignment="1">
      <alignment vertical="center" wrapText="1"/>
    </xf>
    <xf numFmtId="0" fontId="34" fillId="0" borderId="57" xfId="0" applyFont="1" applyBorder="1" applyAlignment="1">
      <alignment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166" fontId="22" fillId="3" borderId="9" xfId="0" applyNumberFormat="1" applyFont="1" applyFill="1" applyBorder="1" applyAlignment="1">
      <alignment horizontal="center" vertical="center"/>
    </xf>
    <xf numFmtId="166" fontId="24" fillId="6" borderId="52" xfId="0" applyNumberFormat="1" applyFont="1" applyFill="1" applyBorder="1" applyAlignment="1">
      <alignment horizontal="center" vertical="center"/>
    </xf>
    <xf numFmtId="166" fontId="22" fillId="3" borderId="52" xfId="0" applyNumberFormat="1" applyFont="1" applyFill="1" applyBorder="1" applyAlignment="1">
      <alignment horizontal="center" vertical="center"/>
    </xf>
    <xf numFmtId="166" fontId="22" fillId="3" borderId="43" xfId="0" applyNumberFormat="1" applyFont="1" applyFill="1" applyBorder="1" applyAlignment="1">
      <alignment horizontal="center" vertical="center"/>
    </xf>
    <xf numFmtId="0" fontId="35" fillId="0" borderId="45" xfId="1" applyFont="1" applyFill="1" applyBorder="1" applyAlignment="1">
      <alignment horizontal="center" vertical="center" wrapText="1"/>
    </xf>
    <xf numFmtId="0" fontId="35" fillId="0" borderId="5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164" fontId="22" fillId="3" borderId="10" xfId="0" applyNumberFormat="1" applyFont="1" applyFill="1" applyBorder="1" applyAlignment="1">
      <alignment horizontal="center" vertical="center"/>
    </xf>
    <xf numFmtId="164" fontId="24" fillId="6" borderId="14" xfId="0" applyNumberFormat="1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8" fillId="0" borderId="0" xfId="0" applyFont="1"/>
    <xf numFmtId="0" fontId="25" fillId="0" borderId="0" xfId="0" applyFont="1" applyAlignment="1">
      <alignment wrapText="1"/>
    </xf>
    <xf numFmtId="0" fontId="30" fillId="0" borderId="0" xfId="0" applyFont="1"/>
    <xf numFmtId="0" fontId="39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0" fillId="3" borderId="0" xfId="0" applyFill="1" applyBorder="1"/>
    <xf numFmtId="0" fontId="1" fillId="0" borderId="0" xfId="0" applyFont="1" applyAlignment="1">
      <alignment horizontal="center" vertical="center"/>
    </xf>
    <xf numFmtId="0" fontId="39" fillId="0" borderId="19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4" fontId="2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166" fontId="22" fillId="3" borderId="0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13" fillId="0" borderId="16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164" fontId="22" fillId="7" borderId="52" xfId="0" applyNumberFormat="1" applyFont="1" applyFill="1" applyBorder="1" applyAlignment="1">
      <alignment horizontal="center" vertical="center"/>
    </xf>
    <xf numFmtId="166" fontId="22" fillId="7" borderId="52" xfId="0" applyNumberFormat="1" applyFont="1" applyFill="1" applyBorder="1" applyAlignment="1">
      <alignment horizontal="center" vertical="center"/>
    </xf>
    <xf numFmtId="167" fontId="13" fillId="3" borderId="16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167" fontId="13" fillId="5" borderId="16" xfId="0" applyNumberFormat="1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164" fontId="22" fillId="7" borderId="43" xfId="0" applyNumberFormat="1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166" fontId="22" fillId="7" borderId="43" xfId="0" applyNumberFormat="1" applyFont="1" applyFill="1" applyBorder="1" applyAlignment="1">
      <alignment horizontal="center" vertical="center"/>
    </xf>
    <xf numFmtId="167" fontId="13" fillId="3" borderId="0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7" fontId="13" fillId="3" borderId="52" xfId="0" applyNumberFormat="1" applyFont="1" applyFill="1" applyBorder="1" applyAlignment="1">
      <alignment horizontal="center" vertical="center"/>
    </xf>
    <xf numFmtId="0" fontId="32" fillId="0" borderId="0" xfId="0" applyFont="1"/>
    <xf numFmtId="0" fontId="45" fillId="3" borderId="0" xfId="0" applyFont="1" applyFill="1" applyBorder="1" applyAlignment="1">
      <alignment horizontal="center" vertical="center"/>
    </xf>
    <xf numFmtId="0" fontId="20" fillId="0" borderId="59" xfId="0" applyFont="1" applyBorder="1" applyAlignment="1">
      <alignment vertical="center"/>
    </xf>
    <xf numFmtId="0" fontId="20" fillId="0" borderId="60" xfId="0" applyFont="1" applyBorder="1" applyAlignment="1">
      <alignment vertical="center"/>
    </xf>
    <xf numFmtId="0" fontId="29" fillId="3" borderId="0" xfId="1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23" fillId="8" borderId="52" xfId="0" applyFont="1" applyFill="1" applyBorder="1" applyAlignment="1">
      <alignment horizontal="center" vertical="center"/>
    </xf>
    <xf numFmtId="164" fontId="24" fillId="8" borderId="48" xfId="0" applyNumberFormat="1" applyFont="1" applyFill="1" applyBorder="1" applyAlignment="1">
      <alignment horizontal="center" vertical="center"/>
    </xf>
    <xf numFmtId="166" fontId="24" fillId="8" borderId="52" xfId="0" applyNumberFormat="1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164" fontId="22" fillId="3" borderId="0" xfId="0" applyNumberFormat="1" applyFont="1" applyFill="1" applyBorder="1" applyAlignment="1">
      <alignment horizontal="center"/>
    </xf>
    <xf numFmtId="0" fontId="46" fillId="3" borderId="0" xfId="0" applyFont="1" applyFill="1" applyBorder="1" applyAlignment="1">
      <alignment horizontal="center"/>
    </xf>
    <xf numFmtId="0" fontId="0" fillId="0" borderId="0" xfId="0" applyBorder="1"/>
    <xf numFmtId="1" fontId="10" fillId="0" borderId="0" xfId="0" applyNumberFormat="1" applyFont="1" applyBorder="1" applyAlignment="1">
      <alignment horizontal="center" vertical="center" wrapText="1"/>
    </xf>
    <xf numFmtId="1" fontId="10" fillId="3" borderId="0" xfId="0" applyNumberFormat="1" applyFont="1" applyFill="1" applyBorder="1" applyAlignment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Border="1" applyAlignment="1">
      <alignment vertical="center"/>
    </xf>
    <xf numFmtId="0" fontId="47" fillId="3" borderId="0" xfId="2" applyFont="1" applyFill="1" applyBorder="1" applyAlignment="1" applyProtection="1">
      <alignment horizontal="center" vertical="center" wrapText="1"/>
      <protection locked="0"/>
    </xf>
    <xf numFmtId="0" fontId="31" fillId="3" borderId="0" xfId="2" applyFont="1" applyFill="1" applyBorder="1" applyAlignment="1" applyProtection="1">
      <alignment horizontal="center" vertical="center" wrapText="1"/>
      <protection locked="0"/>
    </xf>
    <xf numFmtId="0" fontId="23" fillId="9" borderId="48" xfId="0" applyFont="1" applyFill="1" applyBorder="1" applyAlignment="1">
      <alignment horizontal="center" vertical="center"/>
    </xf>
    <xf numFmtId="164" fontId="24" fillId="9" borderId="48" xfId="0" applyNumberFormat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3" fillId="9" borderId="52" xfId="0" applyFont="1" applyFill="1" applyBorder="1" applyAlignment="1">
      <alignment horizontal="center" vertical="center"/>
    </xf>
    <xf numFmtId="166" fontId="24" fillId="9" borderId="52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13" fillId="0" borderId="14" xfId="0" applyNumberFormat="1" applyFont="1" applyBorder="1" applyAlignment="1">
      <alignment horizontal="center" vertical="center"/>
    </xf>
    <xf numFmtId="167" fontId="13" fillId="5" borderId="14" xfId="0" applyNumberFormat="1" applyFont="1" applyFill="1" applyBorder="1" applyAlignment="1">
      <alignment horizontal="center" vertical="center"/>
    </xf>
    <xf numFmtId="167" fontId="13" fillId="0" borderId="29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3" borderId="62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167" fontId="13" fillId="0" borderId="50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7" fontId="13" fillId="0" borderId="48" xfId="0" applyNumberFormat="1" applyFont="1" applyBorder="1" applyAlignment="1">
      <alignment horizontal="center" vertical="center"/>
    </xf>
    <xf numFmtId="167" fontId="13" fillId="5" borderId="48" xfId="0" applyNumberFormat="1" applyFont="1" applyFill="1" applyBorder="1" applyAlignment="1">
      <alignment horizontal="center" vertical="center"/>
    </xf>
    <xf numFmtId="167" fontId="13" fillId="0" borderId="49" xfId="0" applyNumberFormat="1" applyFont="1" applyBorder="1" applyAlignment="1">
      <alignment horizontal="center" vertical="center"/>
    </xf>
    <xf numFmtId="165" fontId="6" fillId="3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7" borderId="0" xfId="0" applyNumberFormat="1" applyFont="1" applyFill="1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7" xfId="3" applyFont="1" applyFill="1" applyBorder="1" applyAlignment="1" applyProtection="1">
      <alignment horizontal="center" vertical="center"/>
      <protection locked="0"/>
    </xf>
    <xf numFmtId="1" fontId="6" fillId="0" borderId="8" xfId="2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5" fillId="0" borderId="62" xfId="3" applyFont="1" applyFill="1" applyBorder="1" applyAlignment="1" applyProtection="1">
      <alignment horizontal="center" vertical="center"/>
      <protection locked="0"/>
    </xf>
    <xf numFmtId="1" fontId="6" fillId="0" borderId="58" xfId="2" applyNumberFormat="1" applyFont="1" applyFill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center" vertical="center"/>
    </xf>
    <xf numFmtId="0" fontId="0" fillId="0" borderId="12" xfId="0" applyBorder="1"/>
    <xf numFmtId="0" fontId="9" fillId="0" borderId="26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0" fillId="0" borderId="58" xfId="0" applyBorder="1"/>
    <xf numFmtId="0" fontId="0" fillId="0" borderId="52" xfId="0" applyBorder="1"/>
    <xf numFmtId="0" fontId="0" fillId="0" borderId="35" xfId="0" applyBorder="1"/>
    <xf numFmtId="0" fontId="9" fillId="0" borderId="32" xfId="0" applyFont="1" applyFill="1" applyBorder="1" applyAlignment="1">
      <alignment horizontal="center" vertical="center"/>
    </xf>
    <xf numFmtId="0" fontId="5" fillId="0" borderId="63" xfId="3" applyFont="1" applyFill="1" applyBorder="1" applyAlignment="1" applyProtection="1">
      <alignment horizontal="center" vertical="center"/>
      <protection locked="0"/>
    </xf>
    <xf numFmtId="0" fontId="0" fillId="0" borderId="31" xfId="0" applyBorder="1"/>
    <xf numFmtId="0" fontId="0" fillId="0" borderId="43" xfId="0" applyBorder="1"/>
    <xf numFmtId="0" fontId="55" fillId="3" borderId="55" xfId="2" applyFont="1" applyFill="1" applyBorder="1" applyAlignment="1" applyProtection="1">
      <alignment horizontal="center" vertical="center" wrapText="1"/>
      <protection locked="0"/>
    </xf>
    <xf numFmtId="0" fontId="55" fillId="3" borderId="40" xfId="2" applyFont="1" applyFill="1" applyBorder="1" applyAlignment="1" applyProtection="1">
      <alignment horizontal="center" vertical="center" wrapText="1"/>
      <protection locked="0"/>
    </xf>
    <xf numFmtId="0" fontId="57" fillId="0" borderId="47" xfId="0" applyFont="1" applyBorder="1" applyAlignment="1">
      <alignment vertical="center" wrapText="1"/>
    </xf>
    <xf numFmtId="0" fontId="58" fillId="0" borderId="61" xfId="2" applyFont="1" applyBorder="1" applyAlignment="1" applyProtection="1">
      <alignment horizontal="left" vertical="center" wrapText="1"/>
      <protection locked="0"/>
    </xf>
    <xf numFmtId="0" fontId="58" fillId="0" borderId="55" xfId="2" applyFont="1" applyBorder="1" applyAlignment="1" applyProtection="1">
      <alignment horizontal="left" vertical="center" wrapText="1"/>
      <protection locked="0"/>
    </xf>
    <xf numFmtId="0" fontId="58" fillId="0" borderId="48" xfId="2" applyFont="1" applyBorder="1" applyAlignment="1" applyProtection="1">
      <alignment horizontal="left" vertical="center" wrapText="1"/>
      <protection locked="0"/>
    </xf>
    <xf numFmtId="0" fontId="58" fillId="0" borderId="64" xfId="2" applyFont="1" applyBorder="1" applyAlignment="1" applyProtection="1">
      <alignment horizontal="center" vertical="center" wrapText="1"/>
      <protection locked="0"/>
    </xf>
    <xf numFmtId="0" fontId="58" fillId="0" borderId="49" xfId="2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" fontId="59" fillId="0" borderId="47" xfId="0" applyNumberFormat="1" applyFont="1" applyBorder="1" applyAlignment="1">
      <alignment horizontal="center" vertical="center" wrapText="1"/>
    </xf>
    <xf numFmtId="3" fontId="60" fillId="0" borderId="4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3" fontId="61" fillId="0" borderId="55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3" fontId="61" fillId="0" borderId="48" xfId="0" applyNumberFormat="1" applyFont="1" applyBorder="1" applyAlignment="1">
      <alignment horizontal="center"/>
    </xf>
    <xf numFmtId="0" fontId="0" fillId="0" borderId="25" xfId="0" applyBorder="1"/>
    <xf numFmtId="0" fontId="0" fillId="0" borderId="30" xfId="0" applyBorder="1"/>
    <xf numFmtId="0" fontId="9" fillId="0" borderId="4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3" fontId="61" fillId="0" borderId="49" xfId="0" applyNumberFormat="1" applyFont="1" applyBorder="1" applyAlignment="1">
      <alignment horizontal="center"/>
    </xf>
    <xf numFmtId="0" fontId="50" fillId="0" borderId="23" xfId="0" applyFont="1" applyBorder="1" applyAlignment="1">
      <alignment horizontal="left" vertical="center"/>
    </xf>
    <xf numFmtId="0" fontId="50" fillId="0" borderId="42" xfId="0" applyFont="1" applyBorder="1" applyAlignment="1">
      <alignment horizontal="left" vertical="center"/>
    </xf>
    <xf numFmtId="0" fontId="50" fillId="0" borderId="12" xfId="0" applyFont="1" applyBorder="1" applyAlignment="1">
      <alignment horizontal="left" vertical="center"/>
    </xf>
    <xf numFmtId="0" fontId="50" fillId="0" borderId="13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47" fillId="0" borderId="23" xfId="2" applyFont="1" applyFill="1" applyBorder="1" applyAlignment="1" applyProtection="1">
      <alignment horizontal="center" vertical="center" wrapText="1"/>
      <protection locked="0"/>
    </xf>
    <xf numFmtId="0" fontId="47" fillId="0" borderId="24" xfId="2" applyFont="1" applyFill="1" applyBorder="1" applyAlignment="1" applyProtection="1">
      <alignment horizontal="center" vertical="center" wrapText="1"/>
      <protection locked="0"/>
    </xf>
    <xf numFmtId="0" fontId="47" fillId="0" borderId="12" xfId="2" applyFont="1" applyFill="1" applyBorder="1" applyAlignment="1" applyProtection="1">
      <alignment horizontal="center" vertical="center" wrapText="1"/>
      <protection locked="0"/>
    </xf>
    <xf numFmtId="0" fontId="47" fillId="0" borderId="0" xfId="2" applyFont="1" applyFill="1" applyAlignment="1" applyProtection="1">
      <alignment horizontal="center" vertical="center" wrapText="1"/>
      <protection locked="0"/>
    </xf>
    <xf numFmtId="0" fontId="47" fillId="0" borderId="0" xfId="2" applyFont="1" applyFill="1" applyBorder="1" applyAlignment="1" applyProtection="1">
      <alignment horizontal="center" vertical="center" wrapText="1"/>
      <protection locked="0"/>
    </xf>
    <xf numFmtId="0" fontId="47" fillId="0" borderId="17" xfId="2" applyFont="1" applyFill="1" applyBorder="1" applyAlignment="1" applyProtection="1">
      <alignment horizontal="center" vertical="center" wrapText="1"/>
      <protection locked="0"/>
    </xf>
    <xf numFmtId="0" fontId="47" fillId="0" borderId="51" xfId="2" applyFont="1" applyFill="1" applyBorder="1" applyAlignment="1" applyProtection="1">
      <alignment horizontal="center" vertical="center" wrapText="1"/>
      <protection locked="0"/>
    </xf>
    <xf numFmtId="0" fontId="47" fillId="0" borderId="58" xfId="2" applyFont="1" applyFill="1" applyBorder="1" applyAlignment="1" applyProtection="1">
      <alignment horizontal="center" vertical="center" wrapText="1"/>
      <protection locked="0"/>
    </xf>
    <xf numFmtId="0" fontId="49" fillId="0" borderId="10" xfId="0" applyFont="1" applyBorder="1" applyAlignment="1">
      <alignment horizontal="left" vertical="center"/>
    </xf>
    <xf numFmtId="0" fontId="49" fillId="0" borderId="41" xfId="0" applyFont="1" applyBorder="1" applyAlignment="1">
      <alignment horizontal="left" vertical="center"/>
    </xf>
    <xf numFmtId="0" fontId="5" fillId="3" borderId="10" xfId="2" applyFont="1" applyFill="1" applyBorder="1" applyAlignment="1" applyProtection="1">
      <alignment horizontal="center" vertical="center" wrapText="1"/>
      <protection locked="0"/>
    </xf>
    <xf numFmtId="0" fontId="5" fillId="3" borderId="11" xfId="2" applyFont="1" applyFill="1" applyBorder="1" applyAlignment="1" applyProtection="1">
      <alignment horizontal="center" vertical="center" wrapText="1"/>
      <protection locked="0"/>
    </xf>
    <xf numFmtId="0" fontId="5" fillId="3" borderId="41" xfId="2" applyFont="1" applyFill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1" fillId="0" borderId="29" xfId="2" applyFont="1" applyBorder="1" applyAlignment="1" applyProtection="1">
      <alignment horizontal="center" vertical="center" wrapText="1"/>
      <protection locked="0"/>
    </xf>
    <xf numFmtId="0" fontId="31" fillId="0" borderId="54" xfId="2" applyFont="1" applyBorder="1" applyAlignment="1" applyProtection="1">
      <alignment horizontal="center" vertical="center" wrapText="1"/>
      <protection locked="0"/>
    </xf>
    <xf numFmtId="0" fontId="31" fillId="0" borderId="50" xfId="2" applyFont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35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31" fillId="0" borderId="46" xfId="2" applyFont="1" applyBorder="1" applyAlignment="1" applyProtection="1">
      <alignment horizontal="center" vertical="center" wrapText="1"/>
      <protection locked="0"/>
    </xf>
    <xf numFmtId="0" fontId="31" fillId="0" borderId="0" xfId="2" applyFont="1" applyAlignment="1" applyProtection="1">
      <alignment horizontal="center" vertical="center" wrapText="1"/>
      <protection locked="0"/>
    </xf>
    <xf numFmtId="0" fontId="31" fillId="0" borderId="13" xfId="2" applyFont="1" applyBorder="1" applyAlignment="1" applyProtection="1">
      <alignment horizontal="center" vertical="center" wrapText="1"/>
      <protection locked="0"/>
    </xf>
    <xf numFmtId="0" fontId="7" fillId="0" borderId="55" xfId="1" applyFont="1" applyFill="1" applyBorder="1" applyAlignment="1">
      <alignment horizontal="center" vertical="center" wrapText="1"/>
    </xf>
    <xf numFmtId="0" fontId="29" fillId="0" borderId="64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7" fillId="0" borderId="61" xfId="1" applyFont="1" applyFill="1" applyBorder="1" applyAlignment="1">
      <alignment horizontal="center" vertical="center" wrapText="1"/>
    </xf>
    <xf numFmtId="0" fontId="29" fillId="0" borderId="42" xfId="1" applyFont="1" applyFill="1" applyBorder="1" applyAlignment="1">
      <alignment horizontal="center" vertical="center" wrapText="1"/>
    </xf>
    <xf numFmtId="0" fontId="29" fillId="0" borderId="45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29" fillId="0" borderId="23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7" fillId="0" borderId="58" xfId="2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44" fillId="8" borderId="4" xfId="0" applyFont="1" applyFill="1" applyBorder="1" applyAlignment="1">
      <alignment horizontal="center" vertical="center"/>
    </xf>
    <xf numFmtId="0" fontId="44" fillId="8" borderId="45" xfId="0" applyFont="1" applyFill="1" applyBorder="1" applyAlignment="1">
      <alignment horizontal="center" vertical="center"/>
    </xf>
    <xf numFmtId="0" fontId="44" fillId="8" borderId="5" xfId="0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 vertical="center"/>
    </xf>
    <xf numFmtId="0" fontId="44" fillId="8" borderId="0" xfId="0" applyFont="1" applyFill="1" applyAlignment="1">
      <alignment horizontal="center" vertical="center"/>
    </xf>
    <xf numFmtId="0" fontId="44" fillId="8" borderId="13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45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 wrapText="1"/>
    </xf>
    <xf numFmtId="0" fontId="33" fillId="8" borderId="45" xfId="0" applyFont="1" applyFill="1" applyBorder="1" applyAlignment="1">
      <alignment horizontal="center" vertical="center" wrapText="1"/>
    </xf>
    <xf numFmtId="0" fontId="33" fillId="8" borderId="5" xfId="0" applyFont="1" applyFill="1" applyBorder="1" applyAlignment="1">
      <alignment horizontal="center" vertical="center" wrapText="1"/>
    </xf>
    <xf numFmtId="0" fontId="33" fillId="8" borderId="12" xfId="0" applyFont="1" applyFill="1" applyBorder="1" applyAlignment="1">
      <alignment horizontal="center" vertical="center" wrapText="1"/>
    </xf>
    <xf numFmtId="0" fontId="33" fillId="8" borderId="0" xfId="0" applyFont="1" applyFill="1" applyAlignment="1">
      <alignment horizontal="center" vertical="center" wrapText="1"/>
    </xf>
    <xf numFmtId="0" fontId="33" fillId="8" borderId="13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29" fillId="0" borderId="14" xfId="2" applyFont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 applyProtection="1">
      <alignment horizontal="center" vertical="center" wrapText="1"/>
      <protection locked="0"/>
    </xf>
    <xf numFmtId="0" fontId="29" fillId="0" borderId="16" xfId="2" applyFont="1" applyBorder="1" applyAlignment="1" applyProtection="1">
      <alignment horizontal="center" vertical="center" wrapText="1"/>
      <protection locked="0"/>
    </xf>
    <xf numFmtId="0" fontId="29" fillId="3" borderId="14" xfId="2" applyFont="1" applyFill="1" applyBorder="1" applyAlignment="1" applyProtection="1">
      <alignment horizontal="center" vertical="center" wrapText="1"/>
      <protection locked="0"/>
    </xf>
    <xf numFmtId="0" fontId="29" fillId="3" borderId="15" xfId="2" applyFont="1" applyFill="1" applyBorder="1" applyAlignment="1" applyProtection="1">
      <alignment horizontal="center" vertical="center" wrapText="1"/>
      <protection locked="0"/>
    </xf>
    <xf numFmtId="0" fontId="29" fillId="3" borderId="16" xfId="2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1" fillId="0" borderId="20" xfId="2" applyFont="1" applyBorder="1" applyAlignment="1" applyProtection="1">
      <alignment horizontal="center" vertical="center" wrapText="1"/>
      <protection locked="0"/>
    </xf>
    <xf numFmtId="0" fontId="31" fillId="0" borderId="21" xfId="2" applyFont="1" applyBorder="1" applyAlignment="1" applyProtection="1">
      <alignment horizontal="center" vertical="center" wrapText="1"/>
      <protection locked="0"/>
    </xf>
    <xf numFmtId="0" fontId="31" fillId="0" borderId="22" xfId="2" applyFont="1" applyBorder="1" applyAlignment="1" applyProtection="1">
      <alignment horizontal="center" vertical="center" wrapText="1"/>
      <protection locked="0"/>
    </xf>
    <xf numFmtId="0" fontId="31" fillId="3" borderId="20" xfId="2" applyFont="1" applyFill="1" applyBorder="1" applyAlignment="1" applyProtection="1">
      <alignment horizontal="center" vertical="center" wrapText="1"/>
      <protection locked="0"/>
    </xf>
    <xf numFmtId="0" fontId="31" fillId="3" borderId="21" xfId="2" applyFont="1" applyFill="1" applyBorder="1" applyAlignment="1" applyProtection="1">
      <alignment horizontal="center" vertical="center" wrapText="1"/>
      <protection locked="0"/>
    </xf>
    <xf numFmtId="0" fontId="31" fillId="3" borderId="22" xfId="2" applyFont="1" applyFill="1" applyBorder="1" applyAlignment="1" applyProtection="1">
      <alignment horizontal="center" vertical="center" wrapText="1"/>
      <protection locked="0"/>
    </xf>
    <xf numFmtId="0" fontId="31" fillId="0" borderId="24" xfId="2" applyFont="1" applyBorder="1" applyAlignment="1" applyProtection="1">
      <alignment horizontal="center" vertical="center" wrapText="1"/>
      <protection locked="0"/>
    </xf>
    <xf numFmtId="0" fontId="31" fillId="0" borderId="42" xfId="2" applyFont="1" applyBorder="1" applyAlignment="1" applyProtection="1">
      <alignment horizontal="center" vertical="center" wrapText="1"/>
      <protection locked="0"/>
    </xf>
    <xf numFmtId="0" fontId="31" fillId="0" borderId="23" xfId="2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>
      <alignment horizontal="left" vertical="center" wrapText="1"/>
    </xf>
    <xf numFmtId="0" fontId="42" fillId="0" borderId="42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29" fillId="0" borderId="23" xfId="2" applyFont="1" applyBorder="1" applyAlignment="1" applyProtection="1">
      <alignment horizontal="center" vertical="center" wrapText="1"/>
      <protection locked="0"/>
    </xf>
    <xf numFmtId="0" fontId="29" fillId="0" borderId="24" xfId="2" applyFont="1" applyBorder="1" applyAlignment="1" applyProtection="1">
      <alignment horizontal="center" vertical="center" wrapText="1"/>
      <protection locked="0"/>
    </xf>
    <xf numFmtId="0" fontId="29" fillId="0" borderId="42" xfId="2" applyFont="1" applyBorder="1" applyAlignment="1" applyProtection="1">
      <alignment horizontal="center" vertical="center" wrapText="1"/>
      <protection locked="0"/>
    </xf>
    <xf numFmtId="0" fontId="29" fillId="0" borderId="17" xfId="2" applyFont="1" applyBorder="1" applyAlignment="1" applyProtection="1">
      <alignment horizontal="center" vertical="center" wrapText="1"/>
      <protection locked="0"/>
    </xf>
    <xf numFmtId="0" fontId="29" fillId="0" borderId="51" xfId="2" applyFont="1" applyBorder="1" applyAlignment="1" applyProtection="1">
      <alignment horizontal="center" vertical="center" wrapText="1"/>
      <protection locked="0"/>
    </xf>
    <xf numFmtId="0" fontId="29" fillId="0" borderId="18" xfId="2" applyFont="1" applyBorder="1" applyAlignment="1" applyProtection="1">
      <alignment horizontal="center" vertical="center" wrapText="1"/>
      <protection locked="0"/>
    </xf>
    <xf numFmtId="0" fontId="29" fillId="0" borderId="14" xfId="2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Fill="1" applyBorder="1" applyAlignment="1" applyProtection="1">
      <alignment horizontal="center" vertical="center" wrapText="1"/>
      <protection locked="0"/>
    </xf>
    <xf numFmtId="0" fontId="29" fillId="0" borderId="16" xfId="2" applyFont="1" applyFill="1" applyBorder="1" applyAlignment="1" applyProtection="1">
      <alignment horizontal="center" vertical="center" wrapText="1"/>
      <protection locked="0"/>
    </xf>
    <xf numFmtId="0" fontId="31" fillId="0" borderId="2" xfId="2" applyFont="1" applyBorder="1" applyAlignment="1" applyProtection="1">
      <alignment horizontal="center" vertical="center" wrapText="1"/>
      <protection locked="0"/>
    </xf>
    <xf numFmtId="0" fontId="31" fillId="0" borderId="3" xfId="2" applyFont="1" applyBorder="1" applyAlignment="1" applyProtection="1">
      <alignment horizontal="center" vertical="center" wrapText="1"/>
      <protection locked="0"/>
    </xf>
    <xf numFmtId="0" fontId="31" fillId="0" borderId="39" xfId="2" applyFont="1" applyBorder="1" applyAlignment="1" applyProtection="1">
      <alignment horizontal="center" vertical="center" wrapText="1"/>
      <protection locked="0"/>
    </xf>
    <xf numFmtId="0" fontId="31" fillId="3" borderId="2" xfId="2" applyFont="1" applyFill="1" applyBorder="1" applyAlignment="1" applyProtection="1">
      <alignment horizontal="center" vertical="center" wrapText="1"/>
      <protection locked="0"/>
    </xf>
    <xf numFmtId="0" fontId="31" fillId="3" borderId="3" xfId="2" applyFont="1" applyFill="1" applyBorder="1" applyAlignment="1" applyProtection="1">
      <alignment horizontal="center" vertical="center" wrapText="1"/>
      <protection locked="0"/>
    </xf>
    <xf numFmtId="0" fontId="31" fillId="3" borderId="39" xfId="2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7" fillId="7" borderId="39" xfId="1" applyFont="1" applyFill="1" applyBorder="1" applyAlignment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5" fillId="3" borderId="45" xfId="2" applyFont="1" applyFill="1" applyBorder="1" applyAlignment="1" applyProtection="1">
      <alignment horizontal="center" vertical="center" wrapText="1"/>
      <protection locked="0"/>
    </xf>
    <xf numFmtId="0" fontId="5" fillId="3" borderId="5" xfId="2" applyFont="1" applyFill="1" applyBorder="1" applyAlignment="1" applyProtection="1">
      <alignment horizontal="center" vertical="center" wrapText="1"/>
      <protection locked="0"/>
    </xf>
    <xf numFmtId="0" fontId="32" fillId="3" borderId="12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29" fillId="0" borderId="25" xfId="2" applyFont="1" applyBorder="1" applyAlignment="1" applyProtection="1">
      <alignment horizontal="center" vertical="center" wrapText="1"/>
      <protection locked="0"/>
    </xf>
    <xf numFmtId="0" fontId="29" fillId="0" borderId="58" xfId="2" applyFont="1" applyBorder="1" applyAlignment="1" applyProtection="1">
      <alignment horizontal="center" vertical="center" wrapText="1"/>
      <protection locked="0"/>
    </xf>
    <xf numFmtId="0" fontId="29" fillId="0" borderId="58" xfId="2" applyFont="1" applyFill="1" applyBorder="1" applyAlignment="1" applyProtection="1">
      <alignment horizontal="center" vertical="center" wrapText="1"/>
      <protection locked="0"/>
    </xf>
    <xf numFmtId="0" fontId="29" fillId="0" borderId="52" xfId="2" applyFont="1" applyFill="1" applyBorder="1" applyAlignment="1" applyProtection="1">
      <alignment horizontal="center" vertical="center" wrapText="1"/>
      <protection locked="0"/>
    </xf>
    <xf numFmtId="0" fontId="7" fillId="0" borderId="41" xfId="1" applyFont="1" applyFill="1" applyBorder="1" applyAlignment="1">
      <alignment horizontal="center" vertical="center" wrapText="1"/>
    </xf>
    <xf numFmtId="0" fontId="43" fillId="0" borderId="43" xfId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0" fontId="43" fillId="3" borderId="4" xfId="1" applyFont="1" applyFill="1" applyBorder="1" applyAlignment="1">
      <alignment horizontal="center" vertical="center" wrapText="1"/>
    </xf>
    <xf numFmtId="0" fontId="43" fillId="3" borderId="5" xfId="1" applyFont="1" applyFill="1" applyBorder="1" applyAlignment="1">
      <alignment horizontal="center" vertical="center" wrapText="1"/>
    </xf>
    <xf numFmtId="0" fontId="43" fillId="0" borderId="12" xfId="1" applyFont="1" applyFill="1" applyBorder="1" applyAlignment="1">
      <alignment horizontal="center" vertical="center" wrapText="1"/>
    </xf>
    <xf numFmtId="0" fontId="43" fillId="0" borderId="13" xfId="1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1" fillId="0" borderId="1" xfId="2" applyFont="1" applyFill="1" applyBorder="1" applyAlignment="1" applyProtection="1">
      <alignment horizontal="center" vertical="center" wrapText="1"/>
      <protection locked="0"/>
    </xf>
    <xf numFmtId="0" fontId="31" fillId="0" borderId="46" xfId="2" applyFont="1" applyFill="1" applyBorder="1" applyAlignment="1" applyProtection="1">
      <alignment horizontal="center" vertical="center" wrapText="1"/>
      <protection locked="0"/>
    </xf>
    <xf numFmtId="0" fontId="30" fillId="3" borderId="0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46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left" vertical="center" wrapText="1"/>
    </xf>
    <xf numFmtId="0" fontId="35" fillId="0" borderId="52" xfId="0" applyFont="1" applyBorder="1" applyAlignment="1">
      <alignment horizontal="left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7" borderId="35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7" borderId="46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43" fillId="3" borderId="43" xfId="1" applyFont="1" applyFill="1" applyBorder="1" applyAlignment="1">
      <alignment horizontal="center" vertical="center" wrapText="1"/>
    </xf>
    <xf numFmtId="0" fontId="43" fillId="3" borderId="12" xfId="1" applyFont="1" applyFill="1" applyBorder="1" applyAlignment="1">
      <alignment horizontal="center" vertical="center" wrapText="1"/>
    </xf>
    <xf numFmtId="0" fontId="43" fillId="3" borderId="13" xfId="1" applyFont="1" applyFill="1" applyBorder="1" applyAlignment="1">
      <alignment horizontal="center" vertical="center" wrapText="1"/>
    </xf>
    <xf numFmtId="0" fontId="43" fillId="0" borderId="50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43" fillId="3" borderId="50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29" fillId="0" borderId="24" xfId="2" applyFont="1" applyFill="1" applyBorder="1" applyAlignment="1" applyProtection="1">
      <alignment horizontal="center" vertical="center" wrapText="1"/>
      <protection locked="0"/>
    </xf>
    <xf numFmtId="0" fontId="29" fillId="0" borderId="12" xfId="2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Alignment="1" applyProtection="1">
      <alignment horizontal="center" vertical="center" wrapText="1"/>
      <protection locked="0"/>
    </xf>
    <xf numFmtId="0" fontId="29" fillId="0" borderId="0" xfId="2" applyFont="1" applyFill="1" applyAlignment="1" applyProtection="1">
      <alignment horizontal="center" vertical="center" wrapText="1"/>
      <protection locked="0"/>
    </xf>
    <xf numFmtId="0" fontId="29" fillId="0" borderId="0" xfId="2" applyFont="1" applyFill="1" applyBorder="1" applyAlignment="1" applyProtection="1">
      <alignment horizontal="center" vertical="center" wrapText="1"/>
      <protection locked="0"/>
    </xf>
    <xf numFmtId="0" fontId="29" fillId="3" borderId="23" xfId="2" applyFont="1" applyFill="1" applyBorder="1" applyAlignment="1" applyProtection="1">
      <alignment horizontal="center" vertical="center" wrapText="1"/>
      <protection locked="0"/>
    </xf>
    <xf numFmtId="0" fontId="29" fillId="3" borderId="24" xfId="2" applyFont="1" applyFill="1" applyBorder="1" applyAlignment="1" applyProtection="1">
      <alignment horizontal="center" vertical="center" wrapText="1"/>
      <protection locked="0"/>
    </xf>
    <xf numFmtId="0" fontId="29" fillId="3" borderId="42" xfId="2" applyFont="1" applyFill="1" applyBorder="1" applyAlignment="1" applyProtection="1">
      <alignment horizontal="center" vertical="center" wrapText="1"/>
      <protection locked="0"/>
    </xf>
    <xf numFmtId="0" fontId="29" fillId="3" borderId="12" xfId="2" applyFont="1" applyFill="1" applyBorder="1" applyAlignment="1" applyProtection="1">
      <alignment horizontal="center" vertical="center" wrapText="1"/>
      <protection locked="0"/>
    </xf>
    <xf numFmtId="0" fontId="29" fillId="3" borderId="0" xfId="2" applyFont="1" applyFill="1" applyAlignment="1" applyProtection="1">
      <alignment horizontal="center" vertical="center" wrapText="1"/>
      <protection locked="0"/>
    </xf>
    <xf numFmtId="0" fontId="29" fillId="3" borderId="13" xfId="2" applyFont="1" applyFill="1" applyBorder="1" applyAlignment="1" applyProtection="1">
      <alignment horizontal="center" vertical="center" wrapText="1"/>
      <protection locked="0"/>
    </xf>
    <xf numFmtId="0" fontId="29" fillId="0" borderId="12" xfId="2" applyFont="1" applyBorder="1" applyAlignment="1" applyProtection="1">
      <alignment horizontal="center" vertical="center" wrapText="1"/>
      <protection locked="0"/>
    </xf>
    <xf numFmtId="0" fontId="29" fillId="0" borderId="17" xfId="2" applyFont="1" applyFill="1" applyBorder="1" applyAlignment="1" applyProtection="1">
      <alignment horizontal="center" vertical="center" wrapText="1"/>
      <protection locked="0"/>
    </xf>
    <xf numFmtId="0" fontId="29" fillId="0" borderId="51" xfId="2" applyFont="1" applyFill="1" applyBorder="1" applyAlignment="1" applyProtection="1">
      <alignment horizontal="center" vertical="center" wrapText="1"/>
      <protection locked="0"/>
    </xf>
    <xf numFmtId="0" fontId="29" fillId="3" borderId="17" xfId="2" applyFont="1" applyFill="1" applyBorder="1" applyAlignment="1" applyProtection="1">
      <alignment horizontal="center" vertical="center" wrapText="1"/>
      <protection locked="0"/>
    </xf>
    <xf numFmtId="0" fontId="29" fillId="3" borderId="51" xfId="2" applyFont="1" applyFill="1" applyBorder="1" applyAlignment="1" applyProtection="1">
      <alignment horizontal="center" vertical="center" wrapText="1"/>
      <protection locked="0"/>
    </xf>
    <xf numFmtId="0" fontId="29" fillId="3" borderId="18" xfId="2" applyFont="1" applyFill="1" applyBorder="1" applyAlignment="1" applyProtection="1">
      <alignment horizontal="center" vertical="center" wrapText="1"/>
      <protection locked="0"/>
    </xf>
    <xf numFmtId="164" fontId="32" fillId="3" borderId="17" xfId="0" applyNumberFormat="1" applyFont="1" applyFill="1" applyBorder="1" applyAlignment="1">
      <alignment horizontal="center" vertical="center"/>
    </xf>
    <xf numFmtId="164" fontId="32" fillId="3" borderId="51" xfId="0" applyNumberFormat="1" applyFont="1" applyFill="1" applyBorder="1" applyAlignment="1">
      <alignment horizontal="center" vertical="center"/>
    </xf>
    <xf numFmtId="0" fontId="29" fillId="3" borderId="25" xfId="2" applyFont="1" applyFill="1" applyBorder="1" applyAlignment="1" applyProtection="1">
      <alignment horizontal="center" vertical="center" wrapText="1"/>
      <protection locked="0"/>
    </xf>
    <xf numFmtId="0" fontId="29" fillId="3" borderId="58" xfId="2" applyFont="1" applyFill="1" applyBorder="1" applyAlignment="1" applyProtection="1">
      <alignment horizontal="center" vertical="center" wrapText="1"/>
      <protection locked="0"/>
    </xf>
    <xf numFmtId="0" fontId="29" fillId="3" borderId="52" xfId="2" applyFont="1" applyFill="1" applyBorder="1" applyAlignment="1" applyProtection="1">
      <alignment horizontal="center" vertical="center" wrapText="1"/>
      <protection locked="0"/>
    </xf>
    <xf numFmtId="0" fontId="33" fillId="6" borderId="4" xfId="0" applyFont="1" applyFill="1" applyBorder="1" applyAlignment="1">
      <alignment horizontal="center" vertical="center"/>
    </xf>
    <xf numFmtId="0" fontId="33" fillId="6" borderId="45" xfId="0" applyFont="1" applyFill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/>
    </xf>
    <xf numFmtId="0" fontId="33" fillId="6" borderId="12" xfId="0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35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46" xfId="0" applyFont="1" applyFill="1" applyBorder="1" applyAlignment="1">
      <alignment horizontal="center" vertical="center"/>
    </xf>
    <xf numFmtId="0" fontId="5" fillId="3" borderId="6" xfId="2" applyFont="1" applyFill="1" applyBorder="1" applyAlignment="1" applyProtection="1">
      <alignment horizontal="center" vertical="center" wrapText="1"/>
      <protection locked="0"/>
    </xf>
    <xf numFmtId="0" fontId="5" fillId="3" borderId="7" xfId="2" applyFont="1" applyFill="1" applyBorder="1" applyAlignment="1" applyProtection="1">
      <alignment horizontal="center" vertical="center" wrapText="1"/>
      <protection locked="0"/>
    </xf>
    <xf numFmtId="0" fontId="5" fillId="3" borderId="8" xfId="2" applyFont="1" applyFill="1" applyBorder="1" applyAlignment="1" applyProtection="1">
      <alignment horizontal="center" vertical="center" wrapText="1"/>
      <protection locked="0"/>
    </xf>
    <xf numFmtId="0" fontId="5" fillId="3" borderId="27" xfId="2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>
      <alignment horizontal="center" wrapText="1"/>
    </xf>
    <xf numFmtId="0" fontId="25" fillId="0" borderId="17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4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1" fillId="0" borderId="19" xfId="2" applyFont="1" applyBorder="1" applyAlignment="1" applyProtection="1">
      <alignment horizontal="center" vertical="center" wrapText="1"/>
      <protection locked="0"/>
    </xf>
    <xf numFmtId="0" fontId="31" fillId="0" borderId="28" xfId="2" applyFont="1" applyBorder="1" applyAlignment="1" applyProtection="1">
      <alignment horizontal="center" vertical="center" wrapText="1"/>
      <protection locked="0"/>
    </xf>
    <xf numFmtId="0" fontId="29" fillId="0" borderId="12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29" fillId="0" borderId="54" xfId="1" applyFont="1" applyFill="1" applyBorder="1" applyAlignment="1">
      <alignment horizontal="center" vertical="center" wrapText="1"/>
    </xf>
    <xf numFmtId="0" fontId="29" fillId="0" borderId="43" xfId="1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164" fontId="22" fillId="3" borderId="14" xfId="0" applyNumberFormat="1" applyFont="1" applyFill="1" applyBorder="1" applyAlignment="1">
      <alignment horizontal="center" vertical="center"/>
    </xf>
    <xf numFmtId="164" fontId="22" fillId="3" borderId="16" xfId="0" applyNumberFormat="1" applyFont="1" applyFill="1" applyBorder="1" applyAlignment="1">
      <alignment horizontal="center" vertical="center"/>
    </xf>
    <xf numFmtId="164" fontId="24" fillId="4" borderId="14" xfId="0" applyNumberFormat="1" applyFont="1" applyFill="1" applyBorder="1" applyAlignment="1">
      <alignment horizontal="center" vertical="center"/>
    </xf>
    <xf numFmtId="164" fontId="24" fillId="4" borderId="16" xfId="0" applyNumberFormat="1" applyFont="1" applyFill="1" applyBorder="1" applyAlignment="1">
      <alignment horizontal="center" vertical="center"/>
    </xf>
    <xf numFmtId="164" fontId="22" fillId="3" borderId="29" xfId="0" applyNumberFormat="1" applyFont="1" applyFill="1" applyBorder="1" applyAlignment="1">
      <alignment horizontal="center" vertical="center"/>
    </xf>
    <xf numFmtId="164" fontId="22" fillId="3" borderId="50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6" fillId="0" borderId="14" xfId="2" applyFont="1" applyFill="1" applyBorder="1" applyAlignment="1" applyProtection="1">
      <alignment horizontal="left" vertical="center" wrapText="1"/>
      <protection locked="0"/>
    </xf>
    <xf numFmtId="0" fontId="6" fillId="0" borderId="15" xfId="2" applyFont="1" applyFill="1" applyBorder="1" applyAlignment="1" applyProtection="1">
      <alignment horizontal="left" vertical="center" wrapText="1"/>
      <protection locked="0"/>
    </xf>
    <xf numFmtId="0" fontId="6" fillId="0" borderId="16" xfId="2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19" xfId="2" applyFont="1" applyFill="1" applyBorder="1" applyAlignment="1" applyProtection="1">
      <alignment horizontal="center" vertical="center" wrapText="1"/>
      <protection locked="0"/>
    </xf>
    <xf numFmtId="0" fontId="6" fillId="0" borderId="20" xfId="2" applyFont="1" applyFill="1" applyBorder="1" applyAlignment="1" applyProtection="1">
      <alignment horizontal="center" vertical="center" wrapText="1"/>
      <protection locked="0"/>
    </xf>
    <xf numFmtId="0" fontId="6" fillId="0" borderId="21" xfId="2" applyFont="1" applyFill="1" applyBorder="1" applyAlignment="1" applyProtection="1">
      <alignment horizontal="center" vertical="center" wrapText="1"/>
      <protection locked="0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6" fillId="0" borderId="23" xfId="2" applyFont="1" applyFill="1" applyBorder="1" applyAlignment="1" applyProtection="1">
      <alignment horizontal="center" vertical="center" wrapText="1"/>
      <protection locked="0"/>
    </xf>
    <xf numFmtId="0" fontId="6" fillId="0" borderId="24" xfId="2" applyFont="1" applyFill="1" applyBorder="1" applyAlignment="1" applyProtection="1">
      <alignment horizontal="center" vertical="center" wrapText="1"/>
      <protection locked="0"/>
    </xf>
    <xf numFmtId="0" fontId="6" fillId="0" borderId="42" xfId="2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5" fillId="3" borderId="9" xfId="2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39" xfId="2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2" xfId="3" applyFont="1" applyBorder="1" applyAlignment="1" applyProtection="1">
      <alignment horizontal="center" vertical="center" wrapText="1"/>
      <protection locked="0"/>
    </xf>
    <xf numFmtId="0" fontId="6" fillId="0" borderId="0" xfId="3" applyFont="1" applyBorder="1" applyAlignment="1" applyProtection="1">
      <alignment horizontal="center" vertical="center" wrapText="1"/>
      <protection locked="0"/>
    </xf>
    <xf numFmtId="0" fontId="6" fillId="0" borderId="13" xfId="3" applyFont="1" applyBorder="1" applyAlignment="1" applyProtection="1">
      <alignment horizontal="center" vertical="center" wrapText="1"/>
      <protection locked="0"/>
    </xf>
    <xf numFmtId="0" fontId="54" fillId="0" borderId="12" xfId="3" applyFont="1" applyFill="1" applyBorder="1" applyAlignment="1" applyProtection="1">
      <alignment horizontal="center" vertical="center" wrapText="1"/>
      <protection locked="0"/>
    </xf>
    <xf numFmtId="0" fontId="54" fillId="0" borderId="0" xfId="3" applyFont="1" applyFill="1" applyBorder="1" applyAlignment="1" applyProtection="1">
      <alignment horizontal="center" vertical="center" wrapText="1"/>
      <protection locked="0"/>
    </xf>
    <xf numFmtId="0" fontId="54" fillId="0" borderId="13" xfId="3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</cellXfs>
  <cellStyles count="4">
    <cellStyle name="Обычный" xfId="0" builtinId="0"/>
    <cellStyle name="Обычный_Корпус 3" xfId="1"/>
    <cellStyle name="Обычный_прайс 2009-сбыту" xfId="2"/>
    <cellStyle name="Обычный_Прайс-лист для печати" xfId="3"/>
  </cellStyles>
  <dxfs count="0"/>
  <tableStyles count="0" defaultTableStyle="TableStyleMedium9" defaultPivotStyle="PivotStyleLight16"/>
  <colors>
    <mruColors>
      <color rgb="FF05FDFA"/>
      <color rgb="FFFF3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781106</xdr:colOff>
      <xdr:row>5</xdr:row>
      <xdr:rowOff>34347</xdr:rowOff>
    </xdr:to>
    <xdr:pic>
      <xdr:nvPicPr>
        <xdr:cNvPr id="2" name="Рисунок 1" descr="ЛОГО для письма (колонтитул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92490" cy="939165"/>
        </a:xfrm>
        <a:prstGeom prst="rect">
          <a:avLst/>
        </a:prstGeom>
      </xdr:spPr>
    </xdr:pic>
    <xdr:clientData/>
  </xdr:twoCellAnchor>
  <xdr:twoCellAnchor editAs="oneCell">
    <xdr:from>
      <xdr:col>14</xdr:col>
      <xdr:colOff>390524</xdr:colOff>
      <xdr:row>7</xdr:row>
      <xdr:rowOff>20293</xdr:rowOff>
    </xdr:from>
    <xdr:to>
      <xdr:col>15</xdr:col>
      <xdr:colOff>5600</xdr:colOff>
      <xdr:row>9</xdr:row>
      <xdr:rowOff>153643</xdr:rowOff>
    </xdr:to>
    <xdr:pic>
      <xdr:nvPicPr>
        <xdr:cNvPr id="3" name="Рисунок 2" descr="Значок Хит продаж.png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9394" y="1544293"/>
          <a:ext cx="551010" cy="555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252730</xdr:colOff>
      <xdr:row>4</xdr:row>
      <xdr:rowOff>215265</xdr:rowOff>
    </xdr:to>
    <xdr:pic>
      <xdr:nvPicPr>
        <xdr:cNvPr id="2" name="Рисунок 1" descr="ЛОГО для письма (колонтитул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32165" cy="939165"/>
        </a:xfrm>
        <a:prstGeom prst="rect">
          <a:avLst/>
        </a:prstGeom>
      </xdr:spPr>
    </xdr:pic>
    <xdr:clientData/>
  </xdr:twoCellAnchor>
  <xdr:twoCellAnchor editAs="oneCell">
    <xdr:from>
      <xdr:col>8</xdr:col>
      <xdr:colOff>81642</xdr:colOff>
      <xdr:row>9</xdr:row>
      <xdr:rowOff>13607</xdr:rowOff>
    </xdr:from>
    <xdr:to>
      <xdr:col>9</xdr:col>
      <xdr:colOff>6724</xdr:colOff>
      <xdr:row>11</xdr:row>
      <xdr:rowOff>171450</xdr:rowOff>
    </xdr:to>
    <xdr:pic>
      <xdr:nvPicPr>
        <xdr:cNvPr id="3" name="Рисунок 2" descr="Значок Хит продаж.png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9571" y="2109107"/>
          <a:ext cx="551010" cy="552450"/>
        </a:xfrm>
        <a:prstGeom prst="rect">
          <a:avLst/>
        </a:prstGeom>
      </xdr:spPr>
    </xdr:pic>
    <xdr:clientData/>
  </xdr:twoCellAnchor>
  <xdr:twoCellAnchor editAs="oneCell">
    <xdr:from>
      <xdr:col>22</xdr:col>
      <xdr:colOff>40821</xdr:colOff>
      <xdr:row>9</xdr:row>
      <xdr:rowOff>13607</xdr:rowOff>
    </xdr:from>
    <xdr:to>
      <xdr:col>22</xdr:col>
      <xdr:colOff>591831</xdr:colOff>
      <xdr:row>11</xdr:row>
      <xdr:rowOff>171450</xdr:rowOff>
    </xdr:to>
    <xdr:pic>
      <xdr:nvPicPr>
        <xdr:cNvPr id="5" name="Рисунок 4" descr="Значок Хит продаж.png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01750" y="2109107"/>
          <a:ext cx="551010" cy="552450"/>
        </a:xfrm>
        <a:prstGeom prst="rect">
          <a:avLst/>
        </a:prstGeom>
      </xdr:spPr>
    </xdr:pic>
    <xdr:clientData/>
  </xdr:twoCellAnchor>
  <xdr:twoCellAnchor editAs="oneCell">
    <xdr:from>
      <xdr:col>29</xdr:col>
      <xdr:colOff>40821</xdr:colOff>
      <xdr:row>9</xdr:row>
      <xdr:rowOff>1</xdr:rowOff>
    </xdr:from>
    <xdr:to>
      <xdr:col>29</xdr:col>
      <xdr:colOff>591831</xdr:colOff>
      <xdr:row>11</xdr:row>
      <xdr:rowOff>157844</xdr:rowOff>
    </xdr:to>
    <xdr:pic>
      <xdr:nvPicPr>
        <xdr:cNvPr id="6" name="Рисунок 5" descr="Значок Хит продаж.png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96857" y="2095501"/>
          <a:ext cx="55101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136525</xdr:colOff>
      <xdr:row>5</xdr:row>
      <xdr:rowOff>34290</xdr:rowOff>
    </xdr:to>
    <xdr:pic>
      <xdr:nvPicPr>
        <xdr:cNvPr id="2" name="Рисунок 1" descr="ЛОГО для письма (колонтитул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32165" cy="939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90806</xdr:colOff>
      <xdr:row>5</xdr:row>
      <xdr:rowOff>34290</xdr:rowOff>
    </xdr:to>
    <xdr:pic>
      <xdr:nvPicPr>
        <xdr:cNvPr id="2" name="Рисунок 1" descr="ЛОГО для письма (колонтитул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88045" cy="9391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800100</xdr:colOff>
      <xdr:row>4</xdr:row>
      <xdr:rowOff>152400</xdr:rowOff>
    </xdr:to>
    <xdr:pic>
      <xdr:nvPicPr>
        <xdr:cNvPr id="2" name="Рисунок 1" descr="ЛОГО для письма (колонтитул).jp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53100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23</xdr:row>
      <xdr:rowOff>190500</xdr:rowOff>
    </xdr:from>
    <xdr:to>
      <xdr:col>5</xdr:col>
      <xdr:colOff>2668</xdr:colOff>
      <xdr:row>24</xdr:row>
      <xdr:rowOff>171070</xdr:rowOff>
    </xdr:to>
    <xdr:pic>
      <xdr:nvPicPr>
        <xdr:cNvPr id="3" name="Рисунок 2" descr="Значок Новинка.png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29625" y="4933950"/>
          <a:ext cx="2668" cy="190120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2438400</xdr:colOff>
      <xdr:row>23</xdr:row>
      <xdr:rowOff>200024</xdr:rowOff>
    </xdr:from>
    <xdr:to>
      <xdr:col>4</xdr:col>
      <xdr:colOff>0</xdr:colOff>
      <xdr:row>24</xdr:row>
      <xdr:rowOff>188402</xdr:rowOff>
    </xdr:to>
    <xdr:pic>
      <xdr:nvPicPr>
        <xdr:cNvPr id="4" name="Рисунок 3" descr="Значок Новинка.png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48250" y="4943474"/>
          <a:ext cx="638175" cy="597978"/>
        </a:xfrm>
        <a:prstGeom prst="rect">
          <a:avLst/>
        </a:prstGeom>
      </xdr:spPr>
    </xdr:pic>
    <xdr:clientData/>
  </xdr:twoCellAnchor>
  <xdr:twoCellAnchor editAs="oneCell">
    <xdr:from>
      <xdr:col>4</xdr:col>
      <xdr:colOff>2085975</xdr:colOff>
      <xdr:row>24</xdr:row>
      <xdr:rowOff>0</xdr:rowOff>
    </xdr:from>
    <xdr:to>
      <xdr:col>5</xdr:col>
      <xdr:colOff>0</xdr:colOff>
      <xdr:row>24</xdr:row>
      <xdr:rowOff>188403</xdr:rowOff>
    </xdr:to>
    <xdr:pic>
      <xdr:nvPicPr>
        <xdr:cNvPr id="5" name="Рисунок 4" descr="Значок Новинка.png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81925" y="4943475"/>
          <a:ext cx="638175" cy="597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30"/>
  <sheetViews>
    <sheetView topLeftCell="A7" zoomScale="115" zoomScaleNormal="115" workbookViewId="0">
      <selection activeCell="M17" sqref="M17:N17"/>
    </sheetView>
  </sheetViews>
  <sheetFormatPr defaultColWidth="9" defaultRowHeight="15"/>
  <cols>
    <col min="1" max="1" width="9.28515625" customWidth="1"/>
    <col min="2" max="2" width="11.28515625" customWidth="1"/>
    <col min="3" max="3" width="5.42578125" customWidth="1"/>
    <col min="4" max="4" width="8.42578125" customWidth="1"/>
    <col min="5" max="5" width="5.42578125" customWidth="1"/>
    <col min="6" max="6" width="9.140625" customWidth="1"/>
    <col min="7" max="7" width="8.7109375" customWidth="1"/>
    <col min="8" max="8" width="5.42578125" customWidth="1"/>
    <col min="9" max="9" width="9.28515625" customWidth="1"/>
    <col min="10" max="10" width="5.42578125" customWidth="1"/>
    <col min="11" max="11" width="9.28515625" customWidth="1"/>
    <col min="12" max="12" width="9.7109375" customWidth="1"/>
    <col min="13" max="15" width="14" customWidth="1"/>
    <col min="16" max="16" width="5.42578125" customWidth="1"/>
    <col min="17" max="17" width="8.42578125" customWidth="1"/>
    <col min="18" max="18" width="7.42578125" customWidth="1"/>
    <col min="19" max="19" width="8.42578125" customWidth="1"/>
    <col min="20" max="20" width="10" customWidth="1"/>
    <col min="21" max="21" width="5.42578125" customWidth="1"/>
    <col min="22" max="22" width="9.7109375" customWidth="1"/>
    <col min="23" max="28" width="28.5703125" customWidth="1"/>
  </cols>
  <sheetData>
    <row r="1" spans="1:33">
      <c r="P1" s="183"/>
      <c r="Q1" s="183"/>
      <c r="R1" s="183"/>
      <c r="S1" s="183"/>
      <c r="T1" s="183"/>
      <c r="U1" s="183"/>
      <c r="V1" s="183"/>
      <c r="AC1" s="195"/>
      <c r="AF1" s="183"/>
      <c r="AG1" s="183"/>
    </row>
    <row r="2" spans="1:33">
      <c r="P2" s="183"/>
      <c r="Q2" s="183"/>
      <c r="R2" s="183"/>
      <c r="S2" s="183"/>
      <c r="T2" s="183"/>
      <c r="U2" s="183"/>
      <c r="V2" s="183"/>
      <c r="AC2" s="195"/>
      <c r="AF2" s="183"/>
      <c r="AG2" s="183"/>
    </row>
    <row r="3" spans="1:33">
      <c r="P3" s="183"/>
      <c r="Q3" s="183"/>
      <c r="R3" s="183"/>
      <c r="S3" s="183"/>
      <c r="T3" s="183"/>
      <c r="U3" s="183"/>
      <c r="V3" s="183"/>
      <c r="AC3" s="195"/>
      <c r="AF3" s="183"/>
      <c r="AG3" s="183"/>
    </row>
    <row r="4" spans="1:33">
      <c r="O4" s="292" t="s">
        <v>0</v>
      </c>
      <c r="P4" s="292"/>
      <c r="Q4" s="292"/>
      <c r="U4" s="183"/>
      <c r="V4" s="183"/>
      <c r="AC4" s="195"/>
      <c r="AF4" s="183"/>
      <c r="AG4" s="183"/>
    </row>
    <row r="5" spans="1:33">
      <c r="O5" s="292"/>
      <c r="P5" s="292"/>
      <c r="Q5" s="292"/>
      <c r="U5" s="183"/>
      <c r="V5" s="183"/>
      <c r="AC5" s="195"/>
      <c r="AF5" s="183"/>
      <c r="AG5" s="183"/>
    </row>
    <row r="6" spans="1:33" ht="21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292"/>
      <c r="P6" s="292"/>
      <c r="Q6" s="292"/>
      <c r="R6" s="189">
        <v>0</v>
      </c>
      <c r="V6" s="190"/>
      <c r="W6" s="41"/>
      <c r="X6" s="41"/>
      <c r="AA6" s="41"/>
      <c r="AB6" s="41"/>
      <c r="AC6" s="196"/>
      <c r="AD6" s="41"/>
      <c r="AE6" s="41"/>
      <c r="AF6" s="190"/>
      <c r="AG6" s="190"/>
    </row>
    <row r="7" spans="1:33" ht="24" customHeight="1">
      <c r="A7" s="176" t="s">
        <v>2</v>
      </c>
      <c r="B7" s="177"/>
      <c r="C7" s="177"/>
      <c r="D7" s="177"/>
      <c r="E7" s="177"/>
      <c r="F7" s="177"/>
      <c r="P7" s="183"/>
      <c r="Q7" s="183"/>
      <c r="R7" s="183"/>
      <c r="S7" s="183"/>
      <c r="T7" s="183"/>
      <c r="U7" s="183"/>
      <c r="V7" s="183"/>
      <c r="AC7" s="195"/>
      <c r="AF7" s="183"/>
      <c r="AG7" s="183"/>
    </row>
    <row r="8" spans="1:33" ht="18">
      <c r="A8" s="258" t="s">
        <v>3</v>
      </c>
      <c r="B8" s="259"/>
      <c r="C8" s="260" t="s">
        <v>4</v>
      </c>
      <c r="D8" s="261"/>
      <c r="E8" s="261"/>
      <c r="F8" s="261"/>
      <c r="G8" s="262"/>
      <c r="H8" s="260" t="s">
        <v>5</v>
      </c>
      <c r="I8" s="261"/>
      <c r="J8" s="261"/>
      <c r="K8" s="261"/>
      <c r="L8" s="262"/>
      <c r="M8" s="294" t="s">
        <v>6</v>
      </c>
      <c r="N8" s="295"/>
      <c r="O8" s="296"/>
      <c r="P8" s="260" t="s">
        <v>7</v>
      </c>
      <c r="Q8" s="261"/>
      <c r="R8" s="261"/>
      <c r="S8" s="261"/>
      <c r="T8" s="262"/>
    </row>
    <row r="9" spans="1:33" s="39" customFormat="1">
      <c r="A9" s="244" t="s">
        <v>8</v>
      </c>
      <c r="B9" s="245"/>
      <c r="C9" s="250" t="s">
        <v>9</v>
      </c>
      <c r="D9" s="251"/>
      <c r="E9" s="251"/>
      <c r="F9" s="251"/>
      <c r="G9" s="251"/>
      <c r="H9" s="293" t="s">
        <v>10</v>
      </c>
      <c r="I9" s="293"/>
      <c r="J9" s="293"/>
      <c r="K9" s="293"/>
      <c r="L9" s="293"/>
      <c r="M9" s="257" t="s">
        <v>11</v>
      </c>
      <c r="N9" s="257"/>
      <c r="O9" s="257"/>
      <c r="P9" s="293" t="s">
        <v>10</v>
      </c>
      <c r="Q9" s="293"/>
      <c r="R9" s="293"/>
      <c r="S9" s="293"/>
      <c r="T9" s="293"/>
    </row>
    <row r="10" spans="1:33" s="39" customFormat="1">
      <c r="A10" s="246"/>
      <c r="B10" s="247"/>
      <c r="C10" s="252"/>
      <c r="D10" s="253"/>
      <c r="E10" s="253"/>
      <c r="F10" s="253"/>
      <c r="G10" s="254"/>
      <c r="H10" s="257" t="s">
        <v>9</v>
      </c>
      <c r="I10" s="257"/>
      <c r="J10" s="257"/>
      <c r="K10" s="257"/>
      <c r="L10" s="257"/>
      <c r="M10" s="257" t="s">
        <v>12</v>
      </c>
      <c r="N10" s="257"/>
      <c r="O10" s="257"/>
      <c r="P10" s="293"/>
      <c r="Q10" s="293"/>
      <c r="R10" s="293"/>
      <c r="S10" s="293"/>
      <c r="T10" s="293"/>
    </row>
    <row r="11" spans="1:33" s="39" customFormat="1">
      <c r="A11" s="246"/>
      <c r="B11" s="247"/>
      <c r="C11" s="252"/>
      <c r="D11" s="253"/>
      <c r="E11" s="253"/>
      <c r="F11" s="253"/>
      <c r="G11" s="254"/>
      <c r="H11" s="257"/>
      <c r="I11" s="257"/>
      <c r="J11" s="257"/>
      <c r="K11" s="257"/>
      <c r="L11" s="257"/>
      <c r="M11" s="257"/>
      <c r="N11" s="257"/>
      <c r="O11" s="257"/>
      <c r="P11" s="293" t="s">
        <v>13</v>
      </c>
      <c r="Q11" s="293"/>
      <c r="R11" s="293"/>
      <c r="S11" s="293"/>
      <c r="T11" s="293"/>
    </row>
    <row r="12" spans="1:33" s="39" customFormat="1">
      <c r="A12" s="246"/>
      <c r="B12" s="247"/>
      <c r="C12" s="252"/>
      <c r="D12" s="253"/>
      <c r="E12" s="253"/>
      <c r="F12" s="253"/>
      <c r="G12" s="254"/>
      <c r="H12" s="257"/>
      <c r="I12" s="257"/>
      <c r="J12" s="257"/>
      <c r="K12" s="257"/>
      <c r="L12" s="257"/>
      <c r="M12" s="257" t="s">
        <v>14</v>
      </c>
      <c r="N12" s="257"/>
      <c r="O12" s="257"/>
      <c r="P12" s="257" t="s">
        <v>12</v>
      </c>
      <c r="Q12" s="257"/>
      <c r="R12" s="257"/>
      <c r="S12" s="257"/>
      <c r="T12" s="257"/>
    </row>
    <row r="13" spans="1:33" s="39" customFormat="1">
      <c r="A13" s="248"/>
      <c r="B13" s="249"/>
      <c r="C13" s="255"/>
      <c r="D13" s="256"/>
      <c r="E13" s="256"/>
      <c r="F13" s="256"/>
      <c r="G13" s="256"/>
      <c r="H13" s="293" t="s">
        <v>15</v>
      </c>
      <c r="I13" s="293"/>
      <c r="J13" s="293"/>
      <c r="K13" s="293"/>
      <c r="L13" s="293"/>
      <c r="M13" s="257"/>
      <c r="N13" s="257"/>
      <c r="O13" s="257"/>
      <c r="P13" s="293" t="s">
        <v>16</v>
      </c>
      <c r="Q13" s="293"/>
      <c r="R13" s="293"/>
      <c r="S13" s="293"/>
      <c r="T13" s="293"/>
      <c r="V13" s="39" t="s">
        <v>17</v>
      </c>
    </row>
    <row r="14" spans="1:33" s="111" customFormat="1" ht="18.75">
      <c r="A14" s="263" t="s">
        <v>103</v>
      </c>
      <c r="B14" s="264"/>
      <c r="C14" s="263">
        <v>160</v>
      </c>
      <c r="D14" s="265"/>
      <c r="E14" s="265"/>
      <c r="F14" s="265"/>
      <c r="G14" s="264"/>
      <c r="H14" s="266">
        <v>200</v>
      </c>
      <c r="I14" s="267"/>
      <c r="J14" s="267"/>
      <c r="K14" s="267"/>
      <c r="L14" s="268"/>
      <c r="M14" s="266">
        <v>190</v>
      </c>
      <c r="N14" s="267"/>
      <c r="O14" s="268"/>
      <c r="P14" s="266">
        <v>210</v>
      </c>
      <c r="Q14" s="267"/>
      <c r="R14" s="267"/>
      <c r="S14" s="267"/>
      <c r="T14" s="268"/>
    </row>
    <row r="15" spans="1:33" s="111" customFormat="1" ht="19.5" thickBot="1">
      <c r="A15" s="271" t="s">
        <v>19</v>
      </c>
      <c r="B15" s="272"/>
      <c r="C15" s="273" t="s">
        <v>20</v>
      </c>
      <c r="D15" s="273"/>
      <c r="E15" s="273"/>
      <c r="F15" s="273"/>
      <c r="G15" s="273"/>
      <c r="H15" s="274" t="s">
        <v>21</v>
      </c>
      <c r="I15" s="275"/>
      <c r="J15" s="275"/>
      <c r="K15" s="275"/>
      <c r="L15" s="276"/>
      <c r="M15" s="274" t="s">
        <v>22</v>
      </c>
      <c r="N15" s="275"/>
      <c r="O15" s="276"/>
      <c r="P15" s="277" t="s">
        <v>20</v>
      </c>
      <c r="Q15" s="277"/>
      <c r="R15" s="277"/>
      <c r="S15" s="277"/>
      <c r="T15" s="278"/>
    </row>
    <row r="16" spans="1:33" ht="15.75" thickBot="1">
      <c r="A16" s="286" t="s">
        <v>23</v>
      </c>
      <c r="B16" s="287"/>
      <c r="C16" s="270" t="s">
        <v>24</v>
      </c>
      <c r="D16" s="270"/>
      <c r="E16" s="270"/>
      <c r="F16" s="270"/>
      <c r="G16" s="290" t="s">
        <v>25</v>
      </c>
      <c r="H16" s="288" t="s">
        <v>24</v>
      </c>
      <c r="I16" s="289"/>
      <c r="J16" s="289"/>
      <c r="K16" s="289"/>
      <c r="L16" s="283" t="s">
        <v>25</v>
      </c>
      <c r="M16" s="289" t="s">
        <v>24</v>
      </c>
      <c r="N16" s="289"/>
      <c r="O16" s="283" t="s">
        <v>25</v>
      </c>
      <c r="P16" s="269" t="s">
        <v>24</v>
      </c>
      <c r="Q16" s="270"/>
      <c r="R16" s="270"/>
      <c r="S16" s="270"/>
      <c r="T16" s="279" t="s">
        <v>25</v>
      </c>
    </row>
    <row r="17" spans="1:20" s="147" customFormat="1" ht="84.95" customHeight="1">
      <c r="A17" s="43" t="s">
        <v>26</v>
      </c>
      <c r="B17" s="44" t="s">
        <v>27</v>
      </c>
      <c r="C17" s="281" t="s">
        <v>28</v>
      </c>
      <c r="D17" s="282"/>
      <c r="E17" s="281" t="s">
        <v>29</v>
      </c>
      <c r="F17" s="282"/>
      <c r="G17" s="291"/>
      <c r="H17" s="281" t="s">
        <v>28</v>
      </c>
      <c r="I17" s="282"/>
      <c r="J17" s="281" t="s">
        <v>29</v>
      </c>
      <c r="K17" s="282"/>
      <c r="L17" s="284"/>
      <c r="M17" s="285" t="s">
        <v>104</v>
      </c>
      <c r="N17" s="282"/>
      <c r="O17" s="284"/>
      <c r="P17" s="281" t="s">
        <v>30</v>
      </c>
      <c r="Q17" s="282"/>
      <c r="R17" s="281" t="s">
        <v>28</v>
      </c>
      <c r="S17" s="282"/>
      <c r="T17" s="280"/>
    </row>
    <row r="18" spans="1:20" s="113" customFormat="1" ht="18">
      <c r="A18" s="152">
        <v>1400</v>
      </c>
      <c r="B18" s="128">
        <v>600</v>
      </c>
      <c r="C18" s="47">
        <v>2061</v>
      </c>
      <c r="D18" s="48">
        <f>C18+C18*$R$6</f>
        <v>2061</v>
      </c>
      <c r="E18" s="47">
        <v>2158</v>
      </c>
      <c r="F18" s="49">
        <f>E18+E18*$R$6</f>
        <v>2158</v>
      </c>
      <c r="G18" s="178">
        <f>B18*A18*$C$14*0.000000001</f>
        <v>0.13440000000000002</v>
      </c>
      <c r="H18" s="133">
        <v>2443</v>
      </c>
      <c r="I18" s="48">
        <f>H18+H18*$R$6</f>
        <v>2443</v>
      </c>
      <c r="J18" s="47">
        <v>2708</v>
      </c>
      <c r="K18" s="49">
        <f>J18+J18*$R$6</f>
        <v>2708</v>
      </c>
      <c r="L18" s="132">
        <f>A18*B18*H14*0.000000001</f>
        <v>0.16800000000000001</v>
      </c>
      <c r="M18" s="184">
        <v>1130</v>
      </c>
      <c r="N18" s="48">
        <f>M18+M18*$R$6</f>
        <v>1130</v>
      </c>
      <c r="O18" s="132">
        <f>A18*B18*M14*0.000000001</f>
        <v>0.15960000000000002</v>
      </c>
      <c r="P18" s="133">
        <v>1413</v>
      </c>
      <c r="Q18" s="48">
        <f>P18+P18*$R$6</f>
        <v>1413</v>
      </c>
      <c r="R18" s="47">
        <v>1580</v>
      </c>
      <c r="S18" s="49">
        <f>R18+R18*$R$6</f>
        <v>1580</v>
      </c>
      <c r="T18" s="191">
        <f>A18*B18*P14*0.000000001</f>
        <v>0.1764</v>
      </c>
    </row>
    <row r="19" spans="1:20" s="113" customFormat="1" ht="18">
      <c r="A19" s="153"/>
      <c r="B19" s="128">
        <v>700</v>
      </c>
      <c r="C19" s="52">
        <v>2693</v>
      </c>
      <c r="D19" s="48">
        <f t="shared" ref="D19:D26" si="0">C19+C19*$R$6</f>
        <v>2693</v>
      </c>
      <c r="E19" s="47">
        <v>2852</v>
      </c>
      <c r="F19" s="49">
        <f t="shared" ref="F19:F26" si="1">E19+E19*$R$6</f>
        <v>2852</v>
      </c>
      <c r="G19" s="178">
        <f>B19*$A$24*$C$14*0.000000001</f>
        <v>0.224</v>
      </c>
      <c r="H19" s="52">
        <v>3170</v>
      </c>
      <c r="I19" s="48">
        <f t="shared" ref="I19:I26" si="2">H19+H19*$R$6</f>
        <v>3170</v>
      </c>
      <c r="J19" s="47">
        <v>3546</v>
      </c>
      <c r="K19" s="49">
        <f>J19+J19*$R$6</f>
        <v>3546</v>
      </c>
      <c r="L19" s="132">
        <f>$A$24*B19*$H$14*0.000000001</f>
        <v>0.28000000000000003</v>
      </c>
      <c r="M19" s="185">
        <v>1718</v>
      </c>
      <c r="N19" s="48">
        <f>M19+M19*$R$6</f>
        <v>1718</v>
      </c>
      <c r="O19" s="132">
        <v>0.26600000000000001</v>
      </c>
      <c r="P19" s="52">
        <v>2184</v>
      </c>
      <c r="Q19" s="48">
        <f t="shared" ref="Q19:Q26" si="3">P19+P19*$R$6</f>
        <v>2184</v>
      </c>
      <c r="R19" s="47">
        <v>2454</v>
      </c>
      <c r="S19" s="49">
        <f t="shared" ref="S19:S26" si="4">R19+R19*$R$6</f>
        <v>2454</v>
      </c>
      <c r="T19" s="191">
        <f>$A$24*B19*$P$14*0.000000001</f>
        <v>0.29400000000000004</v>
      </c>
    </row>
    <row r="20" spans="1:20" s="113" customFormat="1" ht="18">
      <c r="A20" s="157"/>
      <c r="B20" s="128">
        <v>800</v>
      </c>
      <c r="C20" s="52">
        <v>3037</v>
      </c>
      <c r="D20" s="48">
        <f t="shared" si="0"/>
        <v>3037</v>
      </c>
      <c r="E20" s="47">
        <v>3212</v>
      </c>
      <c r="F20" s="49">
        <f t="shared" si="1"/>
        <v>3212</v>
      </c>
      <c r="G20" s="178">
        <f t="shared" ref="G20:G26" si="5">B20*$A$24*$C$14*0.000000001</f>
        <v>0.25600000000000001</v>
      </c>
      <c r="H20" s="52">
        <v>3581</v>
      </c>
      <c r="I20" s="48">
        <f t="shared" si="2"/>
        <v>3581</v>
      </c>
      <c r="J20" s="47">
        <v>4002</v>
      </c>
      <c r="K20" s="49">
        <f t="shared" ref="K20:K26" si="6">J20+J20*$R$6</f>
        <v>4002</v>
      </c>
      <c r="L20" s="132">
        <f t="shared" ref="L20:L26" si="7">$A$24*B20*$H$14*0.000000001</f>
        <v>0.32</v>
      </c>
      <c r="M20" s="185">
        <v>1929</v>
      </c>
      <c r="N20" s="48">
        <f t="shared" ref="N20:N26" si="8">M20+M20*$R$6</f>
        <v>1929</v>
      </c>
      <c r="O20" s="132">
        <f t="shared" ref="O20:O26" si="9">$A$24*B20*$M$14*0.000000001</f>
        <v>0.30399999999999999</v>
      </c>
      <c r="P20" s="52">
        <v>2437</v>
      </c>
      <c r="Q20" s="48">
        <f t="shared" si="3"/>
        <v>2437</v>
      </c>
      <c r="R20" s="47">
        <v>2737</v>
      </c>
      <c r="S20" s="49">
        <f t="shared" si="4"/>
        <v>2737</v>
      </c>
      <c r="T20" s="191">
        <f t="shared" ref="T20:T26" si="10">$A$24*B20*$P$14*0.000000001</f>
        <v>0.33600000000000002</v>
      </c>
    </row>
    <row r="21" spans="1:20" s="113" customFormat="1" ht="18">
      <c r="A21" s="157"/>
      <c r="B21" s="128">
        <v>900</v>
      </c>
      <c r="C21" s="52">
        <v>3380</v>
      </c>
      <c r="D21" s="48">
        <f t="shared" si="0"/>
        <v>3380</v>
      </c>
      <c r="E21" s="47">
        <v>3572</v>
      </c>
      <c r="F21" s="49">
        <f t="shared" si="1"/>
        <v>3572</v>
      </c>
      <c r="G21" s="178">
        <f t="shared" si="5"/>
        <v>0.28800000000000003</v>
      </c>
      <c r="H21" s="52">
        <v>3991</v>
      </c>
      <c r="I21" s="48">
        <f t="shared" si="2"/>
        <v>3991</v>
      </c>
      <c r="J21" s="47">
        <v>4458</v>
      </c>
      <c r="K21" s="49">
        <f t="shared" si="6"/>
        <v>4458</v>
      </c>
      <c r="L21" s="132">
        <f t="shared" si="7"/>
        <v>0.36000000000000004</v>
      </c>
      <c r="M21" s="185">
        <v>2140</v>
      </c>
      <c r="N21" s="48">
        <f t="shared" si="8"/>
        <v>2140</v>
      </c>
      <c r="O21" s="132">
        <f t="shared" si="9"/>
        <v>0.34200000000000003</v>
      </c>
      <c r="P21" s="52">
        <v>2691</v>
      </c>
      <c r="Q21" s="48">
        <f t="shared" si="3"/>
        <v>2691</v>
      </c>
      <c r="R21" s="47">
        <v>3020</v>
      </c>
      <c r="S21" s="49">
        <f t="shared" si="4"/>
        <v>3020</v>
      </c>
      <c r="T21" s="191">
        <f t="shared" si="10"/>
        <v>0.378</v>
      </c>
    </row>
    <row r="22" spans="1:20" s="113" customFormat="1" ht="18">
      <c r="A22" s="157">
        <v>1900</v>
      </c>
      <c r="B22" s="128">
        <v>1100</v>
      </c>
      <c r="C22" s="52">
        <v>4067</v>
      </c>
      <c r="D22" s="48">
        <f t="shared" si="0"/>
        <v>4067</v>
      </c>
      <c r="E22" s="47">
        <v>4293</v>
      </c>
      <c r="F22" s="49">
        <f t="shared" si="1"/>
        <v>4293</v>
      </c>
      <c r="G22" s="178">
        <f t="shared" si="5"/>
        <v>0.35200000000000004</v>
      </c>
      <c r="H22" s="52">
        <v>4813</v>
      </c>
      <c r="I22" s="48">
        <f t="shared" si="2"/>
        <v>4813</v>
      </c>
      <c r="J22" s="47">
        <v>5369</v>
      </c>
      <c r="K22" s="49">
        <f t="shared" si="6"/>
        <v>5369</v>
      </c>
      <c r="L22" s="132">
        <f t="shared" si="7"/>
        <v>0.44</v>
      </c>
      <c r="M22" s="185">
        <v>2562</v>
      </c>
      <c r="N22" s="48">
        <f t="shared" si="8"/>
        <v>2562</v>
      </c>
      <c r="O22" s="132">
        <f t="shared" si="9"/>
        <v>0.41800000000000004</v>
      </c>
      <c r="P22" s="52">
        <v>3198</v>
      </c>
      <c r="Q22" s="48">
        <f t="shared" si="3"/>
        <v>3198</v>
      </c>
      <c r="R22" s="47">
        <v>3585</v>
      </c>
      <c r="S22" s="49">
        <f t="shared" si="4"/>
        <v>3585</v>
      </c>
      <c r="T22" s="191">
        <f t="shared" si="10"/>
        <v>0.46200000000000002</v>
      </c>
    </row>
    <row r="23" spans="1:20" s="113" customFormat="1" ht="18">
      <c r="A23" s="157">
        <v>1950</v>
      </c>
      <c r="B23" s="128">
        <v>1200</v>
      </c>
      <c r="C23" s="52">
        <v>4410</v>
      </c>
      <c r="D23" s="48">
        <f t="shared" si="0"/>
        <v>4410</v>
      </c>
      <c r="E23" s="47">
        <v>4654</v>
      </c>
      <c r="F23" s="49">
        <f t="shared" si="1"/>
        <v>4654</v>
      </c>
      <c r="G23" s="178">
        <f t="shared" si="5"/>
        <v>0.38400000000000001</v>
      </c>
      <c r="H23" s="52">
        <v>5224</v>
      </c>
      <c r="I23" s="48">
        <f t="shared" si="2"/>
        <v>5224</v>
      </c>
      <c r="J23" s="47">
        <v>5825</v>
      </c>
      <c r="K23" s="49">
        <f t="shared" si="6"/>
        <v>5825</v>
      </c>
      <c r="L23" s="132">
        <f t="shared" si="7"/>
        <v>0.48000000000000004</v>
      </c>
      <c r="M23" s="185">
        <v>2772</v>
      </c>
      <c r="N23" s="48">
        <f t="shared" si="8"/>
        <v>2772</v>
      </c>
      <c r="O23" s="132">
        <f t="shared" si="9"/>
        <v>0.45600000000000002</v>
      </c>
      <c r="P23" s="52">
        <v>3452</v>
      </c>
      <c r="Q23" s="48">
        <f t="shared" si="3"/>
        <v>3452</v>
      </c>
      <c r="R23" s="47">
        <v>3868</v>
      </c>
      <c r="S23" s="49">
        <f t="shared" si="4"/>
        <v>3868</v>
      </c>
      <c r="T23" s="191">
        <f t="shared" si="10"/>
        <v>0.504</v>
      </c>
    </row>
    <row r="24" spans="1:20" s="113" customFormat="1" ht="18">
      <c r="A24" s="157">
        <v>2000</v>
      </c>
      <c r="B24" s="128">
        <v>1400</v>
      </c>
      <c r="C24" s="52">
        <v>5100</v>
      </c>
      <c r="D24" s="48">
        <f t="shared" si="0"/>
        <v>5100</v>
      </c>
      <c r="E24" s="47">
        <v>5378</v>
      </c>
      <c r="F24" s="49">
        <f t="shared" si="1"/>
        <v>5378</v>
      </c>
      <c r="G24" s="178">
        <f t="shared" si="5"/>
        <v>0.44800000000000001</v>
      </c>
      <c r="H24" s="52">
        <v>6048</v>
      </c>
      <c r="I24" s="48">
        <f t="shared" si="2"/>
        <v>6048</v>
      </c>
      <c r="J24" s="47">
        <v>6740</v>
      </c>
      <c r="K24" s="49">
        <f t="shared" si="6"/>
        <v>6740</v>
      </c>
      <c r="L24" s="132">
        <f t="shared" si="7"/>
        <v>0.56000000000000005</v>
      </c>
      <c r="M24" s="185">
        <v>3129</v>
      </c>
      <c r="N24" s="48">
        <f t="shared" si="8"/>
        <v>3129</v>
      </c>
      <c r="O24" s="132">
        <f t="shared" si="9"/>
        <v>0.53200000000000003</v>
      </c>
      <c r="P24" s="52">
        <v>3892</v>
      </c>
      <c r="Q24" s="48">
        <f t="shared" si="3"/>
        <v>3892</v>
      </c>
      <c r="R24" s="47">
        <v>4363</v>
      </c>
      <c r="S24" s="49">
        <f t="shared" si="4"/>
        <v>4363</v>
      </c>
      <c r="T24" s="191">
        <f t="shared" si="10"/>
        <v>0.58800000000000008</v>
      </c>
    </row>
    <row r="25" spans="1:20" s="113" customFormat="1" ht="18">
      <c r="A25" s="157"/>
      <c r="B25" s="129">
        <v>1600</v>
      </c>
      <c r="C25" s="57">
        <v>5787</v>
      </c>
      <c r="D25" s="58">
        <f t="shared" si="0"/>
        <v>5787</v>
      </c>
      <c r="E25" s="59">
        <v>6099</v>
      </c>
      <c r="F25" s="60">
        <f t="shared" si="1"/>
        <v>6099</v>
      </c>
      <c r="G25" s="179">
        <f t="shared" si="5"/>
        <v>0.51200000000000001</v>
      </c>
      <c r="H25" s="57">
        <v>6870</v>
      </c>
      <c r="I25" s="58">
        <f t="shared" si="2"/>
        <v>6870</v>
      </c>
      <c r="J25" s="59">
        <v>7652</v>
      </c>
      <c r="K25" s="60">
        <f t="shared" si="6"/>
        <v>7652</v>
      </c>
      <c r="L25" s="138">
        <f t="shared" si="7"/>
        <v>0.64</v>
      </c>
      <c r="M25" s="186">
        <v>3550</v>
      </c>
      <c r="N25" s="58">
        <f t="shared" si="8"/>
        <v>3550</v>
      </c>
      <c r="O25" s="138">
        <f t="shared" si="9"/>
        <v>0.60799999999999998</v>
      </c>
      <c r="P25" s="57">
        <v>4399</v>
      </c>
      <c r="Q25" s="58">
        <f t="shared" si="3"/>
        <v>4399</v>
      </c>
      <c r="R25" s="59">
        <v>4929</v>
      </c>
      <c r="S25" s="60">
        <f t="shared" si="4"/>
        <v>4929</v>
      </c>
      <c r="T25" s="192">
        <f t="shared" si="10"/>
        <v>0.67200000000000004</v>
      </c>
    </row>
    <row r="26" spans="1:20" s="113" customFormat="1" ht="18">
      <c r="A26" s="158"/>
      <c r="B26" s="130">
        <v>1800</v>
      </c>
      <c r="C26" s="63">
        <v>6473</v>
      </c>
      <c r="D26" s="64">
        <f t="shared" si="0"/>
        <v>6473</v>
      </c>
      <c r="E26" s="65">
        <v>6820</v>
      </c>
      <c r="F26" s="66">
        <f t="shared" si="1"/>
        <v>6820</v>
      </c>
      <c r="G26" s="180">
        <f t="shared" si="5"/>
        <v>0.57600000000000007</v>
      </c>
      <c r="H26" s="63">
        <v>7692</v>
      </c>
      <c r="I26" s="64">
        <f t="shared" si="2"/>
        <v>7692</v>
      </c>
      <c r="J26" s="65">
        <v>8563</v>
      </c>
      <c r="K26" s="66">
        <f t="shared" si="6"/>
        <v>8563</v>
      </c>
      <c r="L26" s="187">
        <f t="shared" si="7"/>
        <v>0.72000000000000008</v>
      </c>
      <c r="M26" s="188">
        <v>4041</v>
      </c>
      <c r="N26" s="64">
        <f t="shared" si="8"/>
        <v>4041</v>
      </c>
      <c r="O26" s="187">
        <f t="shared" si="9"/>
        <v>0.68400000000000005</v>
      </c>
      <c r="P26" s="63">
        <v>4977</v>
      </c>
      <c r="Q26" s="64">
        <f t="shared" si="3"/>
        <v>4977</v>
      </c>
      <c r="R26" s="65">
        <v>5569</v>
      </c>
      <c r="S26" s="66">
        <f t="shared" si="4"/>
        <v>5569</v>
      </c>
      <c r="T26" s="193">
        <f t="shared" si="10"/>
        <v>0.75600000000000001</v>
      </c>
    </row>
    <row r="27" spans="1:20" ht="21" customHeight="1">
      <c r="A27" s="53"/>
      <c r="B27" s="123"/>
      <c r="C27" s="181"/>
      <c r="D27" s="160"/>
      <c r="E27" s="161"/>
      <c r="F27" s="161"/>
      <c r="G27" s="182"/>
      <c r="H27" s="181"/>
      <c r="I27" s="171"/>
      <c r="J27" s="161"/>
      <c r="K27" s="161"/>
      <c r="L27" s="161"/>
      <c r="M27" s="161"/>
      <c r="N27" s="161"/>
      <c r="O27" s="161"/>
      <c r="P27" s="164"/>
      <c r="Q27" s="175"/>
      <c r="R27" s="194"/>
      <c r="S27" s="125"/>
    </row>
    <row r="28" spans="1:20">
      <c r="A28" s="162"/>
      <c r="B28" s="16"/>
      <c r="C28" s="16"/>
      <c r="D28" s="16"/>
      <c r="E28" s="16"/>
      <c r="F28" s="163"/>
      <c r="G28" s="172"/>
      <c r="H28" s="172"/>
      <c r="I28" s="172"/>
      <c r="J28" s="172"/>
      <c r="K28" s="172"/>
      <c r="L28" s="163"/>
      <c r="M28" s="163"/>
      <c r="N28" s="163"/>
      <c r="O28" s="163"/>
      <c r="P28" s="163"/>
      <c r="Q28" s="163"/>
      <c r="R28" s="172"/>
      <c r="S28" s="172"/>
    </row>
    <row r="29" spans="1:20">
      <c r="A29" s="162"/>
      <c r="B29" s="16"/>
      <c r="C29" s="16"/>
      <c r="D29" s="16"/>
      <c r="E29" s="16"/>
      <c r="F29" s="163"/>
      <c r="G29" s="172"/>
      <c r="H29" s="172"/>
      <c r="I29" s="172"/>
      <c r="J29" s="172"/>
      <c r="K29" s="172"/>
      <c r="L29" s="163"/>
      <c r="M29" s="163"/>
      <c r="N29" s="163"/>
      <c r="O29" s="163"/>
      <c r="P29" s="163"/>
      <c r="Q29" s="163"/>
      <c r="R29" s="172"/>
      <c r="S29" s="172"/>
    </row>
    <row r="30" spans="1:20" ht="15.75" customHeight="1">
      <c r="A30" s="162"/>
      <c r="B30" s="16"/>
      <c r="C30" s="16"/>
      <c r="D30" s="16"/>
      <c r="E30" s="16"/>
      <c r="F30" s="163" t="s">
        <v>17</v>
      </c>
      <c r="G30" s="172"/>
      <c r="H30" s="172"/>
      <c r="I30" s="172"/>
      <c r="J30" s="172"/>
      <c r="K30" s="172"/>
      <c r="L30" s="163"/>
      <c r="M30" s="163"/>
      <c r="N30" s="163"/>
      <c r="O30" s="163"/>
      <c r="P30" s="163"/>
      <c r="Q30" s="163"/>
      <c r="R30" s="172"/>
      <c r="S30" s="172"/>
    </row>
  </sheetData>
  <sheetProtection selectLockedCells="1" selectUnlockedCells="1"/>
  <mergeCells count="44">
    <mergeCell ref="O4:Q6"/>
    <mergeCell ref="M12:O13"/>
    <mergeCell ref="P9:T10"/>
    <mergeCell ref="M10:O11"/>
    <mergeCell ref="H9:L9"/>
    <mergeCell ref="M9:O9"/>
    <mergeCell ref="P11:T11"/>
    <mergeCell ref="P12:T12"/>
    <mergeCell ref="H13:L13"/>
    <mergeCell ref="P13:T13"/>
    <mergeCell ref="H8:L8"/>
    <mergeCell ref="M8:O8"/>
    <mergeCell ref="P8:T8"/>
    <mergeCell ref="G16:G17"/>
    <mergeCell ref="L16:L17"/>
    <mergeCell ref="C17:D17"/>
    <mergeCell ref="E17:F17"/>
    <mergeCell ref="H17:I17"/>
    <mergeCell ref="P16:S16"/>
    <mergeCell ref="A15:B15"/>
    <mergeCell ref="C15:G15"/>
    <mergeCell ref="H15:L15"/>
    <mergeCell ref="M15:O15"/>
    <mergeCell ref="P15:T15"/>
    <mergeCell ref="T16:T17"/>
    <mergeCell ref="P17:Q17"/>
    <mergeCell ref="R17:S17"/>
    <mergeCell ref="O16:O17"/>
    <mergeCell ref="J17:K17"/>
    <mergeCell ref="M17:N17"/>
    <mergeCell ref="A16:B16"/>
    <mergeCell ref="C16:F16"/>
    <mergeCell ref="H16:K16"/>
    <mergeCell ref="M16:N16"/>
    <mergeCell ref="A14:B14"/>
    <mergeCell ref="C14:G14"/>
    <mergeCell ref="H14:L14"/>
    <mergeCell ref="M14:O14"/>
    <mergeCell ref="P14:T14"/>
    <mergeCell ref="A9:B13"/>
    <mergeCell ref="C9:G13"/>
    <mergeCell ref="H10:L12"/>
    <mergeCell ref="A8:B8"/>
    <mergeCell ref="C8:G8"/>
  </mergeCells>
  <pageMargins left="0.235416666666667" right="0.235416666666667" top="0.196527777777778" bottom="0.196527777777778" header="0.31388888888888899" footer="0.31388888888888899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U23"/>
  <sheetViews>
    <sheetView workbookViewId="0">
      <selection activeCell="D17" sqref="D17"/>
    </sheetView>
  </sheetViews>
  <sheetFormatPr defaultColWidth="9" defaultRowHeight="15"/>
  <cols>
    <col min="1" max="1" width="2.42578125" customWidth="1"/>
    <col min="2" max="2" width="9.7109375" customWidth="1"/>
    <col min="3" max="4" width="10.7109375" customWidth="1"/>
    <col min="5" max="5" width="11.140625" customWidth="1"/>
    <col min="6" max="6" width="1.7109375" style="118" customWidth="1"/>
    <col min="7" max="7" width="9.7109375" style="118" customWidth="1"/>
    <col min="8" max="8" width="11.28515625" style="118" customWidth="1"/>
    <col min="9" max="10" width="10.28515625" customWidth="1"/>
    <col min="11" max="11" width="1.7109375" style="118" customWidth="1"/>
    <col min="12" max="13" width="14.140625" style="118" customWidth="1"/>
    <col min="14" max="14" width="14.140625" customWidth="1"/>
    <col min="15" max="15" width="1.7109375" style="118" customWidth="1"/>
    <col min="16" max="16" width="9.7109375" style="118" customWidth="1"/>
    <col min="17" max="17" width="11.28515625" style="118" customWidth="1"/>
    <col min="18" max="19" width="10" customWidth="1"/>
    <col min="20" max="20" width="5.42578125" customWidth="1"/>
    <col min="21" max="21" width="6.140625" customWidth="1"/>
    <col min="22" max="23" width="9.5703125" customWidth="1"/>
    <col min="24" max="26" width="11.7109375" customWidth="1"/>
  </cols>
  <sheetData>
    <row r="2" spans="2:21" ht="19.5">
      <c r="B2" s="297" t="s">
        <v>4</v>
      </c>
      <c r="C2" s="298"/>
      <c r="D2" s="298"/>
      <c r="E2" s="299"/>
      <c r="F2" s="148"/>
      <c r="G2" s="309" t="s">
        <v>5</v>
      </c>
      <c r="H2" s="310"/>
      <c r="I2" s="310"/>
      <c r="J2" s="311"/>
      <c r="K2" s="165"/>
      <c r="L2" s="303" t="s">
        <v>6</v>
      </c>
      <c r="M2" s="304"/>
      <c r="N2" s="304"/>
      <c r="O2" s="166"/>
      <c r="P2" s="303" t="s">
        <v>7</v>
      </c>
      <c r="Q2" s="304"/>
      <c r="R2" s="304"/>
      <c r="S2" s="305"/>
    </row>
    <row r="3" spans="2:21" s="39" customFormat="1" ht="19.5">
      <c r="B3" s="300"/>
      <c r="C3" s="301"/>
      <c r="D3" s="301"/>
      <c r="E3" s="302"/>
      <c r="F3" s="148"/>
      <c r="G3" s="312"/>
      <c r="H3" s="313"/>
      <c r="I3" s="313"/>
      <c r="J3" s="314"/>
      <c r="K3" s="167"/>
      <c r="L3" s="306"/>
      <c r="M3" s="307"/>
      <c r="N3" s="307"/>
      <c r="O3" s="166"/>
      <c r="P3" s="306"/>
      <c r="Q3" s="307"/>
      <c r="R3" s="307"/>
      <c r="S3" s="308"/>
    </row>
    <row r="4" spans="2:21" s="39" customFormat="1" ht="19.5">
      <c r="B4" s="300"/>
      <c r="C4" s="301"/>
      <c r="D4" s="301"/>
      <c r="E4" s="302"/>
      <c r="F4" s="148"/>
      <c r="G4" s="312"/>
      <c r="H4" s="313"/>
      <c r="I4" s="313"/>
      <c r="J4" s="314"/>
      <c r="K4" s="167"/>
      <c r="L4" s="306"/>
      <c r="M4" s="307"/>
      <c r="N4" s="307"/>
      <c r="O4" s="166"/>
      <c r="P4" s="306"/>
      <c r="Q4" s="307"/>
      <c r="R4" s="307"/>
      <c r="S4" s="308"/>
    </row>
    <row r="5" spans="2:21" s="39" customFormat="1" ht="19.5">
      <c r="B5" s="300"/>
      <c r="C5" s="301"/>
      <c r="D5" s="301"/>
      <c r="E5" s="302"/>
      <c r="F5" s="148"/>
      <c r="G5" s="312"/>
      <c r="H5" s="313"/>
      <c r="I5" s="313"/>
      <c r="J5" s="314"/>
      <c r="K5" s="167"/>
      <c r="L5" s="306"/>
      <c r="M5" s="307"/>
      <c r="N5" s="307"/>
      <c r="O5" s="166"/>
      <c r="P5" s="306"/>
      <c r="Q5" s="307"/>
      <c r="R5" s="307"/>
      <c r="S5" s="308"/>
    </row>
    <row r="6" spans="2:21" s="39" customFormat="1" ht="19.5">
      <c r="B6" s="300"/>
      <c r="C6" s="301"/>
      <c r="D6" s="301"/>
      <c r="E6" s="302"/>
      <c r="F6" s="148"/>
      <c r="G6" s="312"/>
      <c r="H6" s="313"/>
      <c r="I6" s="313"/>
      <c r="J6" s="314"/>
      <c r="K6" s="167"/>
      <c r="L6" s="306"/>
      <c r="M6" s="307"/>
      <c r="N6" s="307"/>
      <c r="O6" s="166"/>
      <c r="P6" s="306"/>
      <c r="Q6" s="307"/>
      <c r="R6" s="307"/>
      <c r="S6" s="308"/>
    </row>
    <row r="7" spans="2:21" s="39" customFormat="1" ht="19.5">
      <c r="B7" s="300"/>
      <c r="C7" s="301"/>
      <c r="D7" s="301"/>
      <c r="E7" s="302"/>
      <c r="F7" s="148"/>
      <c r="G7" s="312"/>
      <c r="H7" s="313"/>
      <c r="I7" s="313"/>
      <c r="J7" s="314"/>
      <c r="K7" s="167"/>
      <c r="L7" s="306"/>
      <c r="M7" s="307"/>
      <c r="N7" s="307"/>
      <c r="O7" s="166"/>
      <c r="P7" s="306"/>
      <c r="Q7" s="307"/>
      <c r="R7" s="307"/>
      <c r="S7" s="308"/>
      <c r="U7" s="39" t="s">
        <v>17</v>
      </c>
    </row>
    <row r="8" spans="2:21" s="111" customFormat="1" ht="19.5">
      <c r="B8" s="300"/>
      <c r="C8" s="301"/>
      <c r="D8" s="301"/>
      <c r="E8" s="302"/>
      <c r="F8" s="148"/>
      <c r="G8" s="312"/>
      <c r="H8" s="313"/>
      <c r="I8" s="313"/>
      <c r="J8" s="314"/>
      <c r="K8" s="168"/>
      <c r="L8" s="306"/>
      <c r="M8" s="307"/>
      <c r="N8" s="307"/>
      <c r="O8" s="166"/>
      <c r="P8" s="306"/>
      <c r="Q8" s="307"/>
      <c r="R8" s="307"/>
      <c r="S8" s="308"/>
    </row>
    <row r="9" spans="2:21" s="111" customFormat="1" ht="19.5">
      <c r="B9" s="300"/>
      <c r="C9" s="301"/>
      <c r="D9" s="301"/>
      <c r="E9" s="302"/>
      <c r="F9" s="148"/>
      <c r="G9" s="312"/>
      <c r="H9" s="313"/>
      <c r="I9" s="313"/>
      <c r="J9" s="314"/>
      <c r="K9" s="168"/>
      <c r="L9" s="315"/>
      <c r="M9" s="316"/>
      <c r="N9" s="316"/>
      <c r="O9" s="166"/>
      <c r="P9" s="306"/>
      <c r="Q9" s="307"/>
      <c r="R9" s="307"/>
      <c r="S9" s="308"/>
    </row>
    <row r="10" spans="2:21" s="147" customFormat="1" ht="76.5">
      <c r="B10" s="149" t="s">
        <v>26</v>
      </c>
      <c r="C10" s="150" t="s">
        <v>27</v>
      </c>
      <c r="D10" s="29" t="s">
        <v>31</v>
      </c>
      <c r="E10" s="29" t="s">
        <v>32</v>
      </c>
      <c r="F10" s="151"/>
      <c r="G10" s="149" t="s">
        <v>26</v>
      </c>
      <c r="H10" s="150" t="s">
        <v>27</v>
      </c>
      <c r="I10" s="29" t="s">
        <v>31</v>
      </c>
      <c r="J10" s="29" t="s">
        <v>32</v>
      </c>
      <c r="K10" s="151"/>
      <c r="L10" s="27" t="s">
        <v>26</v>
      </c>
      <c r="M10" s="28" t="s">
        <v>27</v>
      </c>
      <c r="N10" s="29" t="s">
        <v>33</v>
      </c>
      <c r="O10" s="151"/>
      <c r="P10" s="149" t="s">
        <v>26</v>
      </c>
      <c r="Q10" s="150" t="s">
        <v>27</v>
      </c>
      <c r="R10" s="29" t="s">
        <v>33</v>
      </c>
      <c r="S10" s="29" t="s">
        <v>31</v>
      </c>
    </row>
    <row r="11" spans="2:21" s="113" customFormat="1" ht="18">
      <c r="B11" s="152">
        <v>1400</v>
      </c>
      <c r="C11" s="128">
        <v>600</v>
      </c>
      <c r="D11" s="81">
        <f>'NEW Боннель ППУ'!C18+'NEW Боннель ППУ'!C18*'NEW Боннель ППУ'!R$6</f>
        <v>2061</v>
      </c>
      <c r="E11" s="99">
        <f>'NEW Боннель ППУ'!E18+'NEW Боннель ППУ'!E18*'NEW Боннель ППУ'!R$6</f>
        <v>2158</v>
      </c>
      <c r="F11" s="126"/>
      <c r="G11" s="152">
        <v>1400</v>
      </c>
      <c r="H11" s="128">
        <v>600</v>
      </c>
      <c r="I11" s="81">
        <f>'NEW Боннель ППУ'!H18+'NEW Боннель ППУ'!H18*'NEW Боннель ППУ'!R$6</f>
        <v>2443</v>
      </c>
      <c r="J11" s="99">
        <f>'NEW Боннель ППУ'!J18+'NEW Боннель ППУ'!J18*'NEW Боннель ППУ'!R$6</f>
        <v>2708</v>
      </c>
      <c r="K11" s="126"/>
      <c r="L11" s="30">
        <v>1400</v>
      </c>
      <c r="M11" s="31">
        <v>600</v>
      </c>
      <c r="N11" s="81">
        <f>'NEW Боннель ППУ'!M18+'NEW Боннель ППУ'!M18*'NEW Боннель ППУ'!R$6</f>
        <v>1130</v>
      </c>
      <c r="O11" s="126"/>
      <c r="P11" s="152">
        <v>1400</v>
      </c>
      <c r="Q11" s="128">
        <v>600</v>
      </c>
      <c r="R11" s="81">
        <f>'NEW Боннель ППУ'!P18+'NEW Боннель ППУ'!P18*'NEW Боннель ППУ'!R$6</f>
        <v>1413</v>
      </c>
      <c r="S11" s="99">
        <f>'NEW Боннель ППУ'!R18+'NEW Боннель ППУ'!R18*'NEW Боннель ППУ'!R$6</f>
        <v>1580</v>
      </c>
    </row>
    <row r="12" spans="2:21" s="113" customFormat="1" ht="18">
      <c r="B12" s="153"/>
      <c r="C12" s="154">
        <v>700</v>
      </c>
      <c r="D12" s="155">
        <f>'NEW Боннель ППУ'!C19+'NEW Боннель ППУ'!C19*'NEW Боннель ППУ'!R$6</f>
        <v>2693</v>
      </c>
      <c r="E12" s="156">
        <f>'NEW Боннель ППУ'!E19+'NEW Боннель ППУ'!E19*'NEW Боннель ППУ'!R$6</f>
        <v>2852</v>
      </c>
      <c r="F12" s="126"/>
      <c r="G12" s="153"/>
      <c r="H12" s="154">
        <v>700</v>
      </c>
      <c r="I12" s="155">
        <f>'NEW Боннель ППУ'!H19+'NEW Боннель ППУ'!H19*'NEW Боннель ППУ'!R$6</f>
        <v>3170</v>
      </c>
      <c r="J12" s="156">
        <f>'NEW Боннель ППУ'!J19+'NEW Боннель ППУ'!J19*'NEW Боннель ППУ'!R$6</f>
        <v>3546</v>
      </c>
      <c r="K12" s="126"/>
      <c r="L12" s="33"/>
      <c r="M12" s="169">
        <v>700</v>
      </c>
      <c r="N12" s="170">
        <f>'NEW Боннель ППУ'!M19+'NEW Боннель ППУ'!M19*'NEW Боннель ППУ'!R$6</f>
        <v>1718</v>
      </c>
      <c r="O12" s="126"/>
      <c r="P12" s="153"/>
      <c r="Q12" s="173">
        <v>700</v>
      </c>
      <c r="R12" s="170">
        <f>'NEW Боннель ППУ'!P19+'NEW Боннель ППУ'!P19*'NEW Боннель ППУ'!R$6</f>
        <v>2184</v>
      </c>
      <c r="S12" s="174">
        <f>'NEW Боннель ППУ'!R19+'NEW Боннель ППУ'!R19*'NEW Боннель ППУ'!R$6</f>
        <v>2454</v>
      </c>
    </row>
    <row r="13" spans="2:21" s="113" customFormat="1" ht="18">
      <c r="B13" s="157"/>
      <c r="C13" s="128">
        <v>800</v>
      </c>
      <c r="D13" s="88">
        <f>'NEW Боннель ППУ'!C20+'NEW Боннель ППУ'!C20*'NEW Боннель ППУ'!R$6</f>
        <v>3037</v>
      </c>
      <c r="E13" s="101">
        <f>'NEW Боннель ППУ'!E20+'NEW Боннель ППУ'!E20*'NEW Боннель ППУ'!R$6</f>
        <v>3212</v>
      </c>
      <c r="F13" s="126"/>
      <c r="G13" s="157"/>
      <c r="H13" s="128">
        <v>800</v>
      </c>
      <c r="I13" s="88">
        <f>'NEW Боннель ППУ'!H20+'NEW Боннель ППУ'!H20*'NEW Боннель ППУ'!R$6</f>
        <v>3581</v>
      </c>
      <c r="J13" s="101">
        <f>'NEW Боннель ППУ'!J20+'NEW Боннель ППУ'!J20*'NEW Боннель ППУ'!R$6</f>
        <v>4002</v>
      </c>
      <c r="K13" s="126"/>
      <c r="L13" s="35"/>
      <c r="M13" s="31">
        <v>800</v>
      </c>
      <c r="N13" s="88">
        <f>'NEW Боннель ППУ'!M20+'NEW Боннель ППУ'!M20*'NEW Боннель ППУ'!R$6</f>
        <v>1929</v>
      </c>
      <c r="O13" s="126"/>
      <c r="P13" s="157"/>
      <c r="Q13" s="128">
        <v>800</v>
      </c>
      <c r="R13" s="88">
        <f>'NEW Боннель ППУ'!P20+'NEW Боннель ППУ'!P20*'NEW Боннель ППУ'!R$6</f>
        <v>2437</v>
      </c>
      <c r="S13" s="101">
        <f>'NEW Боннель ППУ'!R20+'NEW Боннель ППУ'!R20*'NEW Боннель ППУ'!R$6</f>
        <v>2737</v>
      </c>
    </row>
    <row r="14" spans="2:21" s="113" customFormat="1" ht="18">
      <c r="B14" s="157"/>
      <c r="C14" s="154">
        <v>900</v>
      </c>
      <c r="D14" s="155">
        <f>'NEW Боннель ППУ'!C21+'NEW Боннель ППУ'!C21*'NEW Боннель ППУ'!R$6</f>
        <v>3380</v>
      </c>
      <c r="E14" s="156">
        <f>'NEW Боннель ППУ'!E21+'NEW Боннель ППУ'!E21*'NEW Боннель ППУ'!R$6</f>
        <v>3572</v>
      </c>
      <c r="F14" s="126"/>
      <c r="G14" s="157"/>
      <c r="H14" s="154">
        <v>900</v>
      </c>
      <c r="I14" s="155">
        <f>'NEW Боннель ППУ'!H21+'NEW Боннель ППУ'!H21*'NEW Боннель ППУ'!R$6</f>
        <v>3991</v>
      </c>
      <c r="J14" s="156">
        <f>'NEW Боннель ППУ'!J21+'NEW Боннель ППУ'!J21*'NEW Боннель ППУ'!R$6</f>
        <v>4458</v>
      </c>
      <c r="K14" s="126"/>
      <c r="L14" s="35"/>
      <c r="M14" s="169">
        <v>900</v>
      </c>
      <c r="N14" s="170">
        <f>'NEW Боннель ППУ'!M21+'NEW Боннель ППУ'!M21*'NEW Боннель ППУ'!R$6</f>
        <v>2140</v>
      </c>
      <c r="O14" s="126"/>
      <c r="P14" s="157"/>
      <c r="Q14" s="173">
        <v>900</v>
      </c>
      <c r="R14" s="170">
        <f>'NEW Боннель ППУ'!P21+'NEW Боннель ППУ'!P21*'NEW Боннель ППУ'!R$6</f>
        <v>2691</v>
      </c>
      <c r="S14" s="174">
        <f>'NEW Боннель ППУ'!R21+'NEW Боннель ППУ'!R21*'NEW Боннель ППУ'!R$6</f>
        <v>3020</v>
      </c>
    </row>
    <row r="15" spans="2:21" s="113" customFormat="1" ht="18">
      <c r="B15" s="157">
        <v>1900</v>
      </c>
      <c r="C15" s="128">
        <v>1100</v>
      </c>
      <c r="D15" s="88">
        <f>'NEW Боннель ППУ'!C22+'NEW Боннель ППУ'!C22*'NEW Боннель ППУ'!R$6</f>
        <v>4067</v>
      </c>
      <c r="E15" s="101">
        <f>'NEW Боннель ППУ'!E22+'NEW Боннель ППУ'!E22*'NEW Боннель ППУ'!R$6</f>
        <v>4293</v>
      </c>
      <c r="F15" s="126"/>
      <c r="G15" s="157">
        <v>1900</v>
      </c>
      <c r="H15" s="128">
        <v>1100</v>
      </c>
      <c r="I15" s="88">
        <f>'NEW Боннель ППУ'!H22+'NEW Боннель ППУ'!H22*'NEW Боннель ППУ'!R$6</f>
        <v>4813</v>
      </c>
      <c r="J15" s="101">
        <f>'NEW Боннель ППУ'!J22+'NEW Боннель ППУ'!J22*'NEW Боннель ППУ'!R$6</f>
        <v>5369</v>
      </c>
      <c r="K15" s="126"/>
      <c r="L15" s="35">
        <v>1900</v>
      </c>
      <c r="M15" s="31">
        <v>1100</v>
      </c>
      <c r="N15" s="88">
        <f>'NEW Боннель ППУ'!M22+'NEW Боннель ППУ'!M22*'NEW Боннель ППУ'!R$6</f>
        <v>2562</v>
      </c>
      <c r="O15" s="126"/>
      <c r="P15" s="157">
        <v>1900</v>
      </c>
      <c r="Q15" s="128">
        <v>1100</v>
      </c>
      <c r="R15" s="88">
        <f>'NEW Боннель ППУ'!P22+'NEW Боннель ППУ'!P22*'NEW Боннель ППУ'!R$6</f>
        <v>3198</v>
      </c>
      <c r="S15" s="101">
        <f>'NEW Боннель ППУ'!R22+'NEW Боннель ППУ'!R22*'NEW Боннель ППУ'!R$6</f>
        <v>3585</v>
      </c>
    </row>
    <row r="16" spans="2:21" s="113" customFormat="1" ht="18">
      <c r="B16" s="157">
        <v>1950</v>
      </c>
      <c r="C16" s="154">
        <v>1200</v>
      </c>
      <c r="D16" s="155">
        <f>'NEW Боннель ППУ'!C23+'NEW Боннель ППУ'!C23*'NEW Боннель ППУ'!R$6</f>
        <v>4410</v>
      </c>
      <c r="E16" s="156">
        <f>'NEW Боннель ППУ'!E23+'NEW Боннель ППУ'!E23*'NEW Боннель ППУ'!R$6</f>
        <v>4654</v>
      </c>
      <c r="F16" s="126"/>
      <c r="G16" s="157">
        <v>1950</v>
      </c>
      <c r="H16" s="154">
        <v>1200</v>
      </c>
      <c r="I16" s="155">
        <f>'NEW Боннель ППУ'!H23+'NEW Боннель ППУ'!H23*'NEW Боннель ППУ'!R$6</f>
        <v>5224</v>
      </c>
      <c r="J16" s="156">
        <f>'NEW Боннель ППУ'!J23+'NEW Боннель ППУ'!J23*'NEW Боннель ППУ'!R$6</f>
        <v>5825</v>
      </c>
      <c r="K16" s="126"/>
      <c r="L16" s="35">
        <v>1950</v>
      </c>
      <c r="M16" s="169">
        <v>1200</v>
      </c>
      <c r="N16" s="170">
        <f>'NEW Боннель ППУ'!M23+'NEW Боннель ППУ'!M23*'NEW Боннель ППУ'!R$6</f>
        <v>2772</v>
      </c>
      <c r="O16" s="126"/>
      <c r="P16" s="157">
        <v>1950</v>
      </c>
      <c r="Q16" s="173">
        <v>1200</v>
      </c>
      <c r="R16" s="170">
        <f>'NEW Боннель ППУ'!P23+'NEW Боннель ППУ'!P23*'NEW Боннель ППУ'!R$6</f>
        <v>3452</v>
      </c>
      <c r="S16" s="174">
        <f>'NEW Боннель ППУ'!R23+'NEW Боннель ППУ'!R23*'NEW Боннель ППУ'!R$6</f>
        <v>3868</v>
      </c>
    </row>
    <row r="17" spans="2:19" s="113" customFormat="1" ht="18">
      <c r="B17" s="157">
        <v>2000</v>
      </c>
      <c r="C17" s="128">
        <v>1400</v>
      </c>
      <c r="D17" s="88">
        <f>'NEW Боннель ППУ'!C24+'NEW Боннель ППУ'!C24*'NEW Боннель ППУ'!R$6</f>
        <v>5100</v>
      </c>
      <c r="E17" s="101">
        <f>'NEW Боннель ППУ'!E24+'NEW Боннель ППУ'!E24*'NEW Боннель ППУ'!R$6</f>
        <v>5378</v>
      </c>
      <c r="F17" s="126"/>
      <c r="G17" s="157">
        <v>2000</v>
      </c>
      <c r="H17" s="128">
        <v>1400</v>
      </c>
      <c r="I17" s="88">
        <f>'NEW Боннель ППУ'!H24+'NEW Боннель ППУ'!H24*'NEW Боннель ППУ'!R$6</f>
        <v>6048</v>
      </c>
      <c r="J17" s="101">
        <f>'NEW Боннель ППУ'!J24+'NEW Боннель ППУ'!J24*'NEW Боннель ППУ'!R$6</f>
        <v>6740</v>
      </c>
      <c r="K17" s="126"/>
      <c r="L17" s="35">
        <v>2000</v>
      </c>
      <c r="M17" s="31">
        <v>1400</v>
      </c>
      <c r="N17" s="88">
        <f>'NEW Боннель ППУ'!M24+'NEW Боннель ППУ'!M24*'NEW Боннель ППУ'!R$6</f>
        <v>3129</v>
      </c>
      <c r="O17" s="126"/>
      <c r="P17" s="157">
        <v>2000</v>
      </c>
      <c r="Q17" s="128">
        <v>1400</v>
      </c>
      <c r="R17" s="88">
        <f>'NEW Боннель ППУ'!P24+'NEW Боннель ППУ'!P24*'NEW Боннель ППУ'!R$6</f>
        <v>3892</v>
      </c>
      <c r="S17" s="101">
        <f>'NEW Боннель ППУ'!R24+'NEW Боннель ППУ'!R24*'NEW Боннель ППУ'!R$6</f>
        <v>4363</v>
      </c>
    </row>
    <row r="18" spans="2:19" s="113" customFormat="1" ht="18">
      <c r="B18" s="157"/>
      <c r="C18" s="154">
        <v>1600</v>
      </c>
      <c r="D18" s="155">
        <f>'NEW Боннель ППУ'!C25+'NEW Боннель ППУ'!C25*'NEW Боннель ППУ'!R$6</f>
        <v>5787</v>
      </c>
      <c r="E18" s="156">
        <f>'NEW Боннель ППУ'!E25+'NEW Боннель ППУ'!E25*'NEW Боннель ППУ'!R$6</f>
        <v>6099</v>
      </c>
      <c r="F18" s="126"/>
      <c r="G18" s="157"/>
      <c r="H18" s="154">
        <v>1600</v>
      </c>
      <c r="I18" s="155">
        <f>'NEW Боннель ППУ'!H25+'NEW Боннель ППУ'!H25*'NEW Боннель ППУ'!R$6</f>
        <v>6870</v>
      </c>
      <c r="J18" s="156">
        <f>'NEW Боннель ППУ'!J25+'NEW Боннель ППУ'!J25*'NEW Боннель ППУ'!R$6</f>
        <v>7652</v>
      </c>
      <c r="K18" s="126"/>
      <c r="L18" s="35"/>
      <c r="M18" s="169">
        <v>1600</v>
      </c>
      <c r="N18" s="170">
        <f>'NEW Боннель ППУ'!M25+'NEW Боннель ППУ'!M25*'NEW Боннель ППУ'!R$6</f>
        <v>3550</v>
      </c>
      <c r="O18" s="126"/>
      <c r="P18" s="157"/>
      <c r="Q18" s="173">
        <v>1600</v>
      </c>
      <c r="R18" s="170">
        <f>'NEW Боннель ППУ'!P25+'NEW Боннель ППУ'!P25*'NEW Боннель ППУ'!R$6</f>
        <v>4399</v>
      </c>
      <c r="S18" s="174">
        <f>'NEW Боннель ППУ'!R25+'NEW Боннель ППУ'!R25*'NEW Боннель ППУ'!R$6</f>
        <v>4929</v>
      </c>
    </row>
    <row r="19" spans="2:19" s="113" customFormat="1" ht="18">
      <c r="B19" s="158"/>
      <c r="C19" s="130">
        <v>1800</v>
      </c>
      <c r="D19" s="92">
        <f>'NEW Боннель ППУ'!C26+'NEW Боннель ППУ'!C26*'NEW Боннель ППУ'!R$6</f>
        <v>6473</v>
      </c>
      <c r="E19" s="102">
        <f>'NEW Боннель ППУ'!E26+'NEW Боннель ППУ'!E26*'NEW Боннель ППУ'!R$6</f>
        <v>6820</v>
      </c>
      <c r="F19" s="126"/>
      <c r="G19" s="158"/>
      <c r="H19" s="130">
        <v>1800</v>
      </c>
      <c r="I19" s="92">
        <f>'NEW Боннель ППУ'!H26+'NEW Боннель ППУ'!H26*'NEW Боннель ППУ'!R$6</f>
        <v>7692</v>
      </c>
      <c r="J19" s="102">
        <f>'NEW Боннель ППУ'!J26+'NEW Боннель ППУ'!J26*'NEW Боннель ППУ'!R$6</f>
        <v>8563</v>
      </c>
      <c r="K19" s="126"/>
      <c r="L19" s="36"/>
      <c r="M19" s="37">
        <v>1800</v>
      </c>
      <c r="N19" s="92">
        <f>'NEW Боннель ППУ'!M26+'NEW Боннель ППУ'!M26*'NEW Боннель ППУ'!R$6</f>
        <v>4041</v>
      </c>
      <c r="O19" s="126"/>
      <c r="P19" s="158"/>
      <c r="Q19" s="130">
        <v>1800</v>
      </c>
      <c r="R19" s="92">
        <f>'NEW Боннель ППУ'!P26+'NEW Боннель ППУ'!P26*'NEW Боннель ППУ'!R$6</f>
        <v>4977</v>
      </c>
      <c r="S19" s="102">
        <f>'NEW Боннель ППУ'!R26+'NEW Боннель ППУ'!R26*'NEW Боннель ППУ'!R$6</f>
        <v>5569</v>
      </c>
    </row>
    <row r="20" spans="2:19" ht="23.25">
      <c r="B20" s="159"/>
      <c r="C20" s="123"/>
      <c r="D20" s="160"/>
      <c r="E20" s="161"/>
      <c r="F20" s="161"/>
      <c r="G20" s="161"/>
      <c r="H20" s="161"/>
      <c r="I20" s="171"/>
      <c r="J20" s="161"/>
      <c r="K20" s="161"/>
      <c r="L20" s="161"/>
      <c r="M20" s="161"/>
      <c r="N20" s="161"/>
      <c r="O20" s="161"/>
      <c r="P20" s="161"/>
      <c r="Q20" s="161"/>
      <c r="R20" s="175"/>
      <c r="S20" s="125"/>
    </row>
    <row r="21" spans="2:19">
      <c r="B21" s="162"/>
      <c r="C21" s="16"/>
      <c r="D21" s="16"/>
      <c r="E21" s="163"/>
      <c r="F21" s="164"/>
      <c r="G21" s="164"/>
      <c r="H21" s="164"/>
      <c r="I21" s="172"/>
      <c r="J21" s="172"/>
      <c r="K21" s="125"/>
      <c r="L21" s="125"/>
      <c r="M21" s="125"/>
      <c r="N21" s="163"/>
      <c r="O21" s="164"/>
      <c r="P21" s="164"/>
      <c r="Q21" s="164"/>
      <c r="R21" s="163"/>
      <c r="S21" s="172"/>
    </row>
    <row r="22" spans="2:19">
      <c r="B22" s="162"/>
      <c r="C22" s="16"/>
      <c r="D22" s="16"/>
      <c r="E22" s="163"/>
      <c r="F22" s="164"/>
      <c r="G22" s="164"/>
      <c r="H22" s="164"/>
      <c r="I22" s="172"/>
      <c r="J22" s="172"/>
      <c r="K22" s="125"/>
      <c r="L22" s="125"/>
      <c r="M22" s="125"/>
      <c r="N22" s="163"/>
      <c r="O22" s="164"/>
      <c r="P22" s="164"/>
      <c r="Q22" s="164"/>
      <c r="R22" s="163"/>
      <c r="S22" s="172"/>
    </row>
    <row r="23" spans="2:19">
      <c r="B23" s="162"/>
      <c r="C23" s="16"/>
      <c r="D23" s="16"/>
      <c r="E23" s="163" t="s">
        <v>17</v>
      </c>
      <c r="F23" s="164"/>
      <c r="G23" s="164"/>
      <c r="H23" s="164"/>
      <c r="I23" s="172"/>
      <c r="J23" s="172"/>
      <c r="K23" s="125"/>
      <c r="L23" s="125"/>
      <c r="M23" s="125"/>
      <c r="N23" s="163"/>
      <c r="O23" s="164"/>
      <c r="P23" s="164"/>
      <c r="Q23" s="164"/>
      <c r="R23" s="163"/>
      <c r="S23" s="172"/>
    </row>
  </sheetData>
  <mergeCells count="4">
    <mergeCell ref="B2:E9"/>
    <mergeCell ref="P2:S9"/>
    <mergeCell ref="G2:J9"/>
    <mergeCell ref="L2:N9"/>
  </mergeCells>
  <pageMargins left="3.8888888888888903E-2" right="7.7777777777777807E-2" top="0.118055555555556" bottom="0.118055555555556" header="0.51180555555555596" footer="0.51180555555555596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5:AP55"/>
  <sheetViews>
    <sheetView tabSelected="1" topLeftCell="A16" zoomScale="75" zoomScaleNormal="75" workbookViewId="0">
      <selection activeCell="AB19" sqref="AB19:AC19"/>
    </sheetView>
  </sheetViews>
  <sheetFormatPr defaultColWidth="9" defaultRowHeight="15"/>
  <cols>
    <col min="2" max="2" width="12.5703125" customWidth="1"/>
    <col min="3" max="3" width="9.42578125" style="113" customWidth="1"/>
    <col min="4" max="4" width="9.85546875" style="113" bestFit="1" customWidth="1"/>
    <col min="5" max="5" width="9.42578125" style="113" customWidth="1"/>
    <col min="6" max="6" width="10" style="113" bestFit="1" customWidth="1"/>
    <col min="7" max="7" width="9.42578125" style="113" customWidth="1"/>
    <col min="8" max="8" width="10" style="113" bestFit="1" customWidth="1"/>
    <col min="9" max="10" width="9.42578125" style="113" customWidth="1"/>
    <col min="11" max="11" width="9.85546875" style="113" bestFit="1" customWidth="1"/>
    <col min="12" max="12" width="9.42578125" style="113" customWidth="1"/>
    <col min="13" max="13" width="10" style="113" bestFit="1" customWidth="1"/>
    <col min="14" max="14" width="9.42578125" style="113" customWidth="1"/>
    <col min="15" max="15" width="10" style="113" bestFit="1" customWidth="1"/>
    <col min="16" max="17" width="9.42578125" style="113" customWidth="1"/>
    <col min="18" max="18" width="9.85546875" style="113" bestFit="1" customWidth="1"/>
    <col min="19" max="19" width="9.42578125" style="113" customWidth="1"/>
    <col min="20" max="20" width="10" style="113" bestFit="1" customWidth="1"/>
    <col min="21" max="21" width="9.42578125" style="113" customWidth="1"/>
    <col min="22" max="22" width="10" style="113" bestFit="1" customWidth="1"/>
    <col min="23" max="24" width="9" customWidth="1"/>
    <col min="25" max="25" width="10"/>
    <col min="26" max="26" width="9" customWidth="1"/>
    <col min="27" max="27" width="10"/>
    <col min="28" max="28" width="9" customWidth="1"/>
    <col min="29" max="29" width="10"/>
  </cols>
  <sheetData>
    <row r="5" spans="1:30" ht="21">
      <c r="S5" s="292" t="s">
        <v>0</v>
      </c>
      <c r="T5" s="292"/>
      <c r="U5" s="67"/>
    </row>
    <row r="6" spans="1:30" ht="21">
      <c r="S6" s="292"/>
      <c r="T6" s="292"/>
      <c r="U6" s="67"/>
    </row>
    <row r="7" spans="1:30" ht="21">
      <c r="A7" s="41" t="s">
        <v>34</v>
      </c>
      <c r="B7" s="41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92"/>
      <c r="T7" s="292"/>
      <c r="U7" s="68">
        <v>0</v>
      </c>
    </row>
    <row r="8" spans="1:30">
      <c r="A8" s="42" t="s">
        <v>35</v>
      </c>
    </row>
    <row r="9" spans="1:30" s="109" customFormat="1" ht="25.5" customHeight="1">
      <c r="A9" s="317" t="s">
        <v>36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</row>
    <row r="10" spans="1:30" ht="15.75">
      <c r="A10" s="319" t="s">
        <v>3</v>
      </c>
      <c r="B10" s="320"/>
      <c r="C10" s="260" t="s">
        <v>37</v>
      </c>
      <c r="D10" s="261"/>
      <c r="E10" s="261"/>
      <c r="F10" s="261"/>
      <c r="G10" s="261"/>
      <c r="H10" s="261"/>
      <c r="I10" s="262"/>
      <c r="J10" s="260" t="s">
        <v>38</v>
      </c>
      <c r="K10" s="261"/>
      <c r="L10" s="261"/>
      <c r="M10" s="261"/>
      <c r="N10" s="261"/>
      <c r="O10" s="261"/>
      <c r="P10" s="262"/>
      <c r="Q10" s="260" t="s">
        <v>39</v>
      </c>
      <c r="R10" s="261"/>
      <c r="S10" s="261"/>
      <c r="T10" s="261"/>
      <c r="U10" s="261"/>
      <c r="V10" s="261"/>
      <c r="W10" s="262"/>
      <c r="X10" s="260" t="s">
        <v>40</v>
      </c>
      <c r="Y10" s="261"/>
      <c r="Z10" s="261"/>
      <c r="AA10" s="261"/>
      <c r="AB10" s="261"/>
      <c r="AC10" s="261"/>
      <c r="AD10" s="262"/>
    </row>
    <row r="11" spans="1:30" s="110" customFormat="1">
      <c r="A11" s="338" t="s">
        <v>8</v>
      </c>
      <c r="B11" s="339"/>
      <c r="C11" s="321"/>
      <c r="D11" s="322"/>
      <c r="E11" s="322"/>
      <c r="F11" s="322"/>
      <c r="G11" s="322"/>
      <c r="H11" s="322"/>
      <c r="I11" s="323"/>
      <c r="J11" s="324" t="s">
        <v>41</v>
      </c>
      <c r="K11" s="325"/>
      <c r="L11" s="325"/>
      <c r="M11" s="325"/>
      <c r="N11" s="325"/>
      <c r="O11" s="325"/>
      <c r="P11" s="326"/>
      <c r="Q11" s="342"/>
      <c r="R11" s="343"/>
      <c r="S11" s="343"/>
      <c r="T11" s="343"/>
      <c r="U11" s="343"/>
      <c r="V11" s="343"/>
      <c r="W11" s="344"/>
      <c r="X11" s="321"/>
      <c r="Y11" s="322"/>
      <c r="Z11" s="322"/>
      <c r="AA11" s="322"/>
      <c r="AB11" s="322"/>
      <c r="AC11" s="322"/>
      <c r="AD11" s="323"/>
    </row>
    <row r="12" spans="1:30" s="110" customFormat="1">
      <c r="A12" s="340"/>
      <c r="B12" s="341"/>
      <c r="C12" s="321" t="s">
        <v>41</v>
      </c>
      <c r="D12" s="322"/>
      <c r="E12" s="322"/>
      <c r="F12" s="322"/>
      <c r="G12" s="322"/>
      <c r="H12" s="322"/>
      <c r="I12" s="323"/>
      <c r="J12" s="324" t="s">
        <v>42</v>
      </c>
      <c r="K12" s="325"/>
      <c r="L12" s="325"/>
      <c r="M12" s="325"/>
      <c r="N12" s="325"/>
      <c r="O12" s="325"/>
      <c r="P12" s="326"/>
      <c r="Q12" s="345"/>
      <c r="R12" s="346"/>
      <c r="S12" s="346"/>
      <c r="T12" s="346"/>
      <c r="U12" s="346"/>
      <c r="V12" s="346"/>
      <c r="W12" s="347"/>
      <c r="X12" s="345" t="s">
        <v>41</v>
      </c>
      <c r="Y12" s="346"/>
      <c r="Z12" s="346"/>
      <c r="AA12" s="346"/>
      <c r="AB12" s="346"/>
      <c r="AC12" s="346"/>
      <c r="AD12" s="347"/>
    </row>
    <row r="13" spans="1:30" s="110" customFormat="1">
      <c r="A13" s="340"/>
      <c r="B13" s="341"/>
      <c r="C13" s="348" t="s">
        <v>42</v>
      </c>
      <c r="D13" s="349"/>
      <c r="E13" s="349"/>
      <c r="F13" s="349"/>
      <c r="G13" s="349"/>
      <c r="H13" s="349"/>
      <c r="I13" s="350"/>
      <c r="J13" s="324" t="s">
        <v>43</v>
      </c>
      <c r="K13" s="325"/>
      <c r="L13" s="325"/>
      <c r="M13" s="325"/>
      <c r="N13" s="325"/>
      <c r="O13" s="325"/>
      <c r="P13" s="326"/>
      <c r="Q13" s="321" t="s">
        <v>44</v>
      </c>
      <c r="R13" s="322"/>
      <c r="S13" s="322"/>
      <c r="T13" s="322"/>
      <c r="U13" s="322"/>
      <c r="V13" s="322"/>
      <c r="W13" s="323"/>
      <c r="X13" s="321" t="s">
        <v>44</v>
      </c>
      <c r="Y13" s="322"/>
      <c r="Z13" s="322"/>
      <c r="AA13" s="322"/>
      <c r="AB13" s="322"/>
      <c r="AC13" s="322"/>
      <c r="AD13" s="323"/>
    </row>
    <row r="14" spans="1:30" s="110" customFormat="1">
      <c r="A14" s="340"/>
      <c r="B14" s="341"/>
      <c r="C14" s="321" t="s">
        <v>43</v>
      </c>
      <c r="D14" s="322"/>
      <c r="E14" s="322"/>
      <c r="F14" s="322"/>
      <c r="G14" s="322"/>
      <c r="H14" s="322"/>
      <c r="I14" s="323"/>
      <c r="J14" s="324" t="s">
        <v>45</v>
      </c>
      <c r="K14" s="325"/>
      <c r="L14" s="325"/>
      <c r="M14" s="325"/>
      <c r="N14" s="325"/>
      <c r="O14" s="325"/>
      <c r="P14" s="326"/>
      <c r="Q14" s="321" t="s">
        <v>43</v>
      </c>
      <c r="R14" s="322"/>
      <c r="S14" s="322"/>
      <c r="T14" s="322"/>
      <c r="U14" s="322"/>
      <c r="V14" s="322"/>
      <c r="W14" s="323"/>
      <c r="X14" s="321" t="s">
        <v>43</v>
      </c>
      <c r="Y14" s="322"/>
      <c r="Z14" s="322"/>
      <c r="AA14" s="322"/>
      <c r="AB14" s="322"/>
      <c r="AC14" s="322"/>
      <c r="AD14" s="323"/>
    </row>
    <row r="15" spans="1:30" s="110" customFormat="1">
      <c r="A15" s="340"/>
      <c r="B15" s="341"/>
      <c r="C15" s="321" t="s">
        <v>45</v>
      </c>
      <c r="D15" s="322"/>
      <c r="E15" s="322"/>
      <c r="F15" s="322"/>
      <c r="G15" s="322"/>
      <c r="H15" s="322"/>
      <c r="I15" s="323"/>
      <c r="J15" s="324" t="s">
        <v>46</v>
      </c>
      <c r="K15" s="325"/>
      <c r="L15" s="325"/>
      <c r="M15" s="325"/>
      <c r="N15" s="325"/>
      <c r="O15" s="325"/>
      <c r="P15" s="326"/>
      <c r="Q15" s="321" t="s">
        <v>45</v>
      </c>
      <c r="R15" s="322"/>
      <c r="S15" s="322"/>
      <c r="T15" s="322"/>
      <c r="U15" s="322"/>
      <c r="V15" s="322"/>
      <c r="W15" s="323"/>
      <c r="X15" s="321" t="s">
        <v>45</v>
      </c>
      <c r="Y15" s="322"/>
      <c r="Z15" s="322"/>
      <c r="AA15" s="322"/>
      <c r="AB15" s="322"/>
      <c r="AC15" s="322"/>
      <c r="AD15" s="323"/>
    </row>
    <row r="16" spans="1:30" s="111" customFormat="1" ht="18.75">
      <c r="A16" s="327" t="s">
        <v>18</v>
      </c>
      <c r="B16" s="328"/>
      <c r="C16" s="329">
        <v>210</v>
      </c>
      <c r="D16" s="329"/>
      <c r="E16" s="329"/>
      <c r="F16" s="329"/>
      <c r="G16" s="329"/>
      <c r="H16" s="330"/>
      <c r="I16" s="331"/>
      <c r="J16" s="332">
        <v>210</v>
      </c>
      <c r="K16" s="332"/>
      <c r="L16" s="332"/>
      <c r="M16" s="332"/>
      <c r="N16" s="332"/>
      <c r="O16" s="333"/>
      <c r="P16" s="334"/>
      <c r="Q16" s="335">
        <v>220</v>
      </c>
      <c r="R16" s="335"/>
      <c r="S16" s="335"/>
      <c r="T16" s="335"/>
      <c r="U16" s="335"/>
      <c r="V16" s="335"/>
      <c r="W16" s="336"/>
      <c r="X16" s="337">
        <v>230</v>
      </c>
      <c r="Y16" s="335"/>
      <c r="Z16" s="335"/>
      <c r="AA16" s="335"/>
      <c r="AB16" s="335"/>
      <c r="AC16" s="335"/>
      <c r="AD16" s="336"/>
    </row>
    <row r="17" spans="1:42" s="111" customFormat="1" ht="18.75">
      <c r="A17" s="327" t="s">
        <v>19</v>
      </c>
      <c r="B17" s="328"/>
      <c r="C17" s="351" t="s">
        <v>21</v>
      </c>
      <c r="D17" s="352"/>
      <c r="E17" s="352"/>
      <c r="F17" s="352"/>
      <c r="G17" s="352"/>
      <c r="H17" s="352"/>
      <c r="I17" s="353"/>
      <c r="J17" s="354" t="s">
        <v>47</v>
      </c>
      <c r="K17" s="355"/>
      <c r="L17" s="355"/>
      <c r="M17" s="355"/>
      <c r="N17" s="355"/>
      <c r="O17" s="355"/>
      <c r="P17" s="356"/>
      <c r="Q17" s="351" t="s">
        <v>47</v>
      </c>
      <c r="R17" s="352"/>
      <c r="S17" s="352"/>
      <c r="T17" s="352"/>
      <c r="U17" s="352"/>
      <c r="V17" s="352"/>
      <c r="W17" s="353"/>
      <c r="X17" s="351" t="s">
        <v>48</v>
      </c>
      <c r="Y17" s="352"/>
      <c r="Z17" s="352"/>
      <c r="AA17" s="352"/>
      <c r="AB17" s="352"/>
      <c r="AC17" s="352"/>
      <c r="AD17" s="353"/>
    </row>
    <row r="18" spans="1:42">
      <c r="A18" s="357" t="s">
        <v>23</v>
      </c>
      <c r="B18" s="358"/>
      <c r="C18" s="269" t="s">
        <v>24</v>
      </c>
      <c r="D18" s="270"/>
      <c r="E18" s="270"/>
      <c r="F18" s="270"/>
      <c r="G18" s="270"/>
      <c r="H18" s="359"/>
      <c r="I18" s="373" t="s">
        <v>25</v>
      </c>
      <c r="J18" s="360" t="s">
        <v>24</v>
      </c>
      <c r="K18" s="361"/>
      <c r="L18" s="361"/>
      <c r="M18" s="361"/>
      <c r="N18" s="361"/>
      <c r="O18" s="362"/>
      <c r="P18" s="404" t="s">
        <v>49</v>
      </c>
      <c r="Q18" s="269" t="s">
        <v>24</v>
      </c>
      <c r="R18" s="270"/>
      <c r="S18" s="270"/>
      <c r="T18" s="270"/>
      <c r="U18" s="270"/>
      <c r="V18" s="359"/>
      <c r="W18" s="373" t="s">
        <v>25</v>
      </c>
      <c r="X18" s="269" t="s">
        <v>24</v>
      </c>
      <c r="Y18" s="270"/>
      <c r="Z18" s="270"/>
      <c r="AA18" s="270"/>
      <c r="AB18" s="270"/>
      <c r="AC18" s="359"/>
      <c r="AD18" s="373" t="s">
        <v>25</v>
      </c>
    </row>
    <row r="19" spans="1:42" s="112" customFormat="1" ht="60.95" customHeight="1">
      <c r="A19" s="120" t="s">
        <v>26</v>
      </c>
      <c r="B19" s="121" t="s">
        <v>27</v>
      </c>
      <c r="C19" s="375" t="s">
        <v>29</v>
      </c>
      <c r="D19" s="376"/>
      <c r="E19" s="375" t="s">
        <v>50</v>
      </c>
      <c r="F19" s="376"/>
      <c r="G19" s="375" t="s">
        <v>51</v>
      </c>
      <c r="H19" s="376"/>
      <c r="I19" s="403"/>
      <c r="J19" s="377" t="s">
        <v>29</v>
      </c>
      <c r="K19" s="378"/>
      <c r="L19" s="377" t="s">
        <v>50</v>
      </c>
      <c r="M19" s="378"/>
      <c r="N19" s="377" t="s">
        <v>51</v>
      </c>
      <c r="O19" s="378"/>
      <c r="P19" s="405"/>
      <c r="Q19" s="379" t="s">
        <v>29</v>
      </c>
      <c r="R19" s="380"/>
      <c r="S19" s="379" t="s">
        <v>50</v>
      </c>
      <c r="T19" s="380"/>
      <c r="U19" s="379" t="s">
        <v>51</v>
      </c>
      <c r="V19" s="380"/>
      <c r="W19" s="374"/>
      <c r="X19" s="379" t="s">
        <v>50</v>
      </c>
      <c r="Y19" s="380"/>
      <c r="Z19" s="379" t="s">
        <v>51</v>
      </c>
      <c r="AA19" s="380"/>
      <c r="AB19" s="379" t="s">
        <v>52</v>
      </c>
      <c r="AC19" s="380"/>
      <c r="AD19" s="374"/>
    </row>
    <row r="20" spans="1:42" s="113" customFormat="1" ht="18">
      <c r="A20" s="45">
        <v>1400</v>
      </c>
      <c r="B20" s="46">
        <v>600</v>
      </c>
      <c r="C20" s="47">
        <v>2336</v>
      </c>
      <c r="D20" s="48">
        <f t="shared" ref="D20:H20" si="0">C20+C20*$U$7</f>
        <v>2336</v>
      </c>
      <c r="E20" s="47">
        <v>2559</v>
      </c>
      <c r="F20" s="49">
        <f t="shared" si="0"/>
        <v>2559</v>
      </c>
      <c r="G20" s="47">
        <v>2595</v>
      </c>
      <c r="H20" s="49">
        <f t="shared" si="0"/>
        <v>2595</v>
      </c>
      <c r="I20" s="132">
        <f>A20*B20*$C$16*0.000000001</f>
        <v>0.1764</v>
      </c>
      <c r="J20" s="133">
        <v>2327</v>
      </c>
      <c r="K20" s="134">
        <f t="shared" ref="K20:O20" si="1">J20+J20*$U$7</f>
        <v>2327</v>
      </c>
      <c r="L20" s="133">
        <v>2440</v>
      </c>
      <c r="M20" s="135">
        <f t="shared" si="1"/>
        <v>2440</v>
      </c>
      <c r="N20" s="133">
        <v>2535</v>
      </c>
      <c r="O20" s="135">
        <f t="shared" si="1"/>
        <v>2535</v>
      </c>
      <c r="P20" s="136">
        <f>$A$20*B20*$J16*0.000000001</f>
        <v>0.1764</v>
      </c>
      <c r="Q20" s="47">
        <v>2795</v>
      </c>
      <c r="R20" s="48">
        <f t="shared" ref="R20:V20" si="2">Q20+Q20*$U$7</f>
        <v>2795</v>
      </c>
      <c r="S20" s="47">
        <v>3053</v>
      </c>
      <c r="T20" s="49">
        <f t="shared" si="2"/>
        <v>3053</v>
      </c>
      <c r="U20" s="47">
        <v>3124</v>
      </c>
      <c r="V20" s="49">
        <f t="shared" si="2"/>
        <v>3124</v>
      </c>
      <c r="W20" s="70">
        <f>A20*B20*$Q$16*0.000000001</f>
        <v>0.18480000000000002</v>
      </c>
      <c r="X20" s="47">
        <v>3224</v>
      </c>
      <c r="Y20" s="48">
        <f t="shared" ref="Y20:AC20" si="3">X20+X20*$U$7</f>
        <v>3224</v>
      </c>
      <c r="Z20" s="47">
        <v>3259</v>
      </c>
      <c r="AA20" s="49">
        <f t="shared" si="3"/>
        <v>3259</v>
      </c>
      <c r="AB20" s="47">
        <v>3505</v>
      </c>
      <c r="AC20" s="49">
        <f t="shared" si="3"/>
        <v>3505</v>
      </c>
      <c r="AD20" s="70">
        <f>A20*B20*$X$16*0.000000001</f>
        <v>0.19320000000000001</v>
      </c>
    </row>
    <row r="21" spans="1:42" s="113" customFormat="1" ht="18">
      <c r="A21" s="50"/>
      <c r="B21" s="51">
        <v>700</v>
      </c>
      <c r="C21" s="52">
        <v>3480</v>
      </c>
      <c r="D21" s="48">
        <f t="shared" ref="D21:H21" si="4">C21+C21*$U$7</f>
        <v>3480</v>
      </c>
      <c r="E21" s="47">
        <v>3645</v>
      </c>
      <c r="F21" s="49">
        <f t="shared" si="4"/>
        <v>3645</v>
      </c>
      <c r="G21" s="47">
        <v>3864</v>
      </c>
      <c r="H21" s="49">
        <f t="shared" si="4"/>
        <v>3864</v>
      </c>
      <c r="I21" s="132">
        <f t="shared" ref="I21:I28" si="5">$A$25*$B21*$C$16*0.000000001</f>
        <v>0.29400000000000004</v>
      </c>
      <c r="J21" s="137">
        <v>3639</v>
      </c>
      <c r="K21" s="134">
        <f t="shared" ref="K21:O21" si="6">J21+J21*$U$7</f>
        <v>3639</v>
      </c>
      <c r="L21" s="133">
        <v>3800</v>
      </c>
      <c r="M21" s="135">
        <f t="shared" si="6"/>
        <v>3800</v>
      </c>
      <c r="N21" s="133">
        <v>3924</v>
      </c>
      <c r="O21" s="135">
        <f t="shared" si="6"/>
        <v>3924</v>
      </c>
      <c r="P21" s="136">
        <f t="shared" ref="P21:P28" si="7">$A$25*$B21*$J$16*0.000000001</f>
        <v>0.29400000000000004</v>
      </c>
      <c r="Q21" s="52">
        <v>3959</v>
      </c>
      <c r="R21" s="48">
        <f t="shared" ref="R21:V21" si="8">Q21+Q21*$U$7</f>
        <v>3959</v>
      </c>
      <c r="S21" s="47">
        <v>4163</v>
      </c>
      <c r="T21" s="49">
        <f t="shared" si="8"/>
        <v>4163</v>
      </c>
      <c r="U21" s="47">
        <v>4428</v>
      </c>
      <c r="V21" s="49">
        <f t="shared" si="8"/>
        <v>4428</v>
      </c>
      <c r="W21" s="70">
        <f t="shared" ref="W21:W28" si="9">$A$25*B21*$Q$16*0.000000001</f>
        <v>0.308</v>
      </c>
      <c r="X21" s="52">
        <v>4373</v>
      </c>
      <c r="Y21" s="48">
        <f t="shared" ref="Y21:AC21" si="10">X21+X21*$U$7</f>
        <v>4373</v>
      </c>
      <c r="Z21" s="47">
        <v>4583</v>
      </c>
      <c r="AA21" s="49">
        <f t="shared" si="10"/>
        <v>4583</v>
      </c>
      <c r="AB21" s="47">
        <v>4736</v>
      </c>
      <c r="AC21" s="49">
        <f t="shared" si="10"/>
        <v>4736</v>
      </c>
      <c r="AD21" s="70">
        <f t="shared" ref="AD21:AD28" si="11">$A$25*$B21*$X$16*0.000000001</f>
        <v>0.32200000000000001</v>
      </c>
    </row>
    <row r="22" spans="1:42" s="113" customFormat="1" ht="18">
      <c r="A22" s="53"/>
      <c r="B22" s="54">
        <v>800</v>
      </c>
      <c r="C22" s="52">
        <v>3860</v>
      </c>
      <c r="D22" s="48">
        <f t="shared" ref="D22:H22" si="12">C22+C22*$U$7</f>
        <v>3860</v>
      </c>
      <c r="E22" s="47">
        <v>4044</v>
      </c>
      <c r="F22" s="49">
        <f t="shared" si="12"/>
        <v>4044</v>
      </c>
      <c r="G22" s="47">
        <v>4286</v>
      </c>
      <c r="H22" s="49">
        <f t="shared" si="12"/>
        <v>4286</v>
      </c>
      <c r="I22" s="132">
        <f t="shared" si="5"/>
        <v>0.33600000000000002</v>
      </c>
      <c r="J22" s="137">
        <v>4040</v>
      </c>
      <c r="K22" s="134">
        <f t="shared" ref="K22:O22" si="13">J22+J22*$U$7</f>
        <v>4040</v>
      </c>
      <c r="L22" s="133">
        <v>4216</v>
      </c>
      <c r="M22" s="135">
        <f t="shared" si="13"/>
        <v>4216</v>
      </c>
      <c r="N22" s="133">
        <v>4356</v>
      </c>
      <c r="O22" s="135">
        <f t="shared" si="13"/>
        <v>4356</v>
      </c>
      <c r="P22" s="136">
        <f t="shared" si="7"/>
        <v>0.33600000000000002</v>
      </c>
      <c r="Q22" s="52">
        <v>4396</v>
      </c>
      <c r="R22" s="48">
        <f t="shared" ref="R22:V22" si="14">Q22+Q22*$U$7</f>
        <v>4396</v>
      </c>
      <c r="S22" s="47">
        <v>4624</v>
      </c>
      <c r="T22" s="49">
        <f t="shared" si="14"/>
        <v>4624</v>
      </c>
      <c r="U22" s="47">
        <v>4916</v>
      </c>
      <c r="V22" s="49">
        <f t="shared" si="14"/>
        <v>4916</v>
      </c>
      <c r="W22" s="70">
        <f t="shared" si="9"/>
        <v>0.35200000000000004</v>
      </c>
      <c r="X22" s="52">
        <v>4865</v>
      </c>
      <c r="Y22" s="48">
        <f t="shared" ref="Y22:AC22" si="15">X22+X22*$U$7</f>
        <v>4865</v>
      </c>
      <c r="Z22" s="47">
        <v>5096</v>
      </c>
      <c r="AA22" s="49">
        <f t="shared" si="15"/>
        <v>5096</v>
      </c>
      <c r="AB22" s="47">
        <v>5272</v>
      </c>
      <c r="AC22" s="49">
        <f t="shared" si="15"/>
        <v>5272</v>
      </c>
      <c r="AD22" s="70">
        <f t="shared" si="11"/>
        <v>0.36800000000000005</v>
      </c>
    </row>
    <row r="23" spans="1:42" s="113" customFormat="1" ht="18">
      <c r="A23" s="53">
        <v>1900</v>
      </c>
      <c r="B23" s="54">
        <v>900</v>
      </c>
      <c r="C23" s="52">
        <v>4240</v>
      </c>
      <c r="D23" s="48">
        <f t="shared" ref="D23:H23" si="16">C23+C23*$U$7</f>
        <v>4240</v>
      </c>
      <c r="E23" s="47">
        <v>4443</v>
      </c>
      <c r="F23" s="49">
        <f t="shared" si="16"/>
        <v>4443</v>
      </c>
      <c r="G23" s="47">
        <v>4707</v>
      </c>
      <c r="H23" s="49">
        <f t="shared" si="16"/>
        <v>4707</v>
      </c>
      <c r="I23" s="132">
        <f t="shared" si="5"/>
        <v>0.378</v>
      </c>
      <c r="J23" s="137">
        <v>4441</v>
      </c>
      <c r="K23" s="134">
        <f t="shared" ref="K23:O23" si="17">J23+J23*$U$7</f>
        <v>4441</v>
      </c>
      <c r="L23" s="133">
        <v>4632</v>
      </c>
      <c r="M23" s="135">
        <f t="shared" si="17"/>
        <v>4632</v>
      </c>
      <c r="N23" s="133">
        <v>4787</v>
      </c>
      <c r="O23" s="135">
        <f t="shared" si="17"/>
        <v>4787</v>
      </c>
      <c r="P23" s="136">
        <f t="shared" si="7"/>
        <v>0.378</v>
      </c>
      <c r="Q23" s="52">
        <v>4833</v>
      </c>
      <c r="R23" s="48">
        <f t="shared" ref="R23:V23" si="18">Q23+Q23*$U$7</f>
        <v>4833</v>
      </c>
      <c r="S23" s="47">
        <v>5084</v>
      </c>
      <c r="T23" s="49">
        <f t="shared" si="18"/>
        <v>5084</v>
      </c>
      <c r="U23" s="47">
        <v>5404</v>
      </c>
      <c r="V23" s="49">
        <f t="shared" si="18"/>
        <v>5404</v>
      </c>
      <c r="W23" s="70">
        <f t="shared" si="9"/>
        <v>0.39600000000000002</v>
      </c>
      <c r="X23" s="52">
        <v>5357</v>
      </c>
      <c r="Y23" s="48">
        <f t="shared" ref="Y23:AC23" si="19">X23+X23*$U$7</f>
        <v>5357</v>
      </c>
      <c r="Z23" s="47">
        <v>5610</v>
      </c>
      <c r="AA23" s="49">
        <f t="shared" si="19"/>
        <v>5610</v>
      </c>
      <c r="AB23" s="47">
        <v>5808</v>
      </c>
      <c r="AC23" s="49">
        <f t="shared" si="19"/>
        <v>5808</v>
      </c>
      <c r="AD23" s="70">
        <f t="shared" si="11"/>
        <v>0.41400000000000003</v>
      </c>
    </row>
    <row r="24" spans="1:42" s="113" customFormat="1" ht="18">
      <c r="A24" s="53">
        <v>1950</v>
      </c>
      <c r="B24" s="54">
        <v>1100</v>
      </c>
      <c r="C24" s="52">
        <v>5000</v>
      </c>
      <c r="D24" s="48">
        <f t="shared" ref="D24:H24" si="20">C24+C24*$U$7</f>
        <v>5000</v>
      </c>
      <c r="E24" s="47">
        <v>5240</v>
      </c>
      <c r="F24" s="49">
        <f t="shared" si="20"/>
        <v>5240</v>
      </c>
      <c r="G24" s="47">
        <v>5549</v>
      </c>
      <c r="H24" s="49">
        <f t="shared" si="20"/>
        <v>5549</v>
      </c>
      <c r="I24" s="132">
        <f t="shared" si="5"/>
        <v>0.46200000000000002</v>
      </c>
      <c r="J24" s="137">
        <v>5242</v>
      </c>
      <c r="K24" s="134">
        <f t="shared" ref="K24:O24" si="21">J24+J24*$U$7</f>
        <v>5242</v>
      </c>
      <c r="L24" s="133">
        <v>5465</v>
      </c>
      <c r="M24" s="135">
        <f t="shared" si="21"/>
        <v>5465</v>
      </c>
      <c r="N24" s="133">
        <v>5651</v>
      </c>
      <c r="O24" s="135">
        <f t="shared" si="21"/>
        <v>5651</v>
      </c>
      <c r="P24" s="136">
        <f t="shared" si="7"/>
        <v>0.46200000000000002</v>
      </c>
      <c r="Q24" s="52">
        <v>5707</v>
      </c>
      <c r="R24" s="48">
        <f t="shared" ref="R24:V24" si="22">Q24+Q24*$U$7</f>
        <v>5707</v>
      </c>
      <c r="S24" s="47">
        <v>6005</v>
      </c>
      <c r="T24" s="49">
        <f t="shared" si="22"/>
        <v>6005</v>
      </c>
      <c r="U24" s="47">
        <v>6380</v>
      </c>
      <c r="V24" s="49">
        <f t="shared" si="22"/>
        <v>6380</v>
      </c>
      <c r="W24" s="70">
        <f t="shared" si="9"/>
        <v>0.48400000000000004</v>
      </c>
      <c r="X24" s="52">
        <v>6342</v>
      </c>
      <c r="Y24" s="48">
        <f t="shared" ref="Y24:AC24" si="23">X24+X24*$U$7</f>
        <v>6342</v>
      </c>
      <c r="Z24" s="47">
        <v>6637</v>
      </c>
      <c r="AA24" s="49">
        <f t="shared" si="23"/>
        <v>6637</v>
      </c>
      <c r="AB24" s="47">
        <v>6880</v>
      </c>
      <c r="AC24" s="49">
        <f t="shared" si="23"/>
        <v>6880</v>
      </c>
      <c r="AD24" s="70">
        <f t="shared" si="11"/>
        <v>0.50600000000000001</v>
      </c>
    </row>
    <row r="25" spans="1:42" s="113" customFormat="1" ht="18">
      <c r="A25" s="53">
        <v>2000</v>
      </c>
      <c r="B25" s="54">
        <v>1200</v>
      </c>
      <c r="C25" s="52">
        <v>5380</v>
      </c>
      <c r="D25" s="48">
        <f t="shared" ref="D25:H25" si="24">C25+C25*$U$7</f>
        <v>5380</v>
      </c>
      <c r="E25" s="47">
        <v>5639</v>
      </c>
      <c r="F25" s="49">
        <f t="shared" si="24"/>
        <v>5639</v>
      </c>
      <c r="G25" s="47">
        <v>5971</v>
      </c>
      <c r="H25" s="49">
        <f t="shared" si="24"/>
        <v>5971</v>
      </c>
      <c r="I25" s="132">
        <f t="shared" si="5"/>
        <v>0.504</v>
      </c>
      <c r="J25" s="137">
        <v>5643</v>
      </c>
      <c r="K25" s="134">
        <f t="shared" ref="K25:O25" si="25">J25+J25*$U$7</f>
        <v>5643</v>
      </c>
      <c r="L25" s="133">
        <v>5881</v>
      </c>
      <c r="M25" s="135">
        <f t="shared" si="25"/>
        <v>5881</v>
      </c>
      <c r="N25" s="133">
        <v>6082</v>
      </c>
      <c r="O25" s="135">
        <f t="shared" si="25"/>
        <v>6082</v>
      </c>
      <c r="P25" s="136">
        <f t="shared" si="7"/>
        <v>0.504</v>
      </c>
      <c r="Q25" s="52">
        <v>6144</v>
      </c>
      <c r="R25" s="48">
        <f t="shared" ref="R25:V25" si="26">Q25+Q25*$U$7</f>
        <v>6144</v>
      </c>
      <c r="S25" s="47">
        <v>6466</v>
      </c>
      <c r="T25" s="49">
        <f t="shared" si="26"/>
        <v>6466</v>
      </c>
      <c r="U25" s="47">
        <v>6868</v>
      </c>
      <c r="V25" s="49">
        <f t="shared" si="26"/>
        <v>6868</v>
      </c>
      <c r="W25" s="70">
        <f t="shared" si="9"/>
        <v>0.52800000000000002</v>
      </c>
      <c r="X25" s="52">
        <v>6834</v>
      </c>
      <c r="Y25" s="48">
        <f t="shared" ref="Y25:AC25" si="27">X25+X25*$U$7</f>
        <v>6834</v>
      </c>
      <c r="Z25" s="47">
        <v>7151</v>
      </c>
      <c r="AA25" s="49">
        <f t="shared" si="27"/>
        <v>7151</v>
      </c>
      <c r="AB25" s="47">
        <v>7416</v>
      </c>
      <c r="AC25" s="49">
        <f t="shared" si="27"/>
        <v>7416</v>
      </c>
      <c r="AD25" s="70">
        <f t="shared" si="11"/>
        <v>0.55200000000000005</v>
      </c>
    </row>
    <row r="26" spans="1:42" s="113" customFormat="1" ht="18">
      <c r="A26" s="55"/>
      <c r="B26" s="54">
        <v>1400</v>
      </c>
      <c r="C26" s="52">
        <v>6143</v>
      </c>
      <c r="D26" s="48">
        <f t="shared" ref="D26:H26" si="28">C26+C26*$U$7</f>
        <v>6143</v>
      </c>
      <c r="E26" s="47">
        <v>6440</v>
      </c>
      <c r="F26" s="49">
        <f t="shared" si="28"/>
        <v>6440</v>
      </c>
      <c r="G26" s="47">
        <v>6817</v>
      </c>
      <c r="H26" s="49">
        <f t="shared" si="28"/>
        <v>6817</v>
      </c>
      <c r="I26" s="132">
        <f t="shared" si="5"/>
        <v>0.58800000000000008</v>
      </c>
      <c r="J26" s="137">
        <v>6448</v>
      </c>
      <c r="K26" s="134">
        <f t="shared" ref="K26:O26" si="29">J26+J26*$U$7</f>
        <v>6448</v>
      </c>
      <c r="L26" s="133">
        <v>6716</v>
      </c>
      <c r="M26" s="135">
        <f t="shared" si="29"/>
        <v>6716</v>
      </c>
      <c r="N26" s="133">
        <v>6949</v>
      </c>
      <c r="O26" s="135">
        <f t="shared" si="29"/>
        <v>6949</v>
      </c>
      <c r="P26" s="136">
        <f t="shared" si="7"/>
        <v>0.58800000000000008</v>
      </c>
      <c r="Q26" s="52">
        <v>7022</v>
      </c>
      <c r="R26" s="48">
        <f t="shared" ref="R26:V26" si="30">Q26+Q26*$U$7</f>
        <v>7022</v>
      </c>
      <c r="S26" s="47">
        <v>7391</v>
      </c>
      <c r="T26" s="49">
        <f t="shared" si="30"/>
        <v>7391</v>
      </c>
      <c r="U26" s="47">
        <v>7848</v>
      </c>
      <c r="V26" s="49">
        <f t="shared" si="30"/>
        <v>7848</v>
      </c>
      <c r="W26" s="70">
        <f t="shared" si="9"/>
        <v>0.61599999999999999</v>
      </c>
      <c r="X26" s="52">
        <v>7822</v>
      </c>
      <c r="Y26" s="48">
        <f t="shared" ref="Y26:AC26" si="31">X26+X26*$U$7</f>
        <v>7822</v>
      </c>
      <c r="Z26" s="47">
        <v>8181</v>
      </c>
      <c r="AA26" s="49">
        <f t="shared" si="31"/>
        <v>8181</v>
      </c>
      <c r="AB26" s="47">
        <v>8492</v>
      </c>
      <c r="AC26" s="49">
        <f t="shared" si="31"/>
        <v>8492</v>
      </c>
      <c r="AD26" s="70">
        <f t="shared" si="11"/>
        <v>0.64400000000000002</v>
      </c>
    </row>
    <row r="27" spans="1:42" s="113" customFormat="1" ht="18">
      <c r="A27" s="55"/>
      <c r="B27" s="56">
        <v>1600</v>
      </c>
      <c r="C27" s="57">
        <v>6902</v>
      </c>
      <c r="D27" s="58">
        <f t="shared" ref="D27:H27" si="32">C27+C27*$U$7</f>
        <v>6902</v>
      </c>
      <c r="E27" s="59">
        <v>7238</v>
      </c>
      <c r="F27" s="60">
        <f t="shared" si="32"/>
        <v>7238</v>
      </c>
      <c r="G27" s="59">
        <v>7659</v>
      </c>
      <c r="H27" s="60">
        <f t="shared" si="32"/>
        <v>7659</v>
      </c>
      <c r="I27" s="138">
        <f t="shared" si="5"/>
        <v>0.67200000000000004</v>
      </c>
      <c r="J27" s="57">
        <v>7250</v>
      </c>
      <c r="K27" s="58">
        <f t="shared" ref="K27:O27" si="33">J27+J27*$U$7</f>
        <v>7250</v>
      </c>
      <c r="L27" s="59">
        <v>7549</v>
      </c>
      <c r="M27" s="60">
        <f t="shared" si="33"/>
        <v>7549</v>
      </c>
      <c r="N27" s="59">
        <v>7813</v>
      </c>
      <c r="O27" s="60">
        <f t="shared" si="33"/>
        <v>7813</v>
      </c>
      <c r="P27" s="138">
        <f t="shared" si="7"/>
        <v>0.67200000000000004</v>
      </c>
      <c r="Q27" s="57">
        <v>7896</v>
      </c>
      <c r="R27" s="58">
        <f t="shared" ref="R27:V27" si="34">Q27+Q27*$U$7</f>
        <v>7896</v>
      </c>
      <c r="S27" s="59">
        <v>8312</v>
      </c>
      <c r="T27" s="60">
        <f t="shared" si="34"/>
        <v>8312</v>
      </c>
      <c r="U27" s="59">
        <v>8824</v>
      </c>
      <c r="V27" s="60">
        <f t="shared" si="34"/>
        <v>8824</v>
      </c>
      <c r="W27" s="71">
        <f t="shared" si="9"/>
        <v>0.70400000000000007</v>
      </c>
      <c r="X27" s="57">
        <v>8807</v>
      </c>
      <c r="Y27" s="58">
        <f t="shared" ref="Y27:AC27" si="35">X27+X27*$U$7</f>
        <v>8807</v>
      </c>
      <c r="Z27" s="59">
        <v>9209</v>
      </c>
      <c r="AA27" s="60">
        <f t="shared" si="35"/>
        <v>9209</v>
      </c>
      <c r="AB27" s="59">
        <v>9565</v>
      </c>
      <c r="AC27" s="60">
        <f t="shared" si="35"/>
        <v>9565</v>
      </c>
      <c r="AD27" s="71">
        <f t="shared" si="11"/>
        <v>0.7360000000000001</v>
      </c>
    </row>
    <row r="28" spans="1:42" s="113" customFormat="1" ht="18">
      <c r="A28" s="61"/>
      <c r="B28" s="62">
        <v>1800</v>
      </c>
      <c r="C28" s="63">
        <v>7662</v>
      </c>
      <c r="D28" s="64">
        <f t="shared" ref="D28:H28" si="36">C28+C28*$U$7</f>
        <v>7662</v>
      </c>
      <c r="E28" s="65">
        <v>8035</v>
      </c>
      <c r="F28" s="66">
        <f t="shared" si="36"/>
        <v>8035</v>
      </c>
      <c r="G28" s="65">
        <v>8502</v>
      </c>
      <c r="H28" s="66">
        <f t="shared" si="36"/>
        <v>8502</v>
      </c>
      <c r="I28" s="132">
        <f t="shared" si="5"/>
        <v>0.75600000000000001</v>
      </c>
      <c r="J28" s="139">
        <v>8051</v>
      </c>
      <c r="K28" s="140">
        <f t="shared" ref="K28:O28" si="37">J28+J28*$U$7</f>
        <v>8051</v>
      </c>
      <c r="L28" s="141">
        <v>8381</v>
      </c>
      <c r="M28" s="142">
        <f t="shared" si="37"/>
        <v>8381</v>
      </c>
      <c r="N28" s="141">
        <v>8676</v>
      </c>
      <c r="O28" s="142">
        <f t="shared" si="37"/>
        <v>8676</v>
      </c>
      <c r="P28" s="136">
        <f t="shared" si="7"/>
        <v>0.75600000000000001</v>
      </c>
      <c r="Q28" s="63">
        <v>8770</v>
      </c>
      <c r="R28" s="64">
        <f t="shared" ref="R28:V28" si="38">Q28+Q28*$U$7</f>
        <v>8770</v>
      </c>
      <c r="S28" s="65">
        <v>9233</v>
      </c>
      <c r="T28" s="66">
        <f t="shared" si="38"/>
        <v>9233</v>
      </c>
      <c r="U28" s="65">
        <v>9800</v>
      </c>
      <c r="V28" s="66">
        <f t="shared" si="38"/>
        <v>9800</v>
      </c>
      <c r="W28" s="73">
        <f t="shared" si="9"/>
        <v>0.79200000000000004</v>
      </c>
      <c r="X28" s="63">
        <v>9791</v>
      </c>
      <c r="Y28" s="64">
        <f t="shared" ref="Y28:AC28" si="39">X28+X28*$U$7</f>
        <v>9791</v>
      </c>
      <c r="Z28" s="65">
        <v>10236</v>
      </c>
      <c r="AA28" s="66">
        <f t="shared" si="39"/>
        <v>10236</v>
      </c>
      <c r="AB28" s="65">
        <v>10637</v>
      </c>
      <c r="AC28" s="66">
        <f t="shared" si="39"/>
        <v>10637</v>
      </c>
      <c r="AD28" s="73">
        <f t="shared" si="11"/>
        <v>0.82800000000000007</v>
      </c>
    </row>
    <row r="29" spans="1:42" s="114" customFormat="1" ht="20.25" customHeight="1">
      <c r="A29" s="122"/>
      <c r="B29" s="123"/>
      <c r="C29" s="122"/>
      <c r="D29" s="124"/>
      <c r="E29" s="125"/>
      <c r="F29" s="126"/>
      <c r="G29" s="125"/>
      <c r="H29" s="126"/>
      <c r="I29" s="143"/>
      <c r="J29" s="122"/>
      <c r="K29" s="124"/>
      <c r="L29" s="125"/>
      <c r="M29" s="126"/>
      <c r="N29" s="125"/>
      <c r="O29" s="126"/>
      <c r="P29" s="143"/>
      <c r="Q29" s="122"/>
      <c r="R29" s="124"/>
      <c r="S29" s="125"/>
      <c r="T29" s="126"/>
      <c r="U29" s="125"/>
      <c r="V29" s="126"/>
      <c r="W29" s="14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</row>
    <row r="30" spans="1:42" s="114" customFormat="1" ht="15.75">
      <c r="A30" s="319" t="s">
        <v>3</v>
      </c>
      <c r="B30" s="320"/>
      <c r="C30" s="260" t="s">
        <v>53</v>
      </c>
      <c r="D30" s="261"/>
      <c r="E30" s="261"/>
      <c r="F30" s="261"/>
      <c r="G30" s="261"/>
      <c r="H30" s="261"/>
      <c r="I30" s="262"/>
      <c r="J30" s="363" t="s">
        <v>54</v>
      </c>
      <c r="K30" s="364"/>
      <c r="L30" s="364"/>
      <c r="M30" s="364"/>
      <c r="N30" s="364"/>
      <c r="O30" s="364"/>
      <c r="P30" s="365"/>
      <c r="Q30" s="363" t="s">
        <v>55</v>
      </c>
      <c r="R30" s="364"/>
      <c r="S30" s="364"/>
      <c r="T30" s="364"/>
      <c r="U30" s="364"/>
      <c r="V30" s="364"/>
      <c r="W30" s="364"/>
      <c r="X30" s="363" t="s">
        <v>56</v>
      </c>
      <c r="Y30" s="364"/>
      <c r="Z30" s="364"/>
      <c r="AA30" s="364"/>
      <c r="AB30" s="364"/>
      <c r="AC30" s="364"/>
      <c r="AD30" s="365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</row>
    <row r="31" spans="1:42" s="115" customFormat="1">
      <c r="A31" s="338" t="s">
        <v>8</v>
      </c>
      <c r="B31" s="339"/>
      <c r="C31" s="366" t="s">
        <v>45</v>
      </c>
      <c r="D31" s="367"/>
      <c r="E31" s="367"/>
      <c r="F31" s="367"/>
      <c r="G31" s="367"/>
      <c r="H31" s="367"/>
      <c r="I31" s="368"/>
      <c r="J31" s="369" t="s">
        <v>57</v>
      </c>
      <c r="K31" s="370"/>
      <c r="L31" s="370"/>
      <c r="M31" s="370"/>
      <c r="N31" s="371"/>
      <c r="O31" s="371"/>
      <c r="P31" s="372"/>
      <c r="Q31" s="342" t="s">
        <v>57</v>
      </c>
      <c r="R31" s="407"/>
      <c r="S31" s="407"/>
      <c r="T31" s="407"/>
      <c r="U31" s="407"/>
      <c r="V31" s="407"/>
      <c r="W31" s="407"/>
      <c r="X31" s="412" t="s">
        <v>58</v>
      </c>
      <c r="Y31" s="413"/>
      <c r="Z31" s="413"/>
      <c r="AA31" s="413"/>
      <c r="AB31" s="413"/>
      <c r="AC31" s="413"/>
      <c r="AD31" s="41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</row>
    <row r="32" spans="1:42" s="115" customFormat="1">
      <c r="A32" s="340"/>
      <c r="B32" s="341"/>
      <c r="C32" s="321" t="s">
        <v>59</v>
      </c>
      <c r="D32" s="322"/>
      <c r="E32" s="322"/>
      <c r="F32" s="322"/>
      <c r="G32" s="322"/>
      <c r="H32" s="322"/>
      <c r="I32" s="323"/>
      <c r="J32" s="367" t="s">
        <v>45</v>
      </c>
      <c r="K32" s="367"/>
      <c r="L32" s="367"/>
      <c r="M32" s="367"/>
      <c r="N32" s="367"/>
      <c r="O32" s="367"/>
      <c r="P32" s="367"/>
      <c r="Q32" s="408"/>
      <c r="R32" s="409"/>
      <c r="S32" s="409"/>
      <c r="T32" s="409"/>
      <c r="U32" s="410"/>
      <c r="V32" s="410"/>
      <c r="W32" s="411"/>
      <c r="X32" s="415"/>
      <c r="Y32" s="416"/>
      <c r="Z32" s="416"/>
      <c r="AA32" s="416"/>
      <c r="AB32" s="416"/>
      <c r="AC32" s="416"/>
      <c r="AD32" s="417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</row>
    <row r="33" spans="1:42" s="115" customFormat="1">
      <c r="A33" s="340"/>
      <c r="B33" s="341"/>
      <c r="C33" s="348" t="s">
        <v>42</v>
      </c>
      <c r="D33" s="349"/>
      <c r="E33" s="349"/>
      <c r="F33" s="349"/>
      <c r="G33" s="349"/>
      <c r="H33" s="349"/>
      <c r="I33" s="350"/>
      <c r="J33" s="369" t="s">
        <v>60</v>
      </c>
      <c r="K33" s="370"/>
      <c r="L33" s="370"/>
      <c r="M33" s="370"/>
      <c r="N33" s="371"/>
      <c r="O33" s="371"/>
      <c r="P33" s="372"/>
      <c r="Q33" s="342" t="s">
        <v>60</v>
      </c>
      <c r="R33" s="343"/>
      <c r="S33" s="343"/>
      <c r="T33" s="343"/>
      <c r="U33" s="407"/>
      <c r="V33" s="407"/>
      <c r="W33" s="407"/>
      <c r="X33" s="324" t="s">
        <v>44</v>
      </c>
      <c r="Y33" s="325"/>
      <c r="Z33" s="325"/>
      <c r="AA33" s="325"/>
      <c r="AB33" s="325"/>
      <c r="AC33" s="325"/>
      <c r="AD33" s="326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</row>
    <row r="34" spans="1:42" s="115" customFormat="1">
      <c r="A34" s="340"/>
      <c r="B34" s="341"/>
      <c r="C34" s="321" t="s">
        <v>60</v>
      </c>
      <c r="D34" s="322"/>
      <c r="E34" s="322"/>
      <c r="F34" s="322"/>
      <c r="G34" s="322"/>
      <c r="H34" s="322"/>
      <c r="I34" s="323"/>
      <c r="J34" s="369" t="s">
        <v>45</v>
      </c>
      <c r="K34" s="370"/>
      <c r="L34" s="370"/>
      <c r="M34" s="370"/>
      <c r="N34" s="371"/>
      <c r="O34" s="371"/>
      <c r="P34" s="372"/>
      <c r="Q34" s="418"/>
      <c r="R34" s="409"/>
      <c r="S34" s="409"/>
      <c r="T34" s="409"/>
      <c r="U34" s="410"/>
      <c r="V34" s="410"/>
      <c r="W34" s="411"/>
      <c r="X34" s="415" t="s">
        <v>60</v>
      </c>
      <c r="Y34" s="416"/>
      <c r="Z34" s="416"/>
      <c r="AA34" s="416"/>
      <c r="AB34" s="416"/>
      <c r="AC34" s="416"/>
      <c r="AD34" s="417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</row>
    <row r="35" spans="1:42" s="115" customFormat="1">
      <c r="A35" s="340"/>
      <c r="B35" s="341"/>
      <c r="C35" s="321" t="s">
        <v>44</v>
      </c>
      <c r="D35" s="322"/>
      <c r="E35" s="322"/>
      <c r="F35" s="322"/>
      <c r="G35" s="322"/>
      <c r="H35" s="322"/>
      <c r="I35" s="323"/>
      <c r="J35" s="321" t="s">
        <v>44</v>
      </c>
      <c r="K35" s="322"/>
      <c r="L35" s="322"/>
      <c r="M35" s="322"/>
      <c r="N35" s="322"/>
      <c r="O35" s="322"/>
      <c r="P35" s="323"/>
      <c r="Q35" s="419"/>
      <c r="R35" s="420"/>
      <c r="S35" s="420"/>
      <c r="T35" s="420"/>
      <c r="U35" s="420"/>
      <c r="V35" s="420"/>
      <c r="W35" s="420"/>
      <c r="X35" s="421"/>
      <c r="Y35" s="422"/>
      <c r="Z35" s="422"/>
      <c r="AA35" s="422"/>
      <c r="AB35" s="422"/>
      <c r="AC35" s="422"/>
      <c r="AD35" s="423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</row>
    <row r="36" spans="1:42" s="115" customFormat="1">
      <c r="A36" s="340"/>
      <c r="B36" s="341"/>
      <c r="C36" s="321" t="s">
        <v>61</v>
      </c>
      <c r="D36" s="322"/>
      <c r="E36" s="322"/>
      <c r="F36" s="322"/>
      <c r="G36" s="322"/>
      <c r="H36" s="322"/>
      <c r="I36" s="323"/>
      <c r="J36" s="369" t="s">
        <v>41</v>
      </c>
      <c r="K36" s="370"/>
      <c r="L36" s="370"/>
      <c r="M36" s="370"/>
      <c r="N36" s="371"/>
      <c r="O36" s="371"/>
      <c r="P36" s="372"/>
      <c r="Q36" s="424" t="s">
        <v>45</v>
      </c>
      <c r="R36" s="425"/>
      <c r="S36" s="425"/>
      <c r="T36" s="425"/>
      <c r="U36" s="425"/>
      <c r="V36" s="425"/>
      <c r="W36" s="425"/>
      <c r="X36" s="426" t="s">
        <v>45</v>
      </c>
      <c r="Y36" s="427"/>
      <c r="Z36" s="427"/>
      <c r="AA36" s="427"/>
      <c r="AB36" s="427"/>
      <c r="AC36" s="427"/>
      <c r="AD36" s="428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</row>
    <row r="37" spans="1:42" s="116" customFormat="1" ht="18.75">
      <c r="A37" s="327" t="s">
        <v>18</v>
      </c>
      <c r="B37" s="328"/>
      <c r="C37" s="381">
        <v>240</v>
      </c>
      <c r="D37" s="382"/>
      <c r="E37" s="382"/>
      <c r="F37" s="382"/>
      <c r="G37" s="382"/>
      <c r="H37" s="382"/>
      <c r="I37" s="383"/>
      <c r="J37" s="274">
        <v>230</v>
      </c>
      <c r="K37" s="275"/>
      <c r="L37" s="275"/>
      <c r="M37" s="275"/>
      <c r="N37" s="384"/>
      <c r="O37" s="384"/>
      <c r="P37" s="385"/>
      <c r="Q37" s="381">
        <v>240</v>
      </c>
      <c r="R37" s="382"/>
      <c r="S37" s="382"/>
      <c r="T37" s="382"/>
      <c r="U37" s="382"/>
      <c r="V37" s="382"/>
      <c r="W37" s="386"/>
      <c r="X37" s="387">
        <v>240</v>
      </c>
      <c r="Y37" s="388"/>
      <c r="Z37" s="388"/>
      <c r="AA37" s="388"/>
      <c r="AB37" s="388"/>
      <c r="AC37" s="388"/>
      <c r="AD37" s="389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</row>
    <row r="38" spans="1:42" s="116" customFormat="1" ht="18.75">
      <c r="A38" s="327" t="s">
        <v>19</v>
      </c>
      <c r="B38" s="328"/>
      <c r="C38" s="390" t="s">
        <v>48</v>
      </c>
      <c r="D38" s="391"/>
      <c r="E38" s="391"/>
      <c r="F38" s="391"/>
      <c r="G38" s="391"/>
      <c r="H38" s="391"/>
      <c r="I38" s="392"/>
      <c r="J38" s="351" t="s">
        <v>62</v>
      </c>
      <c r="K38" s="352"/>
      <c r="L38" s="352"/>
      <c r="M38" s="352"/>
      <c r="N38" s="352"/>
      <c r="O38" s="352"/>
      <c r="P38" s="353"/>
      <c r="Q38" s="390" t="s">
        <v>62</v>
      </c>
      <c r="R38" s="391"/>
      <c r="S38" s="391"/>
      <c r="T38" s="391"/>
      <c r="U38" s="391"/>
      <c r="V38" s="391"/>
      <c r="W38" s="392"/>
      <c r="X38" s="390" t="s">
        <v>48</v>
      </c>
      <c r="Y38" s="391"/>
      <c r="Z38" s="391"/>
      <c r="AA38" s="391"/>
      <c r="AB38" s="391"/>
      <c r="AC38" s="391"/>
      <c r="AD38" s="392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</row>
    <row r="39" spans="1:42" s="114" customFormat="1">
      <c r="A39" s="393" t="s">
        <v>23</v>
      </c>
      <c r="B39" s="394"/>
      <c r="C39" s="269" t="s">
        <v>24</v>
      </c>
      <c r="D39" s="270"/>
      <c r="E39" s="270"/>
      <c r="F39" s="270"/>
      <c r="G39" s="270"/>
      <c r="H39" s="359"/>
      <c r="I39" s="373" t="s">
        <v>25</v>
      </c>
      <c r="J39" s="288" t="s">
        <v>24</v>
      </c>
      <c r="K39" s="289"/>
      <c r="L39" s="289"/>
      <c r="M39" s="289"/>
      <c r="N39" s="289"/>
      <c r="O39" s="395"/>
      <c r="P39" s="406" t="s">
        <v>25</v>
      </c>
      <c r="Q39" s="269" t="s">
        <v>24</v>
      </c>
      <c r="R39" s="270"/>
      <c r="S39" s="270"/>
      <c r="T39" s="270"/>
      <c r="U39" s="270"/>
      <c r="V39" s="359"/>
      <c r="W39" s="373" t="s">
        <v>25</v>
      </c>
      <c r="X39" s="396" t="s">
        <v>24</v>
      </c>
      <c r="Y39" s="397"/>
      <c r="Z39" s="397"/>
      <c r="AA39" s="397"/>
      <c r="AB39" s="397"/>
      <c r="AC39" s="398"/>
      <c r="AD39" s="399" t="s">
        <v>49</v>
      </c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</row>
    <row r="40" spans="1:42" s="117" customFormat="1" ht="60.95" customHeight="1">
      <c r="A40" s="120" t="s">
        <v>26</v>
      </c>
      <c r="B40" s="121" t="s">
        <v>27</v>
      </c>
      <c r="C40" s="379" t="s">
        <v>50</v>
      </c>
      <c r="D40" s="380"/>
      <c r="E40" s="379" t="s">
        <v>51</v>
      </c>
      <c r="F40" s="380"/>
      <c r="G40" s="379" t="s">
        <v>52</v>
      </c>
      <c r="H40" s="380"/>
      <c r="I40" s="374"/>
      <c r="J40" s="379" t="s">
        <v>50</v>
      </c>
      <c r="K40" s="380"/>
      <c r="L40" s="379" t="s">
        <v>51</v>
      </c>
      <c r="M40" s="380"/>
      <c r="N40" s="379" t="s">
        <v>52</v>
      </c>
      <c r="O40" s="380"/>
      <c r="P40" s="374"/>
      <c r="Q40" s="379" t="s">
        <v>50</v>
      </c>
      <c r="R40" s="380"/>
      <c r="S40" s="379" t="s">
        <v>51</v>
      </c>
      <c r="T40" s="380"/>
      <c r="U40" s="379" t="s">
        <v>52</v>
      </c>
      <c r="V40" s="380"/>
      <c r="W40" s="374"/>
      <c r="X40" s="401" t="s">
        <v>50</v>
      </c>
      <c r="Y40" s="402"/>
      <c r="Z40" s="401" t="s">
        <v>63</v>
      </c>
      <c r="AA40" s="402"/>
      <c r="AB40" s="401" t="s">
        <v>52</v>
      </c>
      <c r="AC40" s="402"/>
      <c r="AD40" s="400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</row>
    <row r="41" spans="1:42" s="114" customFormat="1" ht="18">
      <c r="A41" s="45">
        <v>1400</v>
      </c>
      <c r="B41" s="46">
        <v>600</v>
      </c>
      <c r="C41" s="47">
        <v>3507</v>
      </c>
      <c r="D41" s="48">
        <f t="shared" ref="D41:H41" si="40">C41+C41*$U$7</f>
        <v>3507</v>
      </c>
      <c r="E41" s="47">
        <v>3509</v>
      </c>
      <c r="F41" s="49">
        <f t="shared" si="40"/>
        <v>3509</v>
      </c>
      <c r="G41" s="47">
        <v>3751</v>
      </c>
      <c r="H41" s="49">
        <f t="shared" si="40"/>
        <v>3751</v>
      </c>
      <c r="I41" s="70">
        <f>A41*B41*$C$37*0.000000001</f>
        <v>0.2016</v>
      </c>
      <c r="J41" s="47">
        <v>3564</v>
      </c>
      <c r="K41" s="48">
        <f t="shared" ref="K41:O41" si="41">J41+J41*$U$7</f>
        <v>3564</v>
      </c>
      <c r="L41" s="47">
        <v>3565</v>
      </c>
      <c r="M41" s="49">
        <f t="shared" si="41"/>
        <v>3565</v>
      </c>
      <c r="N41" s="47">
        <v>3811</v>
      </c>
      <c r="O41" s="49">
        <f t="shared" si="41"/>
        <v>3811</v>
      </c>
      <c r="P41" s="70">
        <v>0.19320000000000001</v>
      </c>
      <c r="Q41" s="47">
        <v>3610</v>
      </c>
      <c r="R41" s="48">
        <f t="shared" ref="R41:V41" si="42">Q41+Q41*$U$7</f>
        <v>3610</v>
      </c>
      <c r="S41" s="47">
        <v>3651</v>
      </c>
      <c r="T41" s="49">
        <f t="shared" si="42"/>
        <v>3651</v>
      </c>
      <c r="U41" s="47">
        <v>4006</v>
      </c>
      <c r="V41" s="49">
        <f t="shared" si="42"/>
        <v>4006</v>
      </c>
      <c r="W41" s="70">
        <v>0.2016</v>
      </c>
      <c r="X41" s="133">
        <v>3801</v>
      </c>
      <c r="Y41" s="134">
        <f t="shared" ref="Y41:AC41" si="43">X41+X41*$U$7</f>
        <v>3801</v>
      </c>
      <c r="Z41" s="133">
        <v>3942</v>
      </c>
      <c r="AA41" s="135">
        <f t="shared" si="43"/>
        <v>3942</v>
      </c>
      <c r="AB41" s="133">
        <v>4062</v>
      </c>
      <c r="AC41" s="135">
        <f t="shared" si="43"/>
        <v>4062</v>
      </c>
      <c r="AD41" s="146">
        <v>0.2016</v>
      </c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</row>
    <row r="42" spans="1:42" s="114" customFormat="1" ht="18">
      <c r="A42" s="50"/>
      <c r="B42" s="127">
        <v>700</v>
      </c>
      <c r="C42" s="52">
        <v>4719</v>
      </c>
      <c r="D42" s="48">
        <f t="shared" ref="D42:H42" si="44">C42+C42*$U$7</f>
        <v>4719</v>
      </c>
      <c r="E42" s="47">
        <v>4888</v>
      </c>
      <c r="F42" s="49">
        <f t="shared" si="44"/>
        <v>4888</v>
      </c>
      <c r="G42" s="47">
        <v>5018</v>
      </c>
      <c r="H42" s="49">
        <f t="shared" si="44"/>
        <v>5018</v>
      </c>
      <c r="I42" s="70">
        <f t="shared" ref="I42:I49" si="45">$A$46*$B42*$C$37*0.000000001</f>
        <v>0.33600000000000002</v>
      </c>
      <c r="J42" s="52">
        <v>4794</v>
      </c>
      <c r="K42" s="48">
        <f t="shared" ref="K42:O42" si="46">J42+J42*$U$7</f>
        <v>4794</v>
      </c>
      <c r="L42" s="47">
        <v>4958</v>
      </c>
      <c r="M42" s="49">
        <f t="shared" si="46"/>
        <v>4958</v>
      </c>
      <c r="N42" s="47">
        <v>5098</v>
      </c>
      <c r="O42" s="49">
        <f t="shared" si="46"/>
        <v>5098</v>
      </c>
      <c r="P42" s="70">
        <f t="shared" ref="P42:P49" si="47">$A$46*$B42*$J$37*0.000000001</f>
        <v>0.32200000000000001</v>
      </c>
      <c r="Q42" s="52">
        <v>4806</v>
      </c>
      <c r="R42" s="48">
        <f t="shared" ref="R42:V42" si="48">Q42+Q42*$U$7</f>
        <v>4806</v>
      </c>
      <c r="S42" s="47">
        <v>5020</v>
      </c>
      <c r="T42" s="49">
        <f t="shared" si="48"/>
        <v>5020</v>
      </c>
      <c r="U42" s="47">
        <v>5309</v>
      </c>
      <c r="V42" s="49">
        <f t="shared" si="48"/>
        <v>5309</v>
      </c>
      <c r="W42" s="70">
        <f t="shared" ref="W42:W49" si="49">$A$46*$B42*$Q$37*0.000000001</f>
        <v>0.33600000000000002</v>
      </c>
      <c r="X42" s="137">
        <v>6219</v>
      </c>
      <c r="Y42" s="134">
        <f t="shared" ref="Y42:AC42" si="50">X42+X42*$U$7</f>
        <v>6219</v>
      </c>
      <c r="Z42" s="133">
        <v>6377</v>
      </c>
      <c r="AA42" s="135">
        <f t="shared" si="50"/>
        <v>6377</v>
      </c>
      <c r="AB42" s="133">
        <v>6252</v>
      </c>
      <c r="AC42" s="135">
        <f t="shared" si="50"/>
        <v>6252</v>
      </c>
      <c r="AD42" s="146">
        <f t="shared" ref="AD42:AD49" si="51">$A$46*$B42*X$37*0.000000001</f>
        <v>0.33600000000000002</v>
      </c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</row>
    <row r="43" spans="1:42" s="114" customFormat="1" ht="18">
      <c r="A43" s="53"/>
      <c r="B43" s="128">
        <v>800</v>
      </c>
      <c r="C43" s="52">
        <v>5254</v>
      </c>
      <c r="D43" s="48">
        <f t="shared" ref="D43:H43" si="52">C43+C43*$U$7</f>
        <v>5254</v>
      </c>
      <c r="E43" s="47">
        <v>5440</v>
      </c>
      <c r="F43" s="49">
        <f t="shared" si="52"/>
        <v>5440</v>
      </c>
      <c r="G43" s="47">
        <v>5586</v>
      </c>
      <c r="H43" s="49">
        <f t="shared" si="52"/>
        <v>5586</v>
      </c>
      <c r="I43" s="70">
        <f t="shared" si="45"/>
        <v>0.38400000000000001</v>
      </c>
      <c r="J43" s="52">
        <v>5343</v>
      </c>
      <c r="K43" s="48">
        <f t="shared" ref="K43:O43" si="53">J43+J43*$U$7</f>
        <v>5343</v>
      </c>
      <c r="L43" s="47">
        <v>5524</v>
      </c>
      <c r="M43" s="49">
        <f t="shared" si="53"/>
        <v>5524</v>
      </c>
      <c r="N43" s="47">
        <v>5681</v>
      </c>
      <c r="O43" s="49">
        <f t="shared" si="53"/>
        <v>5681</v>
      </c>
      <c r="P43" s="70">
        <f t="shared" si="47"/>
        <v>0.36800000000000005</v>
      </c>
      <c r="Q43" s="52">
        <v>5365</v>
      </c>
      <c r="R43" s="48">
        <f t="shared" ref="R43:V43" si="54">Q43+Q43*$U$7</f>
        <v>5365</v>
      </c>
      <c r="S43" s="47">
        <v>5600</v>
      </c>
      <c r="T43" s="49">
        <f t="shared" si="54"/>
        <v>5600</v>
      </c>
      <c r="U43" s="47">
        <v>5924</v>
      </c>
      <c r="V43" s="49">
        <f t="shared" si="54"/>
        <v>5924</v>
      </c>
      <c r="W43" s="70">
        <f t="shared" si="49"/>
        <v>0.38400000000000001</v>
      </c>
      <c r="X43" s="137">
        <v>6989</v>
      </c>
      <c r="Y43" s="134">
        <f t="shared" ref="Y43:AC43" si="55">X43+X43*$U$7</f>
        <v>6989</v>
      </c>
      <c r="Z43" s="133">
        <v>7162</v>
      </c>
      <c r="AA43" s="135">
        <f t="shared" si="55"/>
        <v>7162</v>
      </c>
      <c r="AB43" s="133">
        <v>7243</v>
      </c>
      <c r="AC43" s="135">
        <f t="shared" si="55"/>
        <v>7243</v>
      </c>
      <c r="AD43" s="146">
        <f t="shared" si="51"/>
        <v>0.38400000000000001</v>
      </c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</row>
    <row r="44" spans="1:42" s="113" customFormat="1" ht="18">
      <c r="A44" s="53">
        <v>1900</v>
      </c>
      <c r="B44" s="128">
        <v>900</v>
      </c>
      <c r="C44" s="52">
        <v>5789</v>
      </c>
      <c r="D44" s="48">
        <f t="shared" ref="D44:H44" si="56">C44+C44*$U$7</f>
        <v>5789</v>
      </c>
      <c r="E44" s="47">
        <v>5992</v>
      </c>
      <c r="F44" s="49">
        <f t="shared" si="56"/>
        <v>5992</v>
      </c>
      <c r="G44" s="47">
        <v>6153</v>
      </c>
      <c r="H44" s="49">
        <f t="shared" si="56"/>
        <v>6153</v>
      </c>
      <c r="I44" s="70">
        <f t="shared" si="45"/>
        <v>0.43200000000000005</v>
      </c>
      <c r="J44" s="52">
        <v>5893</v>
      </c>
      <c r="K44" s="48">
        <f t="shared" ref="K44:O44" si="57">J44+J44*$U$7</f>
        <v>5893</v>
      </c>
      <c r="L44" s="47">
        <v>6090</v>
      </c>
      <c r="M44" s="49">
        <f t="shared" si="57"/>
        <v>6090</v>
      </c>
      <c r="N44" s="47">
        <v>6264</v>
      </c>
      <c r="O44" s="49">
        <f t="shared" si="57"/>
        <v>6264</v>
      </c>
      <c r="P44" s="70">
        <f t="shared" si="47"/>
        <v>0.41400000000000003</v>
      </c>
      <c r="Q44" s="52">
        <v>5924</v>
      </c>
      <c r="R44" s="48">
        <f t="shared" ref="R44:V44" si="58">Q44+Q44*$U$7</f>
        <v>5924</v>
      </c>
      <c r="S44" s="47">
        <v>6181</v>
      </c>
      <c r="T44" s="49">
        <f t="shared" si="58"/>
        <v>6181</v>
      </c>
      <c r="U44" s="47">
        <v>6540</v>
      </c>
      <c r="V44" s="49">
        <f t="shared" si="58"/>
        <v>6540</v>
      </c>
      <c r="W44" s="70">
        <f t="shared" si="49"/>
        <v>0.43200000000000005</v>
      </c>
      <c r="X44" s="137">
        <v>7758</v>
      </c>
      <c r="Y44" s="134">
        <f t="shared" ref="Y44:AC44" si="59">X44+X44*$U$7</f>
        <v>7758</v>
      </c>
      <c r="Z44" s="133">
        <v>7948</v>
      </c>
      <c r="AA44" s="135">
        <f t="shared" si="59"/>
        <v>7948</v>
      </c>
      <c r="AB44" s="133">
        <v>8038</v>
      </c>
      <c r="AC44" s="135">
        <f t="shared" si="59"/>
        <v>8038</v>
      </c>
      <c r="AD44" s="146">
        <f t="shared" si="51"/>
        <v>0.43200000000000005</v>
      </c>
    </row>
    <row r="45" spans="1:42" s="113" customFormat="1" ht="18">
      <c r="A45" s="53">
        <v>1950</v>
      </c>
      <c r="B45" s="128">
        <v>1100</v>
      </c>
      <c r="C45" s="52">
        <v>6859</v>
      </c>
      <c r="D45" s="48">
        <f t="shared" ref="D45:H45" si="60">C45+C45*$U$7</f>
        <v>6859</v>
      </c>
      <c r="E45" s="47">
        <v>7095</v>
      </c>
      <c r="F45" s="49">
        <f t="shared" si="60"/>
        <v>7095</v>
      </c>
      <c r="G45" s="47">
        <v>7289</v>
      </c>
      <c r="H45" s="49">
        <f t="shared" si="60"/>
        <v>7289</v>
      </c>
      <c r="I45" s="70">
        <f t="shared" si="45"/>
        <v>0.52800000000000002</v>
      </c>
      <c r="J45" s="52">
        <v>6993</v>
      </c>
      <c r="K45" s="48">
        <f t="shared" ref="K45:O45" si="61">J45+J45*$U$7</f>
        <v>6993</v>
      </c>
      <c r="L45" s="47">
        <v>7222</v>
      </c>
      <c r="M45" s="49">
        <f t="shared" si="61"/>
        <v>7222</v>
      </c>
      <c r="N45" s="47">
        <v>7430</v>
      </c>
      <c r="O45" s="49">
        <f t="shared" si="61"/>
        <v>7430</v>
      </c>
      <c r="P45" s="70">
        <f t="shared" si="47"/>
        <v>0.50600000000000001</v>
      </c>
      <c r="Q45" s="52">
        <v>7041</v>
      </c>
      <c r="R45" s="48">
        <f t="shared" ref="R45:V45" si="62">Q45+Q45*$U$7</f>
        <v>7041</v>
      </c>
      <c r="S45" s="47">
        <v>7343</v>
      </c>
      <c r="T45" s="49">
        <f t="shared" si="62"/>
        <v>7343</v>
      </c>
      <c r="U45" s="47">
        <v>7771</v>
      </c>
      <c r="V45" s="49">
        <f t="shared" si="62"/>
        <v>7771</v>
      </c>
      <c r="W45" s="70">
        <f t="shared" si="49"/>
        <v>0.52800000000000002</v>
      </c>
      <c r="X45" s="137">
        <v>9298</v>
      </c>
      <c r="Y45" s="134">
        <f t="shared" ref="Y45:AC45" si="63">X45+X45*$U$7</f>
        <v>9298</v>
      </c>
      <c r="Z45" s="133">
        <v>9519</v>
      </c>
      <c r="AA45" s="135">
        <f t="shared" si="63"/>
        <v>9519</v>
      </c>
      <c r="AB45" s="133">
        <v>9630</v>
      </c>
      <c r="AC45" s="135">
        <f t="shared" si="63"/>
        <v>9630</v>
      </c>
      <c r="AD45" s="146">
        <f t="shared" si="51"/>
        <v>0.52800000000000002</v>
      </c>
    </row>
    <row r="46" spans="1:42" s="113" customFormat="1" ht="18">
      <c r="A46" s="53">
        <v>2000</v>
      </c>
      <c r="B46" s="128">
        <v>1200</v>
      </c>
      <c r="C46" s="52">
        <v>7394</v>
      </c>
      <c r="D46" s="48">
        <f t="shared" ref="D46:H46" si="64">C46+C46*$U$7</f>
        <v>7394</v>
      </c>
      <c r="E46" s="47">
        <v>7647</v>
      </c>
      <c r="F46" s="49">
        <f t="shared" si="64"/>
        <v>7647</v>
      </c>
      <c r="G46" s="47">
        <v>7857</v>
      </c>
      <c r="H46" s="49">
        <f t="shared" si="64"/>
        <v>7857</v>
      </c>
      <c r="I46" s="70">
        <f t="shared" si="45"/>
        <v>0.57600000000000007</v>
      </c>
      <c r="J46" s="52">
        <v>7542</v>
      </c>
      <c r="K46" s="48">
        <f t="shared" ref="K46:O46" si="65">J46+J46*$U$7</f>
        <v>7542</v>
      </c>
      <c r="L46" s="47">
        <v>7787</v>
      </c>
      <c r="M46" s="49">
        <f t="shared" si="65"/>
        <v>7787</v>
      </c>
      <c r="N46" s="47">
        <v>8014</v>
      </c>
      <c r="O46" s="49">
        <f t="shared" si="65"/>
        <v>8014</v>
      </c>
      <c r="P46" s="70">
        <f t="shared" si="47"/>
        <v>0.55200000000000005</v>
      </c>
      <c r="Q46" s="52">
        <v>7600</v>
      </c>
      <c r="R46" s="48">
        <f t="shared" ref="R46:V46" si="66">Q46+Q46*$U$7</f>
        <v>7600</v>
      </c>
      <c r="S46" s="47">
        <v>7924</v>
      </c>
      <c r="T46" s="49">
        <f t="shared" si="66"/>
        <v>7924</v>
      </c>
      <c r="U46" s="47">
        <v>8387</v>
      </c>
      <c r="V46" s="49">
        <f t="shared" si="66"/>
        <v>8387</v>
      </c>
      <c r="W46" s="70">
        <f t="shared" si="49"/>
        <v>0.57600000000000007</v>
      </c>
      <c r="X46" s="137">
        <v>10068</v>
      </c>
      <c r="Y46" s="134">
        <f t="shared" ref="Y46:AC46" si="67">X46+X46*$U$7</f>
        <v>10068</v>
      </c>
      <c r="Z46" s="133">
        <v>10305</v>
      </c>
      <c r="AA46" s="135">
        <f t="shared" si="67"/>
        <v>10305</v>
      </c>
      <c r="AB46" s="133">
        <v>10426</v>
      </c>
      <c r="AC46" s="135">
        <f t="shared" si="67"/>
        <v>10426</v>
      </c>
      <c r="AD46" s="146">
        <f t="shared" si="51"/>
        <v>0.57600000000000007</v>
      </c>
    </row>
    <row r="47" spans="1:42" s="113" customFormat="1" ht="18">
      <c r="A47" s="55"/>
      <c r="B47" s="128">
        <v>1400</v>
      </c>
      <c r="C47" s="52">
        <v>8468</v>
      </c>
      <c r="D47" s="48">
        <f t="shared" ref="D47:H47" si="68">C47+C47*$U$7</f>
        <v>8468</v>
      </c>
      <c r="E47" s="47">
        <v>8753</v>
      </c>
      <c r="F47" s="49">
        <f t="shared" si="68"/>
        <v>8753</v>
      </c>
      <c r="G47" s="47">
        <v>8996</v>
      </c>
      <c r="H47" s="49">
        <f t="shared" si="68"/>
        <v>8996</v>
      </c>
      <c r="I47" s="70">
        <f t="shared" si="45"/>
        <v>0.67200000000000004</v>
      </c>
      <c r="J47" s="52">
        <v>8645</v>
      </c>
      <c r="K47" s="48">
        <f t="shared" ref="K47:O47" si="69">J47+J47*$U$7</f>
        <v>8645</v>
      </c>
      <c r="L47" s="47">
        <v>8923</v>
      </c>
      <c r="M47" s="49">
        <f t="shared" si="69"/>
        <v>8923</v>
      </c>
      <c r="N47" s="47">
        <v>9184</v>
      </c>
      <c r="O47" s="49">
        <f t="shared" si="69"/>
        <v>9184</v>
      </c>
      <c r="P47" s="70">
        <f t="shared" si="47"/>
        <v>0.64400000000000002</v>
      </c>
      <c r="Q47" s="52">
        <v>8720</v>
      </c>
      <c r="R47" s="48">
        <f t="shared" ref="R47:V47" si="70">Q47+Q47*$U$7</f>
        <v>8720</v>
      </c>
      <c r="S47" s="47">
        <v>9088</v>
      </c>
      <c r="T47" s="49">
        <f t="shared" si="70"/>
        <v>9088</v>
      </c>
      <c r="U47" s="47">
        <v>9621</v>
      </c>
      <c r="V47" s="49">
        <f t="shared" si="70"/>
        <v>9621</v>
      </c>
      <c r="W47" s="70">
        <f t="shared" si="49"/>
        <v>0.67200000000000004</v>
      </c>
      <c r="X47" s="137">
        <v>11610</v>
      </c>
      <c r="Y47" s="134">
        <f t="shared" ref="Y47:AC47" si="71">X47+X47*$U$7</f>
        <v>11610</v>
      </c>
      <c r="Z47" s="133">
        <v>11879</v>
      </c>
      <c r="AA47" s="135">
        <f t="shared" si="71"/>
        <v>11879</v>
      </c>
      <c r="AB47" s="133">
        <v>12021</v>
      </c>
      <c r="AC47" s="135">
        <f t="shared" si="71"/>
        <v>12021</v>
      </c>
      <c r="AD47" s="146">
        <f t="shared" si="51"/>
        <v>0.67200000000000004</v>
      </c>
    </row>
    <row r="48" spans="1:42" s="113" customFormat="1" ht="18">
      <c r="A48" s="55"/>
      <c r="B48" s="129">
        <v>1600</v>
      </c>
      <c r="C48" s="57">
        <v>9538</v>
      </c>
      <c r="D48" s="58">
        <f t="shared" ref="D48:H48" si="72">C48+C48*$U$7</f>
        <v>9538</v>
      </c>
      <c r="E48" s="59">
        <v>9857</v>
      </c>
      <c r="F48" s="60">
        <f t="shared" si="72"/>
        <v>9857</v>
      </c>
      <c r="G48" s="59">
        <v>10132</v>
      </c>
      <c r="H48" s="60">
        <f t="shared" si="72"/>
        <v>10132</v>
      </c>
      <c r="I48" s="71">
        <f t="shared" si="45"/>
        <v>0.76800000000000002</v>
      </c>
      <c r="J48" s="57">
        <v>9744</v>
      </c>
      <c r="K48" s="58">
        <f t="shared" ref="K48:O48" si="73">J48+J48*$U$7</f>
        <v>9744</v>
      </c>
      <c r="L48" s="59">
        <v>10054</v>
      </c>
      <c r="M48" s="60">
        <f t="shared" si="73"/>
        <v>10054</v>
      </c>
      <c r="N48" s="59">
        <v>10350</v>
      </c>
      <c r="O48" s="60">
        <f t="shared" si="73"/>
        <v>10350</v>
      </c>
      <c r="P48" s="71">
        <f t="shared" si="47"/>
        <v>0.7360000000000001</v>
      </c>
      <c r="Q48" s="57">
        <v>9837</v>
      </c>
      <c r="R48" s="58">
        <f t="shared" ref="R48:V48" si="74">Q48+Q48*$U$7</f>
        <v>9837</v>
      </c>
      <c r="S48" s="59">
        <v>10250</v>
      </c>
      <c r="T48" s="60">
        <f t="shared" si="74"/>
        <v>10250</v>
      </c>
      <c r="U48" s="59">
        <v>10852</v>
      </c>
      <c r="V48" s="60">
        <f t="shared" si="74"/>
        <v>10852</v>
      </c>
      <c r="W48" s="71">
        <f t="shared" si="49"/>
        <v>0.76800000000000002</v>
      </c>
      <c r="X48" s="57">
        <v>13150</v>
      </c>
      <c r="Y48" s="58">
        <f t="shared" ref="Y48:AC48" si="75">X48+X48*$U$7</f>
        <v>13150</v>
      </c>
      <c r="Z48" s="59">
        <v>13450</v>
      </c>
      <c r="AA48" s="60">
        <f t="shared" si="75"/>
        <v>13450</v>
      </c>
      <c r="AB48" s="59">
        <v>13612</v>
      </c>
      <c r="AC48" s="60">
        <f t="shared" si="75"/>
        <v>13612</v>
      </c>
      <c r="AD48" s="71">
        <f t="shared" si="51"/>
        <v>0.76800000000000002</v>
      </c>
    </row>
    <row r="49" spans="1:36" s="113" customFormat="1" ht="18">
      <c r="A49" s="61"/>
      <c r="B49" s="130">
        <v>1800</v>
      </c>
      <c r="C49" s="63">
        <v>10608</v>
      </c>
      <c r="D49" s="64">
        <f t="shared" ref="D49:H49" si="76">C49+C49*$U$7</f>
        <v>10608</v>
      </c>
      <c r="E49" s="65">
        <v>10960</v>
      </c>
      <c r="F49" s="66">
        <f t="shared" si="76"/>
        <v>10960</v>
      </c>
      <c r="G49" s="65">
        <v>11267</v>
      </c>
      <c r="H49" s="66">
        <f t="shared" si="76"/>
        <v>11267</v>
      </c>
      <c r="I49" s="73">
        <f t="shared" si="45"/>
        <v>0.8640000000000001</v>
      </c>
      <c r="J49" s="63">
        <v>10843</v>
      </c>
      <c r="K49" s="64">
        <f t="shared" ref="K49:O49" si="77">J49+J49*$U$7</f>
        <v>10843</v>
      </c>
      <c r="L49" s="65">
        <v>11186</v>
      </c>
      <c r="M49" s="66">
        <f t="shared" si="77"/>
        <v>11186</v>
      </c>
      <c r="N49" s="65">
        <v>11516</v>
      </c>
      <c r="O49" s="66">
        <f t="shared" si="77"/>
        <v>11516</v>
      </c>
      <c r="P49" s="70">
        <f t="shared" si="47"/>
        <v>0.82800000000000007</v>
      </c>
      <c r="Q49" s="63">
        <v>10955</v>
      </c>
      <c r="R49" s="64">
        <f t="shared" ref="R49:V49" si="78">Q49+Q49*$U$7</f>
        <v>10955</v>
      </c>
      <c r="S49" s="65">
        <v>11412</v>
      </c>
      <c r="T49" s="66">
        <f t="shared" si="78"/>
        <v>11412</v>
      </c>
      <c r="U49" s="65">
        <v>12083</v>
      </c>
      <c r="V49" s="66">
        <f t="shared" si="78"/>
        <v>12083</v>
      </c>
      <c r="W49" s="70">
        <f t="shared" si="49"/>
        <v>0.8640000000000001</v>
      </c>
      <c r="X49" s="139">
        <v>14689</v>
      </c>
      <c r="Y49" s="140">
        <f t="shared" ref="Y49:AC49" si="79">X49+X49*$U$7</f>
        <v>14689</v>
      </c>
      <c r="Z49" s="141">
        <v>15021</v>
      </c>
      <c r="AA49" s="142">
        <f t="shared" si="79"/>
        <v>15021</v>
      </c>
      <c r="AB49" s="141">
        <v>15204</v>
      </c>
      <c r="AC49" s="142">
        <f t="shared" si="79"/>
        <v>15204</v>
      </c>
      <c r="AD49" s="146">
        <f t="shared" si="51"/>
        <v>0.8640000000000001</v>
      </c>
    </row>
    <row r="50" spans="1:36" s="113" customFormat="1" ht="20.25" customHeight="1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</row>
    <row r="51" spans="1:36" s="113" customFormat="1" ht="20.25" customHeight="1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</row>
    <row r="52" spans="1:36" s="113" customFormat="1" ht="20.25" customHeight="1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</row>
    <row r="53" spans="1:36" s="118" customFormat="1" ht="20.25" customHeight="1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</row>
    <row r="54" spans="1:36" s="118" customFormat="1" ht="20.25" customHeight="1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</row>
    <row r="55" spans="1:36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</row>
  </sheetData>
  <mergeCells count="114">
    <mergeCell ref="S5:T7"/>
    <mergeCell ref="X40:Y40"/>
    <mergeCell ref="Z40:AA40"/>
    <mergeCell ref="AB40:AC40"/>
    <mergeCell ref="I18:I19"/>
    <mergeCell ref="I39:I40"/>
    <mergeCell ref="P18:P19"/>
    <mergeCell ref="P39:P40"/>
    <mergeCell ref="W18:W19"/>
    <mergeCell ref="W39:W40"/>
    <mergeCell ref="Q31:W32"/>
    <mergeCell ref="X31:AD32"/>
    <mergeCell ref="Q33:W35"/>
    <mergeCell ref="X34:AD35"/>
    <mergeCell ref="C36:I36"/>
    <mergeCell ref="J36:P36"/>
    <mergeCell ref="Q36:W36"/>
    <mergeCell ref="X36:AD36"/>
    <mergeCell ref="X19:Y19"/>
    <mergeCell ref="Z19:AA19"/>
    <mergeCell ref="AB19:AC19"/>
    <mergeCell ref="C15:I15"/>
    <mergeCell ref="J15:P15"/>
    <mergeCell ref="Q15:W15"/>
    <mergeCell ref="A38:B38"/>
    <mergeCell ref="C38:I38"/>
    <mergeCell ref="J38:P38"/>
    <mergeCell ref="Q38:W38"/>
    <mergeCell ref="X38:AD38"/>
    <mergeCell ref="A39:B39"/>
    <mergeCell ref="C39:H39"/>
    <mergeCell ref="J39:O39"/>
    <mergeCell ref="Q39:V39"/>
    <mergeCell ref="X39:AC39"/>
    <mergeCell ref="AD39:AD40"/>
    <mergeCell ref="C40:D40"/>
    <mergeCell ref="E40:F40"/>
    <mergeCell ref="G40:H40"/>
    <mergeCell ref="J40:K40"/>
    <mergeCell ref="L40:M40"/>
    <mergeCell ref="N40:O40"/>
    <mergeCell ref="Q40:R40"/>
    <mergeCell ref="S40:T40"/>
    <mergeCell ref="U40:V40"/>
    <mergeCell ref="A37:B37"/>
    <mergeCell ref="C37:I37"/>
    <mergeCell ref="J37:P37"/>
    <mergeCell ref="Q37:W37"/>
    <mergeCell ref="X37:AD37"/>
    <mergeCell ref="A31:B36"/>
    <mergeCell ref="C32:I32"/>
    <mergeCell ref="J32:P32"/>
    <mergeCell ref="C33:I33"/>
    <mergeCell ref="J33:P33"/>
    <mergeCell ref="X33:AD33"/>
    <mergeCell ref="C34:I34"/>
    <mergeCell ref="J34:P34"/>
    <mergeCell ref="C35:I35"/>
    <mergeCell ref="J35:P35"/>
    <mergeCell ref="A30:B30"/>
    <mergeCell ref="C30:I30"/>
    <mergeCell ref="J30:P30"/>
    <mergeCell ref="Q30:W30"/>
    <mergeCell ref="X30:AD30"/>
    <mergeCell ref="C31:I31"/>
    <mergeCell ref="J31:P31"/>
    <mergeCell ref="AD18:AD19"/>
    <mergeCell ref="C19:D19"/>
    <mergeCell ref="E19:F19"/>
    <mergeCell ref="G19:H19"/>
    <mergeCell ref="J19:K19"/>
    <mergeCell ref="L19:M19"/>
    <mergeCell ref="N19:O19"/>
    <mergeCell ref="Q19:R19"/>
    <mergeCell ref="S19:T19"/>
    <mergeCell ref="U19:V19"/>
    <mergeCell ref="A17:B17"/>
    <mergeCell ref="C17:I17"/>
    <mergeCell ref="J17:P17"/>
    <mergeCell ref="Q17:W17"/>
    <mergeCell ref="X17:AD17"/>
    <mergeCell ref="A18:B18"/>
    <mergeCell ref="C18:H18"/>
    <mergeCell ref="J18:O18"/>
    <mergeCell ref="Q18:V18"/>
    <mergeCell ref="X18:AC18"/>
    <mergeCell ref="X15:AD15"/>
    <mergeCell ref="A16:B16"/>
    <mergeCell ref="C16:I16"/>
    <mergeCell ref="J16:P16"/>
    <mergeCell ref="Q16:W16"/>
    <mergeCell ref="X16:AD16"/>
    <mergeCell ref="A11:B15"/>
    <mergeCell ref="Q11:W12"/>
    <mergeCell ref="C12:I12"/>
    <mergeCell ref="J12:P12"/>
    <mergeCell ref="X12:AD12"/>
    <mergeCell ref="C13:I13"/>
    <mergeCell ref="J13:P13"/>
    <mergeCell ref="Q13:W13"/>
    <mergeCell ref="X13:AD13"/>
    <mergeCell ref="C14:I14"/>
    <mergeCell ref="J14:P14"/>
    <mergeCell ref="Q14:W14"/>
    <mergeCell ref="X14:AD14"/>
    <mergeCell ref="A9:W9"/>
    <mergeCell ref="A10:B10"/>
    <mergeCell ref="C10:I10"/>
    <mergeCell ref="J10:P10"/>
    <mergeCell ref="Q10:W10"/>
    <mergeCell ref="X10:AD10"/>
    <mergeCell ref="C11:I11"/>
    <mergeCell ref="J11:P11"/>
    <mergeCell ref="X11:AD11"/>
  </mergeCells>
  <pageMargins left="0.196527777777778" right="0.15625" top="0.196527777777778" bottom="0.118055555555556" header="0.51180555555555596" footer="0.51180555555555596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B2:X38"/>
  <sheetViews>
    <sheetView topLeftCell="A10" zoomScale="85" zoomScaleNormal="85" workbookViewId="0">
      <selection activeCell="M45" sqref="M45"/>
    </sheetView>
  </sheetViews>
  <sheetFormatPr defaultColWidth="9" defaultRowHeight="15"/>
  <cols>
    <col min="2" max="3" width="9.7109375" customWidth="1"/>
    <col min="4" max="5" width="11.5703125" customWidth="1"/>
    <col min="6" max="6" width="12.7109375" customWidth="1"/>
    <col min="8" max="9" width="9.7109375" customWidth="1"/>
    <col min="10" max="12" width="11.5703125" customWidth="1"/>
    <col min="14" max="15" width="9.7109375" customWidth="1"/>
    <col min="16" max="18" width="11.5703125" customWidth="1"/>
    <col min="20" max="21" width="9.7109375" customWidth="1"/>
    <col min="22" max="24" width="11.5703125" customWidth="1"/>
  </cols>
  <sheetData>
    <row r="2" spans="2:24">
      <c r="B2" s="429" t="s">
        <v>37</v>
      </c>
      <c r="C2" s="430"/>
      <c r="D2" s="430"/>
      <c r="E2" s="430"/>
      <c r="F2" s="431"/>
      <c r="H2" s="429" t="s">
        <v>38</v>
      </c>
      <c r="I2" s="430"/>
      <c r="J2" s="430"/>
      <c r="K2" s="430"/>
      <c r="L2" s="431"/>
      <c r="N2" s="429" t="s">
        <v>39</v>
      </c>
      <c r="O2" s="430"/>
      <c r="P2" s="430"/>
      <c r="Q2" s="430"/>
      <c r="R2" s="431"/>
      <c r="T2" s="429" t="s">
        <v>40</v>
      </c>
      <c r="U2" s="430"/>
      <c r="V2" s="430"/>
      <c r="W2" s="430"/>
      <c r="X2" s="431"/>
    </row>
    <row r="3" spans="2:24">
      <c r="B3" s="432"/>
      <c r="C3" s="433"/>
      <c r="D3" s="433"/>
      <c r="E3" s="433"/>
      <c r="F3" s="434"/>
      <c r="H3" s="432"/>
      <c r="I3" s="433"/>
      <c r="J3" s="433"/>
      <c r="K3" s="433"/>
      <c r="L3" s="434"/>
      <c r="N3" s="432"/>
      <c r="O3" s="433"/>
      <c r="P3" s="433"/>
      <c r="Q3" s="433"/>
      <c r="R3" s="434"/>
      <c r="T3" s="432"/>
      <c r="U3" s="433"/>
      <c r="V3" s="433"/>
      <c r="W3" s="433"/>
      <c r="X3" s="434"/>
    </row>
    <row r="4" spans="2:24">
      <c r="B4" s="432"/>
      <c r="C4" s="433"/>
      <c r="D4" s="433"/>
      <c r="E4" s="433"/>
      <c r="F4" s="434"/>
      <c r="H4" s="432"/>
      <c r="I4" s="433"/>
      <c r="J4" s="433"/>
      <c r="K4" s="433"/>
      <c r="L4" s="434"/>
      <c r="N4" s="432"/>
      <c r="O4" s="433"/>
      <c r="P4" s="433"/>
      <c r="Q4" s="433"/>
      <c r="R4" s="434"/>
      <c r="T4" s="432"/>
      <c r="U4" s="433"/>
      <c r="V4" s="433"/>
      <c r="W4" s="433"/>
      <c r="X4" s="434"/>
    </row>
    <row r="5" spans="2:24">
      <c r="B5" s="432"/>
      <c r="C5" s="433"/>
      <c r="D5" s="433"/>
      <c r="E5" s="433"/>
      <c r="F5" s="434"/>
      <c r="H5" s="432"/>
      <c r="I5" s="433"/>
      <c r="J5" s="433"/>
      <c r="K5" s="433"/>
      <c r="L5" s="434"/>
      <c r="N5" s="432"/>
      <c r="O5" s="433"/>
      <c r="P5" s="433"/>
      <c r="Q5" s="433"/>
      <c r="R5" s="434"/>
      <c r="T5" s="432"/>
      <c r="U5" s="433"/>
      <c r="V5" s="433"/>
      <c r="W5" s="433"/>
      <c r="X5" s="434"/>
    </row>
    <row r="6" spans="2:24">
      <c r="B6" s="432"/>
      <c r="C6" s="433"/>
      <c r="D6" s="433"/>
      <c r="E6" s="433"/>
      <c r="F6" s="434"/>
      <c r="H6" s="432"/>
      <c r="I6" s="433"/>
      <c r="J6" s="433"/>
      <c r="K6" s="433"/>
      <c r="L6" s="434"/>
      <c r="N6" s="432"/>
      <c r="O6" s="433"/>
      <c r="P6" s="433"/>
      <c r="Q6" s="433"/>
      <c r="R6" s="434"/>
      <c r="T6" s="432"/>
      <c r="U6" s="433"/>
      <c r="V6" s="433"/>
      <c r="W6" s="433"/>
      <c r="X6" s="434"/>
    </row>
    <row r="7" spans="2:24">
      <c r="B7" s="432"/>
      <c r="C7" s="433"/>
      <c r="D7" s="433"/>
      <c r="E7" s="433"/>
      <c r="F7" s="434"/>
      <c r="H7" s="432"/>
      <c r="I7" s="433"/>
      <c r="J7" s="433"/>
      <c r="K7" s="433"/>
      <c r="L7" s="434"/>
      <c r="N7" s="432"/>
      <c r="O7" s="433"/>
      <c r="P7" s="433"/>
      <c r="Q7" s="433"/>
      <c r="R7" s="434"/>
      <c r="T7" s="432"/>
      <c r="U7" s="433"/>
      <c r="V7" s="433"/>
      <c r="W7" s="433"/>
      <c r="X7" s="434"/>
    </row>
    <row r="8" spans="2:24">
      <c r="B8" s="432"/>
      <c r="C8" s="433"/>
      <c r="D8" s="433"/>
      <c r="E8" s="433"/>
      <c r="F8" s="434"/>
      <c r="H8" s="432"/>
      <c r="I8" s="433"/>
      <c r="J8" s="433"/>
      <c r="K8" s="433"/>
      <c r="L8" s="434"/>
      <c r="N8" s="432"/>
      <c r="O8" s="433"/>
      <c r="P8" s="433"/>
      <c r="Q8" s="433"/>
      <c r="R8" s="434"/>
      <c r="T8" s="432"/>
      <c r="U8" s="433"/>
      <c r="V8" s="433"/>
      <c r="W8" s="433"/>
      <c r="X8" s="434"/>
    </row>
    <row r="9" spans="2:24">
      <c r="B9" s="435"/>
      <c r="C9" s="436"/>
      <c r="D9" s="436"/>
      <c r="E9" s="436"/>
      <c r="F9" s="437"/>
      <c r="H9" s="435"/>
      <c r="I9" s="436"/>
      <c r="J9" s="436"/>
      <c r="K9" s="436"/>
      <c r="L9" s="437"/>
      <c r="N9" s="435"/>
      <c r="O9" s="436"/>
      <c r="P9" s="436"/>
      <c r="Q9" s="436"/>
      <c r="R9" s="437"/>
      <c r="T9" s="435"/>
      <c r="U9" s="436"/>
      <c r="V9" s="436"/>
      <c r="W9" s="436"/>
      <c r="X9" s="437"/>
    </row>
    <row r="10" spans="2:24" s="74" customFormat="1" ht="98.1" customHeight="1">
      <c r="B10" s="75" t="s">
        <v>26</v>
      </c>
      <c r="C10" s="76" t="s">
        <v>27</v>
      </c>
      <c r="D10" s="77" t="s">
        <v>64</v>
      </c>
      <c r="E10" s="77" t="s">
        <v>65</v>
      </c>
      <c r="F10" s="78" t="s">
        <v>66</v>
      </c>
      <c r="H10" s="75" t="s">
        <v>26</v>
      </c>
      <c r="I10" s="76" t="s">
        <v>27</v>
      </c>
      <c r="J10" s="103" t="s">
        <v>64</v>
      </c>
      <c r="K10" s="77" t="s">
        <v>65</v>
      </c>
      <c r="L10" s="104" t="s">
        <v>66</v>
      </c>
      <c r="N10" s="95" t="s">
        <v>26</v>
      </c>
      <c r="O10" s="96" t="s">
        <v>27</v>
      </c>
      <c r="P10" s="105" t="s">
        <v>64</v>
      </c>
      <c r="Q10" s="77" t="s">
        <v>65</v>
      </c>
      <c r="R10" s="97" t="s">
        <v>66</v>
      </c>
      <c r="T10" s="95" t="s">
        <v>26</v>
      </c>
      <c r="U10" s="96" t="s">
        <v>27</v>
      </c>
      <c r="V10" s="105" t="s">
        <v>65</v>
      </c>
      <c r="W10" s="77" t="s">
        <v>66</v>
      </c>
      <c r="X10" s="97" t="s">
        <v>67</v>
      </c>
    </row>
    <row r="11" spans="2:24" ht="18">
      <c r="B11" s="79">
        <v>1400</v>
      </c>
      <c r="C11" s="80">
        <v>600</v>
      </c>
      <c r="D11" s="81">
        <f>'NEW EVS 500'!C20+'NEW EVS 500'!C20*'NEW EVS 500'!U$7</f>
        <v>2336</v>
      </c>
      <c r="E11" s="82">
        <f>'NEW EVS 500'!E20+'NEW EVS 500'!E20*'NEW EVS 500'!U$7</f>
        <v>2559</v>
      </c>
      <c r="F11" s="83">
        <f>'NEW EVS 500'!G20+'NEW EVS 500'!G20*'NEW EVS 500'!U$7</f>
        <v>2595</v>
      </c>
      <c r="H11" s="79">
        <v>1400</v>
      </c>
      <c r="I11" s="80">
        <v>600</v>
      </c>
      <c r="J11" s="106">
        <f>'NEW EVS 500'!J20+'NEW EVS 500'!J20*'NEW EVS 500'!U$7</f>
        <v>2327</v>
      </c>
      <c r="K11" s="82">
        <f>'NEW EVS 500'!L20+'NEW EVS 500'!L20*'NEW EVS 500'!U$7</f>
        <v>2440</v>
      </c>
      <c r="L11" s="83">
        <f>'NEW EVS 500'!N20+'NEW EVS 500'!N20*'NEW EVS 500'!U$7</f>
        <v>2535</v>
      </c>
      <c r="N11" s="45">
        <v>1400</v>
      </c>
      <c r="O11" s="98">
        <v>600</v>
      </c>
      <c r="P11" s="106">
        <f>'NEW EVS 500'!Q20+'NEW EVS 500'!Q20*'NEW EVS 500'!U$7</f>
        <v>2795</v>
      </c>
      <c r="Q11" s="82">
        <f>'NEW EVS 500'!S20+'NEW EVS 500'!S20*'NEW EVS 500'!U$7</f>
        <v>3053</v>
      </c>
      <c r="R11" s="83">
        <f>'NEW EVS 500'!U20+'NEW EVS 500'!U20*'NEW EVS 500'!U$7</f>
        <v>3124</v>
      </c>
      <c r="T11" s="45">
        <v>1400</v>
      </c>
      <c r="U11" s="98">
        <v>600</v>
      </c>
      <c r="V11" s="106">
        <f>'NEW EVS 500'!X20+'NEW EVS 500'!X20*'NEW EVS 500'!U$7</f>
        <v>3224</v>
      </c>
      <c r="W11" s="82">
        <f>'NEW EVS 500'!Z20+'NEW EVS 500'!Z20*'NEW EVS 500'!U$7</f>
        <v>3259</v>
      </c>
      <c r="X11" s="83">
        <f>'NEW EVS 500'!AB20+'NEW EVS 500'!AB20*'NEW EVS 500'!U$7</f>
        <v>3505</v>
      </c>
    </row>
    <row r="12" spans="2:24" ht="18">
      <c r="B12" s="50"/>
      <c r="C12" s="84">
        <v>700</v>
      </c>
      <c r="D12" s="85">
        <f>'NEW EVS 500'!C21+'NEW EVS 500'!C21*'NEW EVS 500'!U$7</f>
        <v>3480</v>
      </c>
      <c r="E12" s="86">
        <f>'NEW EVS 500'!E21+'NEW EVS 500'!E21*'NEW EVS 500'!U$7</f>
        <v>3645</v>
      </c>
      <c r="F12" s="87">
        <f>'NEW EVS 500'!G21+'NEW EVS 500'!G21*'NEW EVS 500'!U$7</f>
        <v>3864</v>
      </c>
      <c r="H12" s="50"/>
      <c r="I12" s="84">
        <v>700</v>
      </c>
      <c r="J12" s="107">
        <f>'NEW EVS 500'!J21+'NEW EVS 500'!J21*'NEW EVS 500'!U$7</f>
        <v>3639</v>
      </c>
      <c r="K12" s="86">
        <f>'NEW EVS 500'!L21+'NEW EVS 500'!L21*'NEW EVS 500'!U$7</f>
        <v>3800</v>
      </c>
      <c r="L12" s="87">
        <f>'NEW EVS 500'!N21+'NEW EVS 500'!N21*'NEW EVS 500'!U$7</f>
        <v>3924</v>
      </c>
      <c r="N12" s="50"/>
      <c r="O12" s="84">
        <v>700</v>
      </c>
      <c r="P12" s="107">
        <f>'NEW EVS 500'!Q21+'NEW EVS 500'!Q21*'NEW EVS 500'!U$7</f>
        <v>3959</v>
      </c>
      <c r="Q12" s="86">
        <f>'NEW EVS 500'!S21+'NEW EVS 500'!S21*'NEW EVS 500'!U$7</f>
        <v>4163</v>
      </c>
      <c r="R12" s="87">
        <f>'NEW EVS 500'!U21+'NEW EVS 500'!U21*'NEW EVS 500'!U$7</f>
        <v>4428</v>
      </c>
      <c r="T12" s="50"/>
      <c r="U12" s="84">
        <v>700</v>
      </c>
      <c r="V12" s="107">
        <f>'NEW EVS 500'!X21+'NEW EVS 500'!X21*'NEW EVS 500'!U$7</f>
        <v>4373</v>
      </c>
      <c r="W12" s="86">
        <f>'NEW EVS 500'!Z21+'NEW EVS 500'!Z21*'NEW EVS 500'!U$7</f>
        <v>4583</v>
      </c>
      <c r="X12" s="87">
        <f>'NEW EVS 500'!AB21+'NEW EVS 500'!AB21*'NEW EVS 500'!U$7</f>
        <v>4736</v>
      </c>
    </row>
    <row r="13" spans="2:24" ht="18">
      <c r="B13" s="53"/>
      <c r="C13" s="54">
        <v>800</v>
      </c>
      <c r="D13" s="88">
        <f>'NEW EVS 500'!C22+'NEW EVS 500'!C22*'NEW EVS 500'!U$7</f>
        <v>3860</v>
      </c>
      <c r="E13" s="89">
        <f>'NEW EVS 500'!E22+'NEW EVS 500'!E22*'NEW EVS 500'!U$7</f>
        <v>4044</v>
      </c>
      <c r="F13" s="90">
        <f>'NEW EVS 500'!G22+'NEW EVS 500'!G22*'NEW EVS 500'!U$7</f>
        <v>4286</v>
      </c>
      <c r="H13" s="53"/>
      <c r="I13" s="54">
        <v>800</v>
      </c>
      <c r="J13" s="32">
        <f>'NEW EVS 500'!J22+'NEW EVS 500'!J22*'NEW EVS 500'!U$7</f>
        <v>4040</v>
      </c>
      <c r="K13" s="89">
        <f>'NEW EVS 500'!L22+'NEW EVS 500'!L22*'NEW EVS 500'!U$7</f>
        <v>4216</v>
      </c>
      <c r="L13" s="90">
        <f>'NEW EVS 500'!N22+'NEW EVS 500'!N22*'NEW EVS 500'!U$7</f>
        <v>4356</v>
      </c>
      <c r="N13" s="53"/>
      <c r="O13" s="54">
        <v>800</v>
      </c>
      <c r="P13" s="32">
        <f>'NEW EVS 500'!Q22+'NEW EVS 500'!Q22*'NEW EVS 500'!U$7</f>
        <v>4396</v>
      </c>
      <c r="Q13" s="89">
        <f>'NEW EVS 500'!S22+'NEW EVS 500'!S22*'NEW EVS 500'!U$7</f>
        <v>4624</v>
      </c>
      <c r="R13" s="90">
        <f>'NEW EVS 500'!U22+'NEW EVS 500'!U22*'NEW EVS 500'!U$7</f>
        <v>4916</v>
      </c>
      <c r="T13" s="53"/>
      <c r="U13" s="54">
        <v>800</v>
      </c>
      <c r="V13" s="32">
        <f>'NEW EVS 500'!X22+'NEW EVS 500'!X22*'NEW EVS 500'!U$7</f>
        <v>4865</v>
      </c>
      <c r="W13" s="89">
        <f>'NEW EVS 500'!Z22+'NEW EVS 500'!Z22*'NEW EVS 500'!U$7</f>
        <v>5096</v>
      </c>
      <c r="X13" s="90">
        <f>'NEW EVS 500'!AB22+'NEW EVS 500'!AB22*'NEW EVS 500'!U$7</f>
        <v>5272</v>
      </c>
    </row>
    <row r="14" spans="2:24" ht="18">
      <c r="B14" s="53">
        <v>1900</v>
      </c>
      <c r="C14" s="91">
        <v>900</v>
      </c>
      <c r="D14" s="85">
        <f>'NEW EVS 500'!C23+'NEW EVS 500'!C23*'NEW EVS 500'!U$7</f>
        <v>4240</v>
      </c>
      <c r="E14" s="86">
        <f>'NEW EVS 500'!E23+'NEW EVS 500'!E23*'NEW EVS 500'!U$7</f>
        <v>4443</v>
      </c>
      <c r="F14" s="87">
        <f>'NEW EVS 500'!G23+'NEW EVS 500'!G23*'NEW EVS 500'!U$7</f>
        <v>4707</v>
      </c>
      <c r="H14" s="53">
        <v>1900</v>
      </c>
      <c r="I14" s="91">
        <v>900</v>
      </c>
      <c r="J14" s="107">
        <f>'NEW EVS 500'!J23+'NEW EVS 500'!J23*'NEW EVS 500'!U$7</f>
        <v>4441</v>
      </c>
      <c r="K14" s="86">
        <f>'NEW EVS 500'!L23+'NEW EVS 500'!L23*'NEW EVS 500'!U$7</f>
        <v>4632</v>
      </c>
      <c r="L14" s="87">
        <f>'NEW EVS 500'!N23+'NEW EVS 500'!N23*'NEW EVS 500'!U$7</f>
        <v>4787</v>
      </c>
      <c r="N14" s="53">
        <v>1900</v>
      </c>
      <c r="O14" s="91">
        <v>900</v>
      </c>
      <c r="P14" s="107">
        <f>'NEW EVS 500'!Q23+'NEW EVS 500'!Q23*'NEW EVS 500'!U$7</f>
        <v>4833</v>
      </c>
      <c r="Q14" s="86">
        <f>'NEW EVS 500'!S23+'NEW EVS 500'!S23*'NEW EVS 500'!U$7</f>
        <v>5084</v>
      </c>
      <c r="R14" s="87">
        <f>'NEW EVS 500'!U23+'NEW EVS 500'!U23*'NEW EVS 500'!U$7</f>
        <v>5404</v>
      </c>
      <c r="T14" s="53">
        <v>1900</v>
      </c>
      <c r="U14" s="91">
        <v>900</v>
      </c>
      <c r="V14" s="107">
        <f>'NEW EVS 500'!X23+'NEW EVS 500'!X23*'NEW EVS 500'!U$7</f>
        <v>5357</v>
      </c>
      <c r="W14" s="86">
        <f>'NEW EVS 500'!Z23+'NEW EVS 500'!Z23*'NEW EVS 500'!U$7</f>
        <v>5610</v>
      </c>
      <c r="X14" s="87">
        <f>'NEW EVS 500'!AB23+'NEW EVS 500'!AB23*'NEW EVS 500'!U$7</f>
        <v>5808</v>
      </c>
    </row>
    <row r="15" spans="2:24" ht="18">
      <c r="B15" s="53">
        <v>1950</v>
      </c>
      <c r="C15" s="54">
        <v>1100</v>
      </c>
      <c r="D15" s="88">
        <f>'NEW EVS 500'!C24+'NEW EVS 500'!C24*'NEW EVS 500'!U$7</f>
        <v>5000</v>
      </c>
      <c r="E15" s="89">
        <f>'NEW EVS 500'!E24+'NEW EVS 500'!E24*'NEW EVS 500'!U$7</f>
        <v>5240</v>
      </c>
      <c r="F15" s="90">
        <f>'NEW EVS 500'!G24+'NEW EVS 500'!G24*'NEW EVS 500'!U$7</f>
        <v>5549</v>
      </c>
      <c r="H15" s="53">
        <v>1950</v>
      </c>
      <c r="I15" s="54">
        <v>1100</v>
      </c>
      <c r="J15" s="32">
        <f>'NEW EVS 500'!J24+'NEW EVS 500'!J24*'NEW EVS 500'!U$7</f>
        <v>5242</v>
      </c>
      <c r="K15" s="89">
        <f>'NEW EVS 500'!L24+'NEW EVS 500'!L24*'NEW EVS 500'!U$7</f>
        <v>5465</v>
      </c>
      <c r="L15" s="90">
        <f>'NEW EVS 500'!N24+'NEW EVS 500'!N24*'NEW EVS 500'!U$7</f>
        <v>5651</v>
      </c>
      <c r="N15" s="53">
        <v>1950</v>
      </c>
      <c r="O15" s="54">
        <v>1100</v>
      </c>
      <c r="P15" s="32">
        <f>'NEW EVS 500'!Q24+'NEW EVS 500'!Q24*'NEW EVS 500'!U$7</f>
        <v>5707</v>
      </c>
      <c r="Q15" s="89">
        <f>'NEW EVS 500'!S24+'NEW EVS 500'!S24*'NEW EVS 500'!U$7</f>
        <v>6005</v>
      </c>
      <c r="R15" s="90">
        <f>'NEW EVS 500'!U24+'NEW EVS 500'!U24*'NEW EVS 500'!U$7</f>
        <v>6380</v>
      </c>
      <c r="T15" s="53">
        <v>1950</v>
      </c>
      <c r="U15" s="54">
        <v>1100</v>
      </c>
      <c r="V15" s="32">
        <f>'NEW EVS 500'!X24+'NEW EVS 500'!X24*'NEW EVS 500'!U$7</f>
        <v>6342</v>
      </c>
      <c r="W15" s="89">
        <f>'NEW EVS 500'!Z24+'NEW EVS 500'!Z24*'NEW EVS 500'!U$7</f>
        <v>6637</v>
      </c>
      <c r="X15" s="90">
        <f>'NEW EVS 500'!AB24+'NEW EVS 500'!AB24*'NEW EVS 500'!U$7</f>
        <v>6880</v>
      </c>
    </row>
    <row r="16" spans="2:24" ht="18">
      <c r="B16" s="53">
        <v>2000</v>
      </c>
      <c r="C16" s="91">
        <v>1200</v>
      </c>
      <c r="D16" s="85">
        <f>'NEW EVS 500'!C25+'NEW EVS 500'!C25*'NEW EVS 500'!U$7</f>
        <v>5380</v>
      </c>
      <c r="E16" s="86">
        <f>'NEW EVS 500'!E25+'NEW EVS 500'!E25*'NEW EVS 500'!U$7</f>
        <v>5639</v>
      </c>
      <c r="F16" s="87">
        <f>'NEW EVS 500'!G25+'NEW EVS 500'!G25*'NEW EVS 500'!U$7</f>
        <v>5971</v>
      </c>
      <c r="H16" s="53">
        <v>2000</v>
      </c>
      <c r="I16" s="91">
        <v>1200</v>
      </c>
      <c r="J16" s="107">
        <f>'NEW EVS 500'!J25+'NEW EVS 500'!J25*'NEW EVS 500'!U$7</f>
        <v>5643</v>
      </c>
      <c r="K16" s="86">
        <f>'NEW EVS 500'!L25+'NEW EVS 500'!L25*'NEW EVS 500'!U$7</f>
        <v>5881</v>
      </c>
      <c r="L16" s="87">
        <f>'NEW EVS 500'!N25+'NEW EVS 500'!N25*'NEW EVS 500'!U$7</f>
        <v>6082</v>
      </c>
      <c r="N16" s="53">
        <v>2000</v>
      </c>
      <c r="O16" s="91">
        <v>1200</v>
      </c>
      <c r="P16" s="107">
        <f>'NEW EVS 500'!Q25+'NEW EVS 500'!Q25*'NEW EVS 500'!U$7</f>
        <v>6144</v>
      </c>
      <c r="Q16" s="86">
        <f>'NEW EVS 500'!S25+'NEW EVS 500'!S25*'NEW EVS 500'!U$7</f>
        <v>6466</v>
      </c>
      <c r="R16" s="87">
        <f>'NEW EVS 500'!U25+'NEW EVS 500'!U25*'NEW EVS 500'!U$7</f>
        <v>6868</v>
      </c>
      <c r="T16" s="53">
        <v>2000</v>
      </c>
      <c r="U16" s="91">
        <v>1200</v>
      </c>
      <c r="V16" s="107">
        <f>'NEW EVS 500'!X25+'NEW EVS 500'!X25*'NEW EVS 500'!U$7</f>
        <v>6834</v>
      </c>
      <c r="W16" s="86">
        <f>'NEW EVS 500'!Z25+'NEW EVS 500'!Z25*'NEW EVS 500'!U$7</f>
        <v>7151</v>
      </c>
      <c r="X16" s="87">
        <f>'NEW EVS 500'!AB25+'NEW EVS 500'!AB25*'NEW EVS 500'!U$7</f>
        <v>7416</v>
      </c>
    </row>
    <row r="17" spans="2:24" ht="18">
      <c r="B17" s="55"/>
      <c r="C17" s="54">
        <v>1400</v>
      </c>
      <c r="D17" s="88">
        <f>'NEW EVS 500'!C26+'NEW EVS 500'!C26*'NEW EVS 500'!U$7</f>
        <v>6143</v>
      </c>
      <c r="E17" s="89">
        <f>'NEW EVS 500'!E26+'NEW EVS 500'!E26*'NEW EVS 500'!U$7</f>
        <v>6440</v>
      </c>
      <c r="F17" s="90">
        <f>'NEW EVS 500'!G26+'NEW EVS 500'!G26*'NEW EVS 500'!U$7</f>
        <v>6817</v>
      </c>
      <c r="H17" s="55"/>
      <c r="I17" s="54">
        <v>1400</v>
      </c>
      <c r="J17" s="32">
        <f>'NEW EVS 500'!J26+'NEW EVS 500'!J26*'NEW EVS 500'!U$7</f>
        <v>6448</v>
      </c>
      <c r="K17" s="89">
        <f>'NEW EVS 500'!L26+'NEW EVS 500'!L26*'NEW EVS 500'!U$7</f>
        <v>6716</v>
      </c>
      <c r="L17" s="90">
        <f>'NEW EVS 500'!N26+'NEW EVS 500'!N26*'NEW EVS 500'!U$7</f>
        <v>6949</v>
      </c>
      <c r="N17" s="55"/>
      <c r="O17" s="54">
        <v>1400</v>
      </c>
      <c r="P17" s="32">
        <f>'NEW EVS 500'!Q26+'NEW EVS 500'!Q26*'NEW EVS 500'!U$7</f>
        <v>7022</v>
      </c>
      <c r="Q17" s="89">
        <f>'NEW EVS 500'!S26+'NEW EVS 500'!S26*'NEW EVS 500'!U$7</f>
        <v>7391</v>
      </c>
      <c r="R17" s="90">
        <f>'NEW EVS 500'!U26+'NEW EVS 500'!U26*'NEW EVS 500'!U$7</f>
        <v>7848</v>
      </c>
      <c r="T17" s="55"/>
      <c r="U17" s="54">
        <v>1400</v>
      </c>
      <c r="V17" s="32">
        <f>'NEW EVS 500'!X26+'NEW EVS 500'!X26*'NEW EVS 500'!U$7</f>
        <v>7822</v>
      </c>
      <c r="W17" s="89">
        <f>'NEW EVS 500'!Z26+'NEW EVS 500'!Z26*'NEW EVS 500'!U$7</f>
        <v>8181</v>
      </c>
      <c r="X17" s="90">
        <f>'NEW EVS 500'!AB26+'NEW EVS 500'!AB26*'NEW EVS 500'!U$7</f>
        <v>8492</v>
      </c>
    </row>
    <row r="18" spans="2:24" ht="18">
      <c r="B18" s="55"/>
      <c r="C18" s="91">
        <v>1600</v>
      </c>
      <c r="D18" s="85">
        <f>'NEW EVS 500'!C27+'NEW EVS 500'!C27*'NEW EVS 500'!U$7</f>
        <v>6902</v>
      </c>
      <c r="E18" s="86">
        <f>'NEW EVS 500'!E27+'NEW EVS 500'!E27*'NEW EVS 500'!U$7</f>
        <v>7238</v>
      </c>
      <c r="F18" s="87">
        <f>'NEW EVS 500'!G27+'NEW EVS 500'!G27*'NEW EVS 500'!U$7</f>
        <v>7659</v>
      </c>
      <c r="H18" s="55"/>
      <c r="I18" s="91">
        <v>1600</v>
      </c>
      <c r="J18" s="107">
        <f>'NEW EVS 500'!J27+'NEW EVS 500'!J27*'NEW EVS 500'!U$7</f>
        <v>7250</v>
      </c>
      <c r="K18" s="86">
        <f>'NEW EVS 500'!L27+'NEW EVS 500'!L27*'NEW EVS 500'!U$7</f>
        <v>7549</v>
      </c>
      <c r="L18" s="87">
        <f>'NEW EVS 500'!N27+'NEW EVS 500'!N27*'NEW EVS 500'!U$7</f>
        <v>7813</v>
      </c>
      <c r="N18" s="55"/>
      <c r="O18" s="91">
        <v>1600</v>
      </c>
      <c r="P18" s="107">
        <f>'NEW EVS 500'!Q27+'NEW EVS 500'!Q27*'NEW EVS 500'!U$7</f>
        <v>7896</v>
      </c>
      <c r="Q18" s="86">
        <f>'NEW EVS 500'!S27+'NEW EVS 500'!S27*'NEW EVS 500'!U$7</f>
        <v>8312</v>
      </c>
      <c r="R18" s="87">
        <f>'NEW EVS 500'!U27+'NEW EVS 500'!U27*'NEW EVS 500'!U$7</f>
        <v>8824</v>
      </c>
      <c r="T18" s="55"/>
      <c r="U18" s="91">
        <v>1600</v>
      </c>
      <c r="V18" s="107">
        <f>'NEW EVS 500'!X27+'NEW EVS 500'!X27*'NEW EVS 500'!U$7</f>
        <v>8807</v>
      </c>
      <c r="W18" s="86">
        <f>'NEW EVS 500'!Z27+'NEW EVS 500'!Z27*'NEW EVS 500'!U$7</f>
        <v>9209</v>
      </c>
      <c r="X18" s="87">
        <f>'NEW EVS 500'!AB27+'NEW EVS 500'!AB27*'NEW EVS 500'!U$7</f>
        <v>9565</v>
      </c>
    </row>
    <row r="19" spans="2:24" ht="18">
      <c r="B19" s="61"/>
      <c r="C19" s="62">
        <v>1800</v>
      </c>
      <c r="D19" s="92">
        <f>'NEW EVS 500'!C28+'NEW EVS 500'!C28*'NEW EVS 500'!U$7</f>
        <v>7662</v>
      </c>
      <c r="E19" s="93">
        <f>'NEW EVS 500'!E28+'NEW EVS 500'!E28*'NEW EVS 500'!U$7</f>
        <v>8035</v>
      </c>
      <c r="F19" s="94">
        <f>'NEW EVS 500'!G28+'NEW EVS 500'!G28*'NEW EVS 500'!U$7</f>
        <v>8502</v>
      </c>
      <c r="H19" s="61"/>
      <c r="I19" s="62">
        <v>1800</v>
      </c>
      <c r="J19" s="38">
        <f>'NEW EVS 500'!J28+'NEW EVS 500'!J28*'NEW EVS 500'!U$7</f>
        <v>8051</v>
      </c>
      <c r="K19" s="93">
        <f>'NEW EVS 500'!L28+'NEW EVS 500'!L28*'NEW EVS 500'!U$7</f>
        <v>8381</v>
      </c>
      <c r="L19" s="94">
        <f>'NEW EVS 500'!N28+'NEW EVS 500'!N28*'NEW EVS 500'!U$7</f>
        <v>8676</v>
      </c>
      <c r="N19" s="61"/>
      <c r="O19" s="62">
        <v>1800</v>
      </c>
      <c r="P19" s="38">
        <f>'NEW EVS 500'!Q28+'NEW EVS 500'!Q28*'NEW EVS 500'!U$7</f>
        <v>8770</v>
      </c>
      <c r="Q19" s="93">
        <f>'NEW EVS 500'!S28+'NEW EVS 500'!S28*'NEW EVS 500'!U$7</f>
        <v>9233</v>
      </c>
      <c r="R19" s="94">
        <f>'NEW EVS 500'!U28+'NEW EVS 500'!U28*'NEW EVS 500'!U$7</f>
        <v>9800</v>
      </c>
      <c r="T19" s="61"/>
      <c r="U19" s="62">
        <v>1800</v>
      </c>
      <c r="V19" s="38">
        <f>'NEW EVS 500'!X28+'NEW EVS 500'!X28*'NEW EVS 500'!U$7</f>
        <v>9791</v>
      </c>
      <c r="W19" s="93">
        <f>'NEW EVS 500'!Z28+'NEW EVS 500'!Z28*'NEW EVS 500'!U$7</f>
        <v>10236</v>
      </c>
      <c r="X19" s="94">
        <f>'NEW EVS 500'!AB28+'NEW EVS 500'!AB28*'NEW EVS 500'!U$7</f>
        <v>10637</v>
      </c>
    </row>
    <row r="21" spans="2:24">
      <c r="B21" s="429" t="s">
        <v>53</v>
      </c>
      <c r="C21" s="430"/>
      <c r="D21" s="430"/>
      <c r="E21" s="430"/>
      <c r="F21" s="431"/>
      <c r="H21" s="429" t="s">
        <v>54</v>
      </c>
      <c r="I21" s="430"/>
      <c r="J21" s="430"/>
      <c r="K21" s="430"/>
      <c r="L21" s="431"/>
      <c r="N21" s="429" t="s">
        <v>55</v>
      </c>
      <c r="O21" s="430"/>
      <c r="P21" s="430"/>
      <c r="Q21" s="430"/>
      <c r="R21" s="431"/>
      <c r="T21" s="429" t="s">
        <v>56</v>
      </c>
      <c r="U21" s="430"/>
      <c r="V21" s="430"/>
      <c r="W21" s="430"/>
      <c r="X21" s="431"/>
    </row>
    <row r="22" spans="2:24">
      <c r="B22" s="432"/>
      <c r="C22" s="433"/>
      <c r="D22" s="433"/>
      <c r="E22" s="433"/>
      <c r="F22" s="434"/>
      <c r="H22" s="432"/>
      <c r="I22" s="433"/>
      <c r="J22" s="433"/>
      <c r="K22" s="433"/>
      <c r="L22" s="434"/>
      <c r="N22" s="432"/>
      <c r="O22" s="433"/>
      <c r="P22" s="433"/>
      <c r="Q22" s="433"/>
      <c r="R22" s="434"/>
      <c r="T22" s="432"/>
      <c r="U22" s="433"/>
      <c r="V22" s="433"/>
      <c r="W22" s="433"/>
      <c r="X22" s="434"/>
    </row>
    <row r="23" spans="2:24">
      <c r="B23" s="432"/>
      <c r="C23" s="433"/>
      <c r="D23" s="433"/>
      <c r="E23" s="433"/>
      <c r="F23" s="434"/>
      <c r="H23" s="432"/>
      <c r="I23" s="433"/>
      <c r="J23" s="433"/>
      <c r="K23" s="433"/>
      <c r="L23" s="434"/>
      <c r="N23" s="432"/>
      <c r="O23" s="433"/>
      <c r="P23" s="433"/>
      <c r="Q23" s="433"/>
      <c r="R23" s="434"/>
      <c r="T23" s="432"/>
      <c r="U23" s="433"/>
      <c r="V23" s="433"/>
      <c r="W23" s="433"/>
      <c r="X23" s="434"/>
    </row>
    <row r="24" spans="2:24">
      <c r="B24" s="432"/>
      <c r="C24" s="433"/>
      <c r="D24" s="433"/>
      <c r="E24" s="433"/>
      <c r="F24" s="434"/>
      <c r="H24" s="432"/>
      <c r="I24" s="433"/>
      <c r="J24" s="433"/>
      <c r="K24" s="433"/>
      <c r="L24" s="434"/>
      <c r="N24" s="432"/>
      <c r="O24" s="433"/>
      <c r="P24" s="433"/>
      <c r="Q24" s="433"/>
      <c r="R24" s="434"/>
      <c r="T24" s="432"/>
      <c r="U24" s="433"/>
      <c r="V24" s="433"/>
      <c r="W24" s="433"/>
      <c r="X24" s="434"/>
    </row>
    <row r="25" spans="2:24">
      <c r="B25" s="432"/>
      <c r="C25" s="433"/>
      <c r="D25" s="433"/>
      <c r="E25" s="433"/>
      <c r="F25" s="434"/>
      <c r="H25" s="432"/>
      <c r="I25" s="433"/>
      <c r="J25" s="433"/>
      <c r="K25" s="433"/>
      <c r="L25" s="434"/>
      <c r="N25" s="432"/>
      <c r="O25" s="433"/>
      <c r="P25" s="433"/>
      <c r="Q25" s="433"/>
      <c r="R25" s="434"/>
      <c r="T25" s="432"/>
      <c r="U25" s="433"/>
      <c r="V25" s="433"/>
      <c r="W25" s="433"/>
      <c r="X25" s="434"/>
    </row>
    <row r="26" spans="2:24">
      <c r="B26" s="432"/>
      <c r="C26" s="433"/>
      <c r="D26" s="433"/>
      <c r="E26" s="433"/>
      <c r="F26" s="434"/>
      <c r="H26" s="432"/>
      <c r="I26" s="433"/>
      <c r="J26" s="433"/>
      <c r="K26" s="433"/>
      <c r="L26" s="434"/>
      <c r="N26" s="432"/>
      <c r="O26" s="433"/>
      <c r="P26" s="433"/>
      <c r="Q26" s="433"/>
      <c r="R26" s="434"/>
      <c r="T26" s="432"/>
      <c r="U26" s="433"/>
      <c r="V26" s="433"/>
      <c r="W26" s="433"/>
      <c r="X26" s="434"/>
    </row>
    <row r="27" spans="2:24">
      <c r="B27" s="432"/>
      <c r="C27" s="433"/>
      <c r="D27" s="433"/>
      <c r="E27" s="433"/>
      <c r="F27" s="434"/>
      <c r="H27" s="432"/>
      <c r="I27" s="433"/>
      <c r="J27" s="433"/>
      <c r="K27" s="433"/>
      <c r="L27" s="434"/>
      <c r="N27" s="432"/>
      <c r="O27" s="433"/>
      <c r="P27" s="433"/>
      <c r="Q27" s="433"/>
      <c r="R27" s="434"/>
      <c r="T27" s="432"/>
      <c r="U27" s="433"/>
      <c r="V27" s="433"/>
      <c r="W27" s="433"/>
      <c r="X27" s="434"/>
    </row>
    <row r="28" spans="2:24">
      <c r="B28" s="435"/>
      <c r="C28" s="436"/>
      <c r="D28" s="436"/>
      <c r="E28" s="436"/>
      <c r="F28" s="437"/>
      <c r="H28" s="435"/>
      <c r="I28" s="436"/>
      <c r="J28" s="436"/>
      <c r="K28" s="436"/>
      <c r="L28" s="437"/>
      <c r="N28" s="435"/>
      <c r="O28" s="436"/>
      <c r="P28" s="436"/>
      <c r="Q28" s="436"/>
      <c r="R28" s="437"/>
      <c r="T28" s="435"/>
      <c r="U28" s="436"/>
      <c r="V28" s="436"/>
      <c r="W28" s="436"/>
      <c r="X28" s="437"/>
    </row>
    <row r="29" spans="2:24" s="74" customFormat="1" ht="93" customHeight="1">
      <c r="B29" s="95" t="s">
        <v>26</v>
      </c>
      <c r="C29" s="96" t="s">
        <v>27</v>
      </c>
      <c r="D29" s="97" t="s">
        <v>65</v>
      </c>
      <c r="E29" s="97" t="s">
        <v>66</v>
      </c>
      <c r="F29" s="97" t="s">
        <v>67</v>
      </c>
      <c r="H29" s="95" t="s">
        <v>26</v>
      </c>
      <c r="I29" s="96" t="s">
        <v>27</v>
      </c>
      <c r="J29" s="97" t="s">
        <v>65</v>
      </c>
      <c r="K29" s="97" t="s">
        <v>66</v>
      </c>
      <c r="L29" s="97" t="s">
        <v>67</v>
      </c>
      <c r="N29" s="95" t="s">
        <v>26</v>
      </c>
      <c r="O29" s="96" t="s">
        <v>27</v>
      </c>
      <c r="P29" s="97" t="s">
        <v>65</v>
      </c>
      <c r="Q29" s="97" t="s">
        <v>66</v>
      </c>
      <c r="R29" s="97" t="s">
        <v>67</v>
      </c>
      <c r="T29" s="95" t="s">
        <v>26</v>
      </c>
      <c r="U29" s="96" t="s">
        <v>27</v>
      </c>
      <c r="V29" s="97" t="s">
        <v>65</v>
      </c>
      <c r="W29" s="97" t="s">
        <v>66</v>
      </c>
      <c r="X29" s="97" t="s">
        <v>67</v>
      </c>
    </row>
    <row r="30" spans="2:24" ht="18">
      <c r="B30" s="45">
        <v>1400</v>
      </c>
      <c r="C30" s="98">
        <v>600</v>
      </c>
      <c r="D30" s="81">
        <f>'NEW EVS 500'!C41+'NEW EVS 500'!C41*'NEW EVS 500'!U$7</f>
        <v>3507</v>
      </c>
      <c r="E30" s="99">
        <f>'NEW EVS 500'!E41+'NEW EVS 500'!E41*'NEW EVS 500'!U$7</f>
        <v>3509</v>
      </c>
      <c r="F30" s="99">
        <f>'NEW EVS 500'!G41+'NEW EVS 500'!G41*'NEW EVS 500'!U$7</f>
        <v>3751</v>
      </c>
      <c r="H30" s="45">
        <v>1400</v>
      </c>
      <c r="I30" s="98">
        <v>600</v>
      </c>
      <c r="J30" s="81">
        <f>'NEW EVS 500'!J41+'NEW EVS 500'!J41*'NEW EVS 500'!U$7</f>
        <v>3564</v>
      </c>
      <c r="K30" s="99">
        <f>'NEW EVS 500'!L41+'NEW EVS 500'!L41*'NEW EVS 500'!U$7</f>
        <v>3565</v>
      </c>
      <c r="L30" s="99">
        <f>'NEW EVS 500'!N41+'NEW EVS 500'!N41*'NEW EVS 500'!U$7</f>
        <v>3811</v>
      </c>
      <c r="N30" s="45">
        <v>1400</v>
      </c>
      <c r="O30" s="98">
        <v>600</v>
      </c>
      <c r="P30" s="81">
        <f>'NEW EVS 500'!Q41+'NEW EVS 500'!Q41*'NEW EVS 500'!U$7</f>
        <v>3610</v>
      </c>
      <c r="Q30" s="99">
        <f>'NEW EVS 500'!S41+'NEW EVS 500'!S41*'NEW EVS 500'!U$7</f>
        <v>3651</v>
      </c>
      <c r="R30" s="99">
        <f>'NEW EVS 500'!U41+'NEW EVS 500'!U41*'NEW EVS 500'!U$7</f>
        <v>4006</v>
      </c>
      <c r="T30" s="45">
        <v>1400</v>
      </c>
      <c r="U30" s="98">
        <v>600</v>
      </c>
      <c r="V30" s="81">
        <f>'NEW EVS 500'!X41+'NEW EVS 500'!X41*'NEW EVS 500'!U$7</f>
        <v>3801</v>
      </c>
      <c r="W30" s="99">
        <f>'NEW EVS 500'!Z41+'NEW EVS 500'!Z41*'NEW EVS 500'!U$7</f>
        <v>3942</v>
      </c>
      <c r="X30" s="99">
        <f>'NEW EVS 500'!AB41+'NEW EVS 500'!AB41*'NEW EVS 500'!U$7</f>
        <v>4062</v>
      </c>
    </row>
    <row r="31" spans="2:24" ht="18">
      <c r="B31" s="50"/>
      <c r="C31" s="84">
        <v>700</v>
      </c>
      <c r="D31" s="85">
        <f>'NEW EVS 500'!C42+'NEW EVS 500'!C42*'NEW EVS 500'!U$7</f>
        <v>4719</v>
      </c>
      <c r="E31" s="100">
        <f>'NEW EVS 500'!E42+'NEW EVS 500'!E42*'NEW EVS 500'!U$7</f>
        <v>4888</v>
      </c>
      <c r="F31" s="100">
        <f>'NEW EVS 500'!G42+'NEW EVS 500'!G42*'NEW EVS 500'!U$7</f>
        <v>5018</v>
      </c>
      <c r="H31" s="50"/>
      <c r="I31" s="84">
        <v>700</v>
      </c>
      <c r="J31" s="85">
        <f>'NEW EVS 500'!J42+'NEW EVS 500'!J42*'NEW EVS 500'!U$7</f>
        <v>4794</v>
      </c>
      <c r="K31" s="100">
        <f>'NEW EVS 500'!L42+'NEW EVS 500'!L42*'NEW EVS 500'!U$7</f>
        <v>4958</v>
      </c>
      <c r="L31" s="100">
        <f>'NEW EVS 500'!N42+'NEW EVS 500'!N42*'NEW EVS 500'!U$7</f>
        <v>5098</v>
      </c>
      <c r="N31" s="50"/>
      <c r="O31" s="84">
        <v>700</v>
      </c>
      <c r="P31" s="85">
        <f>'NEW EVS 500'!Q42+'NEW EVS 500'!Q42*'NEW EVS 500'!U$7</f>
        <v>4806</v>
      </c>
      <c r="Q31" s="100">
        <f>'NEW EVS 500'!S42+'NEW EVS 500'!S42*'NEW EVS 500'!U$7</f>
        <v>5020</v>
      </c>
      <c r="R31" s="100">
        <f>'NEW EVS 500'!U42+'NEW EVS 500'!U42*'NEW EVS 500'!U$7</f>
        <v>5309</v>
      </c>
      <c r="T31" s="50"/>
      <c r="U31" s="84">
        <v>700</v>
      </c>
      <c r="V31" s="85">
        <f>'NEW EVS 500'!X42+'NEW EVS 500'!X42*'NEW EVS 500'!U$7</f>
        <v>6219</v>
      </c>
      <c r="W31" s="100">
        <f>'NEW EVS 500'!Z42+'NEW EVS 500'!Z42*'NEW EVS 500'!U$7</f>
        <v>6377</v>
      </c>
      <c r="X31" s="100">
        <f>'NEW EVS 500'!AB42+'NEW EVS 500'!AB42*'NEW EVS 500'!U$7</f>
        <v>6252</v>
      </c>
    </row>
    <row r="32" spans="2:24" ht="18">
      <c r="B32" s="53"/>
      <c r="C32" s="54">
        <v>800</v>
      </c>
      <c r="D32" s="88">
        <f>'NEW EVS 500'!C43+'NEW EVS 500'!C43*'NEW EVS 500'!U$7</f>
        <v>5254</v>
      </c>
      <c r="E32" s="101">
        <f>'NEW EVS 500'!E43+'NEW EVS 500'!E43*'NEW EVS 500'!U$7</f>
        <v>5440</v>
      </c>
      <c r="F32" s="101">
        <f>'NEW EVS 500'!G43+'NEW EVS 500'!G43*'NEW EVS 500'!U$7</f>
        <v>5586</v>
      </c>
      <c r="H32" s="53"/>
      <c r="I32" s="108">
        <v>800</v>
      </c>
      <c r="J32" s="88">
        <f>'NEW EVS 500'!J43+'NEW EVS 500'!J43*'NEW EVS 500'!U$7</f>
        <v>5343</v>
      </c>
      <c r="K32" s="101">
        <f>'NEW EVS 500'!L43+'NEW EVS 500'!L43*'NEW EVS 500'!U$7</f>
        <v>5524</v>
      </c>
      <c r="L32" s="101">
        <f>'NEW EVS 500'!N43+'NEW EVS 500'!N43*'NEW EVS 500'!U$7</f>
        <v>5681</v>
      </c>
      <c r="N32" s="53"/>
      <c r="O32" s="54">
        <v>800</v>
      </c>
      <c r="P32" s="88">
        <f>'NEW EVS 500'!Q43+'NEW EVS 500'!Q43*'NEW EVS 500'!U$7</f>
        <v>5365</v>
      </c>
      <c r="Q32" s="101">
        <f>'NEW EVS 500'!S43+'NEW EVS 500'!S43*'NEW EVS 500'!U$7</f>
        <v>5600</v>
      </c>
      <c r="R32" s="101">
        <f>'NEW EVS 500'!U43+'NEW EVS 500'!U43*'NEW EVS 500'!U$7</f>
        <v>5924</v>
      </c>
      <c r="T32" s="53"/>
      <c r="U32" s="54">
        <v>800</v>
      </c>
      <c r="V32" s="88">
        <f>'NEW EVS 500'!X43+'NEW EVS 500'!X43*'NEW EVS 500'!U$7</f>
        <v>6989</v>
      </c>
      <c r="W32" s="101">
        <f>'NEW EVS 500'!Z43+'NEW EVS 500'!Z43*'NEW EVS 500'!U$7</f>
        <v>7162</v>
      </c>
      <c r="X32" s="101">
        <f>'NEW EVS 500'!AB43+'NEW EVS 500'!AB43*'NEW EVS 500'!U$7</f>
        <v>7243</v>
      </c>
    </row>
    <row r="33" spans="2:24" ht="18">
      <c r="B33" s="53">
        <v>1900</v>
      </c>
      <c r="C33" s="91">
        <v>900</v>
      </c>
      <c r="D33" s="85">
        <f>'NEW EVS 500'!C44+'NEW EVS 500'!C44*'NEW EVS 500'!U$7</f>
        <v>5789</v>
      </c>
      <c r="E33" s="100">
        <f>'NEW EVS 500'!E44+'NEW EVS 500'!E44*'NEW EVS 500'!U$7</f>
        <v>5992</v>
      </c>
      <c r="F33" s="100">
        <f>'NEW EVS 500'!G44+'NEW EVS 500'!G44*'NEW EVS 500'!U$7</f>
        <v>6153</v>
      </c>
      <c r="H33" s="53">
        <v>1900</v>
      </c>
      <c r="I33" s="91">
        <v>900</v>
      </c>
      <c r="J33" s="85">
        <f>'NEW EVS 500'!J44+'NEW EVS 500'!J44*'NEW EVS 500'!U$7</f>
        <v>5893</v>
      </c>
      <c r="K33" s="100">
        <f>'NEW EVS 500'!L44+'NEW EVS 500'!L44*'NEW EVS 500'!U$7</f>
        <v>6090</v>
      </c>
      <c r="L33" s="100">
        <f>'NEW EVS 500'!N44+'NEW EVS 500'!N44*'NEW EVS 500'!U$7</f>
        <v>6264</v>
      </c>
      <c r="N33" s="53">
        <v>1900</v>
      </c>
      <c r="O33" s="91">
        <v>900</v>
      </c>
      <c r="P33" s="85">
        <f>'NEW EVS 500'!Q44+'NEW EVS 500'!Q44*'NEW EVS 500'!U$7</f>
        <v>5924</v>
      </c>
      <c r="Q33" s="100">
        <f>'NEW EVS 500'!S44+'NEW EVS 500'!S44*'NEW EVS 500'!U$7</f>
        <v>6181</v>
      </c>
      <c r="R33" s="100">
        <f>'NEW EVS 500'!U44+'NEW EVS 500'!U44*'NEW EVS 500'!U$7</f>
        <v>6540</v>
      </c>
      <c r="T33" s="53">
        <v>1900</v>
      </c>
      <c r="U33" s="91">
        <v>900</v>
      </c>
      <c r="V33" s="85">
        <f>'NEW EVS 500'!X44+'NEW EVS 500'!X44*'NEW EVS 500'!U$7</f>
        <v>7758</v>
      </c>
      <c r="W33" s="100">
        <f>'NEW EVS 500'!Z44+'NEW EVS 500'!Z44*'NEW EVS 500'!U$7</f>
        <v>7948</v>
      </c>
      <c r="X33" s="100">
        <f>'NEW EVS 500'!AB44+'NEW EVS 500'!AB44*'NEW EVS 500'!U$7</f>
        <v>8038</v>
      </c>
    </row>
    <row r="34" spans="2:24" ht="18">
      <c r="B34" s="53">
        <v>1950</v>
      </c>
      <c r="C34" s="54">
        <v>1100</v>
      </c>
      <c r="D34" s="88">
        <f>'NEW EVS 500'!C45+'NEW EVS 500'!C45*'NEW EVS 500'!U$7</f>
        <v>6859</v>
      </c>
      <c r="E34" s="101">
        <f>'NEW EVS 500'!E45+'NEW EVS 500'!E45*'NEW EVS 500'!U$7</f>
        <v>7095</v>
      </c>
      <c r="F34" s="101">
        <f>'NEW EVS 500'!G45+'NEW EVS 500'!G45*'NEW EVS 500'!U$7</f>
        <v>7289</v>
      </c>
      <c r="H34" s="53">
        <v>1950</v>
      </c>
      <c r="I34" s="54">
        <v>1100</v>
      </c>
      <c r="J34" s="88">
        <f>'NEW EVS 500'!J45+'NEW EVS 500'!J45*'NEW EVS 500'!U$7</f>
        <v>6993</v>
      </c>
      <c r="K34" s="101">
        <f>'NEW EVS 500'!L45+'NEW EVS 500'!L45*'NEW EVS 500'!U$7</f>
        <v>7222</v>
      </c>
      <c r="L34" s="101">
        <f>'NEW EVS 500'!N45+'NEW EVS 500'!N45*'NEW EVS 500'!U$7</f>
        <v>7430</v>
      </c>
      <c r="N34" s="53">
        <v>1950</v>
      </c>
      <c r="O34" s="54">
        <v>1100</v>
      </c>
      <c r="P34" s="88">
        <f>'NEW EVS 500'!Q45+'NEW EVS 500'!Q45*'NEW EVS 500'!U$7</f>
        <v>7041</v>
      </c>
      <c r="Q34" s="101">
        <f>'NEW EVS 500'!S45+'NEW EVS 500'!S45*'NEW EVS 500'!U$7</f>
        <v>7343</v>
      </c>
      <c r="R34" s="101">
        <f>'NEW EVS 500'!U45+'NEW EVS 500'!U45*'NEW EVS 500'!U$7</f>
        <v>7771</v>
      </c>
      <c r="T34" s="53">
        <v>1950</v>
      </c>
      <c r="U34" s="54">
        <v>1100</v>
      </c>
      <c r="V34" s="88">
        <f>'NEW EVS 500'!X45+'NEW EVS 500'!X45*'NEW EVS 500'!U$7</f>
        <v>9298</v>
      </c>
      <c r="W34" s="101">
        <f>'NEW EVS 500'!Z45+'NEW EVS 500'!Z45*'NEW EVS 500'!U$7</f>
        <v>9519</v>
      </c>
      <c r="X34" s="101">
        <f>'NEW EVS 500'!AB45+'NEW EVS 500'!AB45*'NEW EVS 500'!U$7</f>
        <v>9630</v>
      </c>
    </row>
    <row r="35" spans="2:24" ht="18">
      <c r="B35" s="53">
        <v>2000</v>
      </c>
      <c r="C35" s="91">
        <v>1200</v>
      </c>
      <c r="D35" s="85">
        <f>'NEW EVS 500'!C46+'NEW EVS 500'!C46*'NEW EVS 500'!U$7</f>
        <v>7394</v>
      </c>
      <c r="E35" s="100">
        <f>'NEW EVS 500'!E46+'NEW EVS 500'!E46*'NEW EVS 500'!U$7</f>
        <v>7647</v>
      </c>
      <c r="F35" s="100">
        <f>'NEW EVS 500'!G46+'NEW EVS 500'!G46*'NEW EVS 500'!U$7</f>
        <v>7857</v>
      </c>
      <c r="H35" s="53">
        <v>2000</v>
      </c>
      <c r="I35" s="91">
        <v>1200</v>
      </c>
      <c r="J35" s="85">
        <f>'NEW EVS 500'!J46+'NEW EVS 500'!J46*'NEW EVS 500'!U$7</f>
        <v>7542</v>
      </c>
      <c r="K35" s="100">
        <f>'NEW EVS 500'!L46+'NEW EVS 500'!L46*'NEW EVS 500'!U$7</f>
        <v>7787</v>
      </c>
      <c r="L35" s="100">
        <f>'NEW EVS 500'!N46+'NEW EVS 500'!N46*'NEW EVS 500'!U$7</f>
        <v>8014</v>
      </c>
      <c r="N35" s="53">
        <v>2000</v>
      </c>
      <c r="O35" s="91">
        <v>1200</v>
      </c>
      <c r="P35" s="85">
        <f>'NEW EVS 500'!Q46+'NEW EVS 500'!Q46*'NEW EVS 500'!U$7</f>
        <v>7600</v>
      </c>
      <c r="Q35" s="100">
        <f>'NEW EVS 500'!S46+'NEW EVS 500'!S46*'NEW EVS 500'!U$7</f>
        <v>7924</v>
      </c>
      <c r="R35" s="100">
        <f>'NEW EVS 500'!U46+'NEW EVS 500'!U46*'NEW EVS 500'!U$7</f>
        <v>8387</v>
      </c>
      <c r="T35" s="53">
        <v>2000</v>
      </c>
      <c r="U35" s="91">
        <v>1200</v>
      </c>
      <c r="V35" s="85">
        <f>'NEW EVS 500'!X46+'NEW EVS 500'!X46*'NEW EVS 500'!U$7</f>
        <v>10068</v>
      </c>
      <c r="W35" s="100">
        <f>'NEW EVS 500'!Z46+'NEW EVS 500'!Z46*'NEW EVS 500'!U$7</f>
        <v>10305</v>
      </c>
      <c r="X35" s="100">
        <f>'NEW EVS 500'!AB46+'NEW EVS 500'!AB46*'NEW EVS 500'!U$7</f>
        <v>10426</v>
      </c>
    </row>
    <row r="36" spans="2:24" ht="18">
      <c r="B36" s="55"/>
      <c r="C36" s="54">
        <v>1400</v>
      </c>
      <c r="D36" s="88">
        <f>'NEW EVS 500'!C47+'NEW EVS 500'!C47*'NEW EVS 500'!U$7</f>
        <v>8468</v>
      </c>
      <c r="E36" s="101">
        <f>'NEW EVS 500'!E47+'NEW EVS 500'!E47*'NEW EVS 500'!U$7</f>
        <v>8753</v>
      </c>
      <c r="F36" s="101">
        <f>'NEW EVS 500'!G47+'NEW EVS 500'!G47*'NEW EVS 500'!U$7</f>
        <v>8996</v>
      </c>
      <c r="H36" s="55"/>
      <c r="I36" s="54">
        <v>1400</v>
      </c>
      <c r="J36" s="88">
        <f>'NEW EVS 500'!J47+'NEW EVS 500'!J47*'NEW EVS 500'!U$7</f>
        <v>8645</v>
      </c>
      <c r="K36" s="101">
        <f>'NEW EVS 500'!L47+'NEW EVS 500'!L47*'NEW EVS 500'!U$7</f>
        <v>8923</v>
      </c>
      <c r="L36" s="101">
        <f>'NEW EVS 500'!N47+'NEW EVS 500'!N47*'NEW EVS 500'!U$7</f>
        <v>9184</v>
      </c>
      <c r="N36" s="55"/>
      <c r="O36" s="54">
        <v>1400</v>
      </c>
      <c r="P36" s="88">
        <f>'NEW EVS 500'!Q47+'NEW EVS 500'!Q47*'NEW EVS 500'!U$7</f>
        <v>8720</v>
      </c>
      <c r="Q36" s="101">
        <f>'NEW EVS 500'!S47+'NEW EVS 500'!S47*'NEW EVS 500'!U$7</f>
        <v>9088</v>
      </c>
      <c r="R36" s="101">
        <f>'NEW EVS 500'!U47+'NEW EVS 500'!U47*'NEW EVS 500'!U$7</f>
        <v>9621</v>
      </c>
      <c r="T36" s="55"/>
      <c r="U36" s="54">
        <v>1400</v>
      </c>
      <c r="V36" s="88">
        <f>'NEW EVS 500'!X47+'NEW EVS 500'!X47*'NEW EVS 500'!U$7</f>
        <v>11610</v>
      </c>
      <c r="W36" s="101">
        <f>'NEW EVS 500'!Z47+'NEW EVS 500'!Z47*'NEW EVS 500'!U$7</f>
        <v>11879</v>
      </c>
      <c r="X36" s="101">
        <f>'NEW EVS 500'!AB47+'NEW EVS 500'!AB47*'NEW EVS 500'!U$7</f>
        <v>12021</v>
      </c>
    </row>
    <row r="37" spans="2:24" ht="18">
      <c r="B37" s="55"/>
      <c r="C37" s="91">
        <v>1600</v>
      </c>
      <c r="D37" s="85">
        <f>'NEW EVS 500'!C48+'NEW EVS 500'!C48*'NEW EVS 500'!U$7</f>
        <v>9538</v>
      </c>
      <c r="E37" s="100">
        <f>'NEW EVS 500'!E48+'NEW EVS 500'!E48*'NEW EVS 500'!U$7</f>
        <v>9857</v>
      </c>
      <c r="F37" s="100">
        <f>'NEW EVS 500'!G48+'NEW EVS 500'!G48*'NEW EVS 500'!U$7</f>
        <v>10132</v>
      </c>
      <c r="H37" s="55"/>
      <c r="I37" s="91">
        <v>1600</v>
      </c>
      <c r="J37" s="85">
        <f>'NEW EVS 500'!J48+'NEW EVS 500'!J48*'NEW EVS 500'!U$7</f>
        <v>9744</v>
      </c>
      <c r="K37" s="100">
        <f>'NEW EVS 500'!L48+'NEW EVS 500'!L48*'NEW EVS 500'!U$7</f>
        <v>10054</v>
      </c>
      <c r="L37" s="100">
        <f>'NEW EVS 500'!N48+'NEW EVS 500'!N48*'NEW EVS 500'!U$7</f>
        <v>10350</v>
      </c>
      <c r="N37" s="55"/>
      <c r="O37" s="91">
        <v>1600</v>
      </c>
      <c r="P37" s="85">
        <f>'NEW EVS 500'!Q48+'NEW EVS 500'!Q48*'NEW EVS 500'!U$7</f>
        <v>9837</v>
      </c>
      <c r="Q37" s="100">
        <f>'NEW EVS 500'!S48+'NEW EVS 500'!S48*'NEW EVS 500'!U$7</f>
        <v>10250</v>
      </c>
      <c r="R37" s="100">
        <f>'NEW EVS 500'!U48+'NEW EVS 500'!U48*'NEW EVS 500'!U$7</f>
        <v>10852</v>
      </c>
      <c r="T37" s="55"/>
      <c r="U37" s="91">
        <v>1600</v>
      </c>
      <c r="V37" s="85">
        <f>'NEW EVS 500'!X48+'NEW EVS 500'!X48*'NEW EVS 500'!U$7</f>
        <v>13150</v>
      </c>
      <c r="W37" s="100">
        <f>'NEW EVS 500'!Z48+'NEW EVS 500'!Z48*'NEW EVS 500'!U$7</f>
        <v>13450</v>
      </c>
      <c r="X37" s="100">
        <f>'NEW EVS 500'!AB48+'NEW EVS 500'!AB48*'NEW EVS 500'!U$7</f>
        <v>13612</v>
      </c>
    </row>
    <row r="38" spans="2:24" ht="18">
      <c r="B38" s="61"/>
      <c r="C38" s="62">
        <v>1800</v>
      </c>
      <c r="D38" s="92">
        <f>'NEW EVS 500'!C49+'NEW EVS 500'!C49*'NEW EVS 500'!U$7</f>
        <v>10608</v>
      </c>
      <c r="E38" s="102">
        <f>'NEW EVS 500'!E49+'NEW EVS 500'!E49*'NEW EVS 500'!U$7</f>
        <v>10960</v>
      </c>
      <c r="F38" s="102">
        <f>'NEW EVS 500'!G49+'NEW EVS 500'!G49*'NEW EVS 500'!U$7</f>
        <v>11267</v>
      </c>
      <c r="H38" s="61"/>
      <c r="I38" s="62">
        <v>1800</v>
      </c>
      <c r="J38" s="92">
        <f>'NEW EVS 500'!J49+'NEW EVS 500'!J49*'NEW EVS 500'!U$7</f>
        <v>10843</v>
      </c>
      <c r="K38" s="102">
        <f>'NEW EVS 500'!L49+'NEW EVS 500'!L49*'NEW EVS 500'!U$7</f>
        <v>11186</v>
      </c>
      <c r="L38" s="102">
        <f>'NEW EVS 500'!N49+'NEW EVS 500'!N49*'NEW EVS 500'!U$7</f>
        <v>11516</v>
      </c>
      <c r="N38" s="61"/>
      <c r="O38" s="62">
        <v>1800</v>
      </c>
      <c r="P38" s="92">
        <f>'NEW EVS 500'!Q49+'NEW EVS 500'!Q49*'NEW EVS 500'!U$7</f>
        <v>10955</v>
      </c>
      <c r="Q38" s="102">
        <f>'NEW EVS 500'!S49+'NEW EVS 500'!S49*'NEW EVS 500'!U$7</f>
        <v>11412</v>
      </c>
      <c r="R38" s="102">
        <f>'NEW EVS 500'!U49+'NEW EVS 500'!U49*'NEW EVS 500'!U$7</f>
        <v>12083</v>
      </c>
      <c r="T38" s="61"/>
      <c r="U38" s="62">
        <v>1800</v>
      </c>
      <c r="V38" s="92">
        <f>'NEW EVS 500'!X49+'NEW EVS 500'!X49*'NEW EVS 500'!U$7</f>
        <v>14689</v>
      </c>
      <c r="W38" s="102">
        <f>'NEW EVS 500'!Z49+'NEW EVS 500'!Z49*'NEW EVS 500'!U$7</f>
        <v>15021</v>
      </c>
      <c r="X38" s="102">
        <f>'NEW EVS 500'!AB49+'NEW EVS 500'!AB49*'NEW EVS 500'!U$7</f>
        <v>15204</v>
      </c>
    </row>
  </sheetData>
  <mergeCells count="8">
    <mergeCell ref="B2:F9"/>
    <mergeCell ref="H2:L9"/>
    <mergeCell ref="N2:R9"/>
    <mergeCell ref="T2:X9"/>
    <mergeCell ref="B21:F28"/>
    <mergeCell ref="H21:L28"/>
    <mergeCell ref="N21:R28"/>
    <mergeCell ref="T21:X28"/>
  </mergeCells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6:T29"/>
  <sheetViews>
    <sheetView workbookViewId="0">
      <selection activeCell="S15" sqref="S15"/>
    </sheetView>
  </sheetViews>
  <sheetFormatPr defaultColWidth="9" defaultRowHeight="15"/>
  <cols>
    <col min="3" max="3" width="9" customWidth="1"/>
    <col min="4" max="4" width="10"/>
    <col min="10" max="10" width="9" customWidth="1"/>
    <col min="11" max="11" width="10"/>
    <col min="13" max="13" width="10"/>
    <col min="15" max="15" width="10"/>
    <col min="16" max="16" width="16.140625" customWidth="1"/>
  </cols>
  <sheetData>
    <row r="6" spans="1:20" ht="21">
      <c r="N6" s="292" t="s">
        <v>0</v>
      </c>
      <c r="O6" s="292"/>
      <c r="P6" s="67"/>
    </row>
    <row r="7" spans="1:20" ht="21">
      <c r="A7" s="41" t="s">
        <v>68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292"/>
      <c r="O7" s="292"/>
      <c r="P7" s="67"/>
      <c r="Q7" s="41"/>
      <c r="R7" s="41"/>
      <c r="S7" s="41"/>
      <c r="T7" s="41"/>
    </row>
    <row r="8" spans="1:20" ht="21">
      <c r="A8" s="42" t="s">
        <v>35</v>
      </c>
      <c r="N8" s="292"/>
      <c r="O8" s="292"/>
      <c r="P8" s="68">
        <v>0</v>
      </c>
    </row>
    <row r="10" spans="1:20" ht="15.75">
      <c r="A10" s="319" t="s">
        <v>3</v>
      </c>
      <c r="B10" s="320"/>
      <c r="C10" s="438" t="s">
        <v>69</v>
      </c>
      <c r="D10" s="439"/>
      <c r="E10" s="439"/>
      <c r="F10" s="439"/>
      <c r="G10" s="439"/>
      <c r="H10" s="440"/>
      <c r="I10" s="441"/>
      <c r="J10" s="260" t="s">
        <v>70</v>
      </c>
      <c r="K10" s="261"/>
      <c r="L10" s="261"/>
      <c r="M10" s="261"/>
      <c r="N10" s="261"/>
      <c r="O10" s="261"/>
      <c r="P10" s="262"/>
    </row>
    <row r="11" spans="1:20" s="39" customFormat="1">
      <c r="A11" s="457" t="s">
        <v>8</v>
      </c>
      <c r="B11" s="458"/>
      <c r="C11" s="348"/>
      <c r="D11" s="349"/>
      <c r="E11" s="349"/>
      <c r="F11" s="349"/>
      <c r="G11" s="349"/>
      <c r="H11" s="442"/>
      <c r="I11" s="442"/>
      <c r="J11" s="342" t="s">
        <v>58</v>
      </c>
      <c r="K11" s="343"/>
      <c r="L11" s="343"/>
      <c r="M11" s="343"/>
      <c r="N11" s="343"/>
      <c r="O11" s="343"/>
      <c r="P11" s="344"/>
    </row>
    <row r="12" spans="1:20" s="39" customFormat="1">
      <c r="A12" s="459"/>
      <c r="B12" s="460"/>
      <c r="C12" s="321" t="s">
        <v>57</v>
      </c>
      <c r="D12" s="322"/>
      <c r="E12" s="322"/>
      <c r="F12" s="322"/>
      <c r="G12" s="322"/>
      <c r="H12" s="322"/>
      <c r="I12" s="322"/>
      <c r="J12" s="321" t="s">
        <v>44</v>
      </c>
      <c r="K12" s="322"/>
      <c r="L12" s="322"/>
      <c r="M12" s="322"/>
      <c r="N12" s="322"/>
      <c r="O12" s="322"/>
      <c r="P12" s="323"/>
    </row>
    <row r="13" spans="1:20" s="39" customFormat="1">
      <c r="A13" s="459"/>
      <c r="B13" s="460"/>
      <c r="C13" s="321" t="s">
        <v>71</v>
      </c>
      <c r="D13" s="322"/>
      <c r="E13" s="322"/>
      <c r="F13" s="322"/>
      <c r="G13" s="322"/>
      <c r="H13" s="442"/>
      <c r="I13" s="442"/>
      <c r="J13" s="321" t="s">
        <v>71</v>
      </c>
      <c r="K13" s="322"/>
      <c r="L13" s="322"/>
      <c r="M13" s="322"/>
      <c r="N13" s="322"/>
      <c r="O13" s="322"/>
      <c r="P13" s="323"/>
    </row>
    <row r="14" spans="1:20" s="39" customFormat="1">
      <c r="A14" s="459"/>
      <c r="B14" s="460"/>
      <c r="C14" s="443" t="s">
        <v>45</v>
      </c>
      <c r="D14" s="444"/>
      <c r="E14" s="444"/>
      <c r="F14" s="444"/>
      <c r="G14" s="444"/>
      <c r="H14" s="444"/>
      <c r="I14" s="444"/>
      <c r="J14" s="321" t="s">
        <v>45</v>
      </c>
      <c r="K14" s="322"/>
      <c r="L14" s="322"/>
      <c r="M14" s="322"/>
      <c r="N14" s="322"/>
      <c r="O14" s="322"/>
      <c r="P14" s="323"/>
    </row>
    <row r="15" spans="1:20" s="39" customFormat="1">
      <c r="A15" s="459"/>
      <c r="B15" s="460"/>
      <c r="C15" s="443" t="s">
        <v>72</v>
      </c>
      <c r="D15" s="444"/>
      <c r="E15" s="444"/>
      <c r="F15" s="444"/>
      <c r="G15" s="444"/>
      <c r="H15" s="444"/>
      <c r="I15" s="444"/>
      <c r="J15" s="445" t="s">
        <v>44</v>
      </c>
      <c r="K15" s="446"/>
      <c r="L15" s="446"/>
      <c r="M15" s="446"/>
      <c r="N15" s="446"/>
      <c r="O15" s="446"/>
      <c r="P15" s="447"/>
    </row>
    <row r="16" spans="1:20" s="39" customFormat="1" ht="12.95" customHeight="1">
      <c r="A16" s="459"/>
      <c r="B16" s="460"/>
      <c r="C16" s="448" t="s">
        <v>73</v>
      </c>
      <c r="D16" s="449"/>
      <c r="E16" s="449"/>
      <c r="F16" s="449"/>
      <c r="G16" s="449"/>
      <c r="H16" s="449"/>
      <c r="I16" s="449"/>
      <c r="J16" s="445" t="s">
        <v>74</v>
      </c>
      <c r="K16" s="446"/>
      <c r="L16" s="446"/>
      <c r="M16" s="446"/>
      <c r="N16" s="446"/>
      <c r="O16" s="446"/>
      <c r="P16" s="447"/>
    </row>
    <row r="17" spans="1:20" ht="18.75">
      <c r="A17" s="327" t="s">
        <v>18</v>
      </c>
      <c r="B17" s="328"/>
      <c r="C17" s="450">
        <v>230</v>
      </c>
      <c r="D17" s="329"/>
      <c r="E17" s="329"/>
      <c r="F17" s="329"/>
      <c r="G17" s="329"/>
      <c r="H17" s="330"/>
      <c r="I17" s="451"/>
      <c r="J17" s="266">
        <v>260</v>
      </c>
      <c r="K17" s="267"/>
      <c r="L17" s="267"/>
      <c r="M17" s="267"/>
      <c r="N17" s="267"/>
      <c r="O17" s="267"/>
      <c r="P17" s="268"/>
    </row>
    <row r="18" spans="1:20" ht="18.75">
      <c r="A18" s="327" t="s">
        <v>19</v>
      </c>
      <c r="B18" s="328"/>
      <c r="C18" s="351" t="s">
        <v>48</v>
      </c>
      <c r="D18" s="352"/>
      <c r="E18" s="352"/>
      <c r="F18" s="352"/>
      <c r="G18" s="352"/>
      <c r="H18" s="352"/>
      <c r="I18" s="353"/>
      <c r="J18" s="351" t="s">
        <v>62</v>
      </c>
      <c r="K18" s="352"/>
      <c r="L18" s="352"/>
      <c r="M18" s="352"/>
      <c r="N18" s="352"/>
      <c r="O18" s="352"/>
      <c r="P18" s="353"/>
    </row>
    <row r="19" spans="1:20">
      <c r="A19" s="357" t="s">
        <v>23</v>
      </c>
      <c r="B19" s="358"/>
      <c r="C19" s="269" t="s">
        <v>24</v>
      </c>
      <c r="D19" s="270"/>
      <c r="E19" s="270"/>
      <c r="F19" s="270"/>
      <c r="G19" s="270"/>
      <c r="H19" s="359"/>
      <c r="I19" s="454" t="s">
        <v>25</v>
      </c>
      <c r="J19" s="288" t="s">
        <v>24</v>
      </c>
      <c r="K19" s="289"/>
      <c r="L19" s="289"/>
      <c r="M19" s="289"/>
      <c r="N19" s="289"/>
      <c r="O19" s="395"/>
      <c r="P19" s="406" t="s">
        <v>25</v>
      </c>
      <c r="T19" t="s">
        <v>75</v>
      </c>
    </row>
    <row r="20" spans="1:20" s="40" customFormat="1" ht="57" customHeight="1">
      <c r="A20" s="43" t="s">
        <v>26</v>
      </c>
      <c r="B20" s="44" t="s">
        <v>27</v>
      </c>
      <c r="C20" s="281" t="s">
        <v>76</v>
      </c>
      <c r="D20" s="282"/>
      <c r="E20" s="281"/>
      <c r="F20" s="282"/>
      <c r="G20" s="281"/>
      <c r="H20" s="282"/>
      <c r="I20" s="455"/>
      <c r="J20" s="452" t="s">
        <v>76</v>
      </c>
      <c r="K20" s="453"/>
      <c r="L20" s="452"/>
      <c r="M20" s="453"/>
      <c r="N20" s="452"/>
      <c r="O20" s="453"/>
      <c r="P20" s="456"/>
    </row>
    <row r="21" spans="1:20" ht="18">
      <c r="A21" s="45">
        <v>1400</v>
      </c>
      <c r="B21" s="46">
        <v>600</v>
      </c>
      <c r="C21" s="47">
        <v>4207</v>
      </c>
      <c r="D21" s="48">
        <f t="shared" ref="D21:D29" si="0">C21+C21*$P$8</f>
        <v>4207</v>
      </c>
      <c r="E21" s="47"/>
      <c r="F21" s="49"/>
      <c r="G21" s="47"/>
      <c r="H21" s="49"/>
      <c r="I21" s="69">
        <f>A21*B21*$C$17*0.000000001</f>
        <v>0.19320000000000001</v>
      </c>
      <c r="J21" s="47">
        <v>5128</v>
      </c>
      <c r="K21" s="48">
        <f t="shared" ref="K21:K29" si="1">J21+J21*$P$8</f>
        <v>5128</v>
      </c>
      <c r="L21" s="47"/>
      <c r="M21" s="49"/>
      <c r="N21" s="47"/>
      <c r="O21" s="49"/>
      <c r="P21" s="70">
        <f>A21*B21*$J$17*0.000000001</f>
        <v>0.21840000000000001</v>
      </c>
    </row>
    <row r="22" spans="1:20" ht="18">
      <c r="A22" s="50"/>
      <c r="B22" s="51">
        <v>700</v>
      </c>
      <c r="C22" s="52">
        <v>6443</v>
      </c>
      <c r="D22" s="48">
        <f t="shared" si="0"/>
        <v>6443</v>
      </c>
      <c r="E22" s="47"/>
      <c r="F22" s="49"/>
      <c r="G22" s="47"/>
      <c r="H22" s="49"/>
      <c r="I22" s="69">
        <f>$A$26*$B22*$C$17*0.000000001</f>
        <v>0.32200000000000001</v>
      </c>
      <c r="J22" s="52">
        <v>8138</v>
      </c>
      <c r="K22" s="48">
        <f t="shared" si="1"/>
        <v>8138</v>
      </c>
      <c r="L22" s="47"/>
      <c r="M22" s="49"/>
      <c r="N22" s="47"/>
      <c r="O22" s="49"/>
      <c r="P22" s="70">
        <f>$A$26*$B22*$J$17*0.000000001</f>
        <v>0.36400000000000005</v>
      </c>
    </row>
    <row r="23" spans="1:20" ht="18">
      <c r="A23" s="53"/>
      <c r="B23" s="54">
        <v>800</v>
      </c>
      <c r="C23" s="52">
        <v>7245</v>
      </c>
      <c r="D23" s="48">
        <f t="shared" si="0"/>
        <v>7245</v>
      </c>
      <c r="E23" s="47"/>
      <c r="F23" s="49"/>
      <c r="G23" s="47"/>
      <c r="H23" s="49"/>
      <c r="I23" s="69">
        <f t="shared" ref="I23:I29" si="2">$A$26*$B23*$C$17*0.000000001</f>
        <v>0.36800000000000005</v>
      </c>
      <c r="J23" s="52">
        <v>9154</v>
      </c>
      <c r="K23" s="48">
        <f t="shared" si="1"/>
        <v>9154</v>
      </c>
      <c r="L23" s="47"/>
      <c r="M23" s="49"/>
      <c r="N23" s="47"/>
      <c r="O23" s="49"/>
      <c r="P23" s="70">
        <f t="shared" ref="P23:P29" si="3">$A$26*$B23*$J$17*0.000000001</f>
        <v>0.41600000000000004</v>
      </c>
    </row>
    <row r="24" spans="1:20" ht="18">
      <c r="A24" s="53">
        <v>1900</v>
      </c>
      <c r="B24" s="54">
        <v>900</v>
      </c>
      <c r="C24" s="52">
        <v>8047</v>
      </c>
      <c r="D24" s="48">
        <f t="shared" si="0"/>
        <v>8047</v>
      </c>
      <c r="E24" s="47"/>
      <c r="F24" s="49"/>
      <c r="G24" s="47"/>
      <c r="H24" s="49"/>
      <c r="I24" s="69">
        <f t="shared" si="2"/>
        <v>0.41400000000000003</v>
      </c>
      <c r="J24" s="52">
        <v>10171</v>
      </c>
      <c r="K24" s="48">
        <f t="shared" si="1"/>
        <v>10171</v>
      </c>
      <c r="L24" s="47"/>
      <c r="M24" s="49"/>
      <c r="N24" s="47"/>
      <c r="O24" s="49"/>
      <c r="P24" s="70">
        <f t="shared" si="3"/>
        <v>0.46800000000000003</v>
      </c>
    </row>
    <row r="25" spans="1:20" ht="18">
      <c r="A25" s="53">
        <v>1950</v>
      </c>
      <c r="B25" s="54">
        <v>1100</v>
      </c>
      <c r="C25" s="52">
        <v>9652</v>
      </c>
      <c r="D25" s="48">
        <f t="shared" si="0"/>
        <v>9652</v>
      </c>
      <c r="E25" s="47"/>
      <c r="F25" s="49"/>
      <c r="G25" s="47"/>
      <c r="H25" s="49"/>
      <c r="I25" s="69">
        <f t="shared" si="2"/>
        <v>0.50600000000000001</v>
      </c>
      <c r="J25" s="52">
        <v>12203</v>
      </c>
      <c r="K25" s="48">
        <f t="shared" si="1"/>
        <v>12203</v>
      </c>
      <c r="L25" s="47"/>
      <c r="M25" s="49"/>
      <c r="N25" s="47"/>
      <c r="O25" s="49"/>
      <c r="P25" s="70">
        <f t="shared" si="3"/>
        <v>0.57200000000000006</v>
      </c>
    </row>
    <row r="26" spans="1:20" ht="18">
      <c r="A26" s="53">
        <v>2000</v>
      </c>
      <c r="B26" s="54">
        <v>1200</v>
      </c>
      <c r="C26" s="52">
        <v>10455</v>
      </c>
      <c r="D26" s="48">
        <f t="shared" si="0"/>
        <v>10455</v>
      </c>
      <c r="E26" s="47"/>
      <c r="F26" s="49"/>
      <c r="G26" s="47"/>
      <c r="H26" s="49"/>
      <c r="I26" s="69">
        <f t="shared" si="2"/>
        <v>0.55200000000000005</v>
      </c>
      <c r="J26" s="52">
        <v>13220</v>
      </c>
      <c r="K26" s="48">
        <f t="shared" si="1"/>
        <v>13220</v>
      </c>
      <c r="L26" s="47"/>
      <c r="M26" s="49"/>
      <c r="N26" s="47"/>
      <c r="O26" s="49"/>
      <c r="P26" s="70">
        <f t="shared" si="3"/>
        <v>0.624</v>
      </c>
    </row>
    <row r="27" spans="1:20" ht="18">
      <c r="A27" s="55"/>
      <c r="B27" s="54">
        <v>1400</v>
      </c>
      <c r="C27" s="52">
        <v>12063</v>
      </c>
      <c r="D27" s="48">
        <f t="shared" si="0"/>
        <v>12063</v>
      </c>
      <c r="E27" s="47"/>
      <c r="F27" s="49"/>
      <c r="G27" s="47"/>
      <c r="H27" s="49"/>
      <c r="I27" s="69">
        <f t="shared" si="2"/>
        <v>0.64400000000000002</v>
      </c>
      <c r="J27" s="52">
        <v>15256</v>
      </c>
      <c r="K27" s="48">
        <f t="shared" si="1"/>
        <v>15256</v>
      </c>
      <c r="L27" s="47"/>
      <c r="M27" s="49"/>
      <c r="N27" s="47"/>
      <c r="O27" s="49"/>
      <c r="P27" s="70">
        <f t="shared" si="3"/>
        <v>0.72800000000000009</v>
      </c>
    </row>
    <row r="28" spans="1:20" ht="18">
      <c r="A28" s="55"/>
      <c r="B28" s="56">
        <v>1600</v>
      </c>
      <c r="C28" s="57">
        <v>13667</v>
      </c>
      <c r="D28" s="58">
        <f t="shared" si="0"/>
        <v>13667</v>
      </c>
      <c r="E28" s="59"/>
      <c r="F28" s="60"/>
      <c r="G28" s="59"/>
      <c r="H28" s="60"/>
      <c r="I28" s="69">
        <f t="shared" si="2"/>
        <v>0.7360000000000001</v>
      </c>
      <c r="J28" s="57">
        <v>17289</v>
      </c>
      <c r="K28" s="58">
        <f t="shared" si="1"/>
        <v>17289</v>
      </c>
      <c r="L28" s="59"/>
      <c r="M28" s="60"/>
      <c r="N28" s="59"/>
      <c r="O28" s="60"/>
      <c r="P28" s="71">
        <f t="shared" si="3"/>
        <v>0.83200000000000007</v>
      </c>
    </row>
    <row r="29" spans="1:20" ht="18">
      <c r="A29" s="61"/>
      <c r="B29" s="62">
        <v>1800</v>
      </c>
      <c r="C29" s="63">
        <v>15272</v>
      </c>
      <c r="D29" s="64">
        <f t="shared" si="0"/>
        <v>15272</v>
      </c>
      <c r="E29" s="65"/>
      <c r="F29" s="66"/>
      <c r="G29" s="65"/>
      <c r="H29" s="66"/>
      <c r="I29" s="72">
        <f t="shared" si="2"/>
        <v>0.82800000000000007</v>
      </c>
      <c r="J29" s="63">
        <v>19321</v>
      </c>
      <c r="K29" s="64">
        <f t="shared" si="1"/>
        <v>19321</v>
      </c>
      <c r="L29" s="65"/>
      <c r="M29" s="66"/>
      <c r="N29" s="65"/>
      <c r="O29" s="66"/>
      <c r="P29" s="73">
        <f t="shared" si="3"/>
        <v>0.93600000000000005</v>
      </c>
    </row>
  </sheetData>
  <mergeCells count="34">
    <mergeCell ref="N20:O20"/>
    <mergeCell ref="I19:I20"/>
    <mergeCell ref="P19:P20"/>
    <mergeCell ref="A11:B16"/>
    <mergeCell ref="N6:O8"/>
    <mergeCell ref="C20:D20"/>
    <mergeCell ref="E20:F20"/>
    <mergeCell ref="G20:H20"/>
    <mergeCell ref="J20:K20"/>
    <mergeCell ref="L20:M20"/>
    <mergeCell ref="A18:B18"/>
    <mergeCell ref="C18:I18"/>
    <mergeCell ref="J18:P18"/>
    <mergeCell ref="A19:B19"/>
    <mergeCell ref="C19:H19"/>
    <mergeCell ref="J19:O19"/>
    <mergeCell ref="C15:I15"/>
    <mergeCell ref="J15:P15"/>
    <mergeCell ref="C16:I16"/>
    <mergeCell ref="J16:P16"/>
    <mergeCell ref="A17:B17"/>
    <mergeCell ref="C17:I17"/>
    <mergeCell ref="J17:P17"/>
    <mergeCell ref="C12:I12"/>
    <mergeCell ref="J12:P12"/>
    <mergeCell ref="C13:I13"/>
    <mergeCell ref="J13:P13"/>
    <mergeCell ref="C14:I14"/>
    <mergeCell ref="J14:P14"/>
    <mergeCell ref="A10:B10"/>
    <mergeCell ref="C10:I10"/>
    <mergeCell ref="J10:P10"/>
    <mergeCell ref="C11:I11"/>
    <mergeCell ref="J11:P11"/>
  </mergeCells>
  <pageMargins left="0.15625" right="0.75" top="7.7777777777777807E-2" bottom="1" header="0.15625" footer="0.51180555555555596"/>
  <pageSetup paperSize="9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2:J19"/>
  <sheetViews>
    <sheetView workbookViewId="0">
      <selection activeCell="N16" sqref="N16"/>
    </sheetView>
  </sheetViews>
  <sheetFormatPr defaultColWidth="9" defaultRowHeight="15"/>
  <cols>
    <col min="2" max="3" width="12.140625" customWidth="1"/>
    <col min="7" max="8" width="12.140625" customWidth="1"/>
  </cols>
  <sheetData>
    <row r="2" spans="2:10">
      <c r="B2" s="469" t="s">
        <v>69</v>
      </c>
      <c r="C2" s="470"/>
      <c r="D2" s="470"/>
      <c r="E2" s="471"/>
      <c r="G2" s="469" t="s">
        <v>70</v>
      </c>
      <c r="H2" s="470"/>
      <c r="I2" s="470"/>
      <c r="J2" s="471"/>
    </row>
    <row r="3" spans="2:10">
      <c r="B3" s="472"/>
      <c r="C3" s="473"/>
      <c r="D3" s="473"/>
      <c r="E3" s="474"/>
      <c r="G3" s="472"/>
      <c r="H3" s="473"/>
      <c r="I3" s="473"/>
      <c r="J3" s="474"/>
    </row>
    <row r="4" spans="2:10">
      <c r="B4" s="472"/>
      <c r="C4" s="473"/>
      <c r="D4" s="473"/>
      <c r="E4" s="474"/>
      <c r="G4" s="472"/>
      <c r="H4" s="473"/>
      <c r="I4" s="473"/>
      <c r="J4" s="474"/>
    </row>
    <row r="5" spans="2:10">
      <c r="B5" s="472"/>
      <c r="C5" s="473"/>
      <c r="D5" s="473"/>
      <c r="E5" s="474"/>
      <c r="G5" s="472"/>
      <c r="H5" s="473"/>
      <c r="I5" s="473"/>
      <c r="J5" s="474"/>
    </row>
    <row r="6" spans="2:10">
      <c r="B6" s="472"/>
      <c r="C6" s="473"/>
      <c r="D6" s="473"/>
      <c r="E6" s="474"/>
      <c r="G6" s="472"/>
      <c r="H6" s="473"/>
      <c r="I6" s="473"/>
      <c r="J6" s="474"/>
    </row>
    <row r="7" spans="2:10">
      <c r="B7" s="472"/>
      <c r="C7" s="473"/>
      <c r="D7" s="473"/>
      <c r="E7" s="474"/>
      <c r="G7" s="472"/>
      <c r="H7" s="473"/>
      <c r="I7" s="473"/>
      <c r="J7" s="474"/>
    </row>
    <row r="8" spans="2:10">
      <c r="B8" s="472"/>
      <c r="C8" s="473"/>
      <c r="D8" s="473"/>
      <c r="E8" s="474"/>
      <c r="G8" s="472"/>
      <c r="H8" s="473"/>
      <c r="I8" s="473"/>
      <c r="J8" s="474"/>
    </row>
    <row r="9" spans="2:10">
      <c r="B9" s="475"/>
      <c r="C9" s="476"/>
      <c r="D9" s="476"/>
      <c r="E9" s="477"/>
      <c r="G9" s="475"/>
      <c r="H9" s="476"/>
      <c r="I9" s="476"/>
      <c r="J9" s="477"/>
    </row>
    <row r="10" spans="2:10" ht="93" customHeight="1">
      <c r="B10" s="27" t="s">
        <v>26</v>
      </c>
      <c r="C10" s="28" t="s">
        <v>27</v>
      </c>
      <c r="D10" s="461" t="s">
        <v>76</v>
      </c>
      <c r="E10" s="462"/>
      <c r="G10" s="27" t="s">
        <v>26</v>
      </c>
      <c r="H10" s="28" t="s">
        <v>27</v>
      </c>
      <c r="I10" s="461" t="s">
        <v>76</v>
      </c>
      <c r="J10" s="462"/>
    </row>
    <row r="11" spans="2:10" ht="18">
      <c r="B11" s="30">
        <v>1400</v>
      </c>
      <c r="C11" s="31">
        <v>600</v>
      </c>
      <c r="D11" s="463">
        <f>Мультипакет!C21+Мультипакет!C21*Мультипакет!P$8</f>
        <v>4207</v>
      </c>
      <c r="E11" s="464"/>
      <c r="G11" s="30">
        <v>1400</v>
      </c>
      <c r="H11" s="31">
        <v>600</v>
      </c>
      <c r="I11" s="463">
        <f>Мультипакет!J21+Мультипакет!J21*Мультипакет!P$8</f>
        <v>5128</v>
      </c>
      <c r="J11" s="464"/>
    </row>
    <row r="12" spans="2:10" ht="18">
      <c r="B12" s="33"/>
      <c r="C12" s="34">
        <v>700</v>
      </c>
      <c r="D12" s="465">
        <f>Мультипакет!C22+Мультипакет!C22*Мультипакет!P$8</f>
        <v>6443</v>
      </c>
      <c r="E12" s="466"/>
      <c r="G12" s="33"/>
      <c r="H12" s="34">
        <v>700</v>
      </c>
      <c r="I12" s="465">
        <f>Мультипакет!J22+Мультипакет!J22*Мультипакет!P$8</f>
        <v>8138</v>
      </c>
      <c r="J12" s="466"/>
    </row>
    <row r="13" spans="2:10" ht="18">
      <c r="B13" s="35"/>
      <c r="C13" s="31">
        <v>800</v>
      </c>
      <c r="D13" s="463">
        <f>Мультипакет!C23+Мультипакет!C23*Мультипакет!P$8</f>
        <v>7245</v>
      </c>
      <c r="E13" s="464"/>
      <c r="G13" s="35"/>
      <c r="H13" s="31">
        <v>800</v>
      </c>
      <c r="I13" s="463">
        <f>Мультипакет!J23+Мультипакет!J23*Мультипакет!P$8</f>
        <v>9154</v>
      </c>
      <c r="J13" s="464"/>
    </row>
    <row r="14" spans="2:10" ht="18">
      <c r="B14" s="35"/>
      <c r="C14" s="34">
        <v>900</v>
      </c>
      <c r="D14" s="465">
        <f>Мультипакет!C24+Мультипакет!C24*Мультипакет!P$8</f>
        <v>8047</v>
      </c>
      <c r="E14" s="466"/>
      <c r="G14" s="35"/>
      <c r="H14" s="34">
        <v>900</v>
      </c>
      <c r="I14" s="465">
        <f>Мультипакет!J24+Мультипакет!J24*Мультипакет!P$8</f>
        <v>10171</v>
      </c>
      <c r="J14" s="466"/>
    </row>
    <row r="15" spans="2:10" ht="18">
      <c r="B15" s="35">
        <v>1900</v>
      </c>
      <c r="C15" s="31">
        <v>1100</v>
      </c>
      <c r="D15" s="463">
        <f>Мультипакет!C25+Мультипакет!C25*Мультипакет!P$8</f>
        <v>9652</v>
      </c>
      <c r="E15" s="464"/>
      <c r="G15" s="35">
        <v>1900</v>
      </c>
      <c r="H15" s="31">
        <v>1100</v>
      </c>
      <c r="I15" s="463">
        <f>Мультипакет!J25+Мультипакет!J25*Мультипакет!P$8</f>
        <v>12203</v>
      </c>
      <c r="J15" s="464"/>
    </row>
    <row r="16" spans="2:10" ht="18">
      <c r="B16" s="35">
        <v>1950</v>
      </c>
      <c r="C16" s="34">
        <v>1200</v>
      </c>
      <c r="D16" s="465">
        <f>Мультипакет!C26+Мультипакет!C26*Мультипакет!P$8</f>
        <v>10455</v>
      </c>
      <c r="E16" s="466"/>
      <c r="G16" s="35">
        <v>1950</v>
      </c>
      <c r="H16" s="34">
        <v>1200</v>
      </c>
      <c r="I16" s="465">
        <f>Мультипакет!J26+Мультипакет!J26*Мультипакет!P$8</f>
        <v>13220</v>
      </c>
      <c r="J16" s="466"/>
    </row>
    <row r="17" spans="2:10" ht="18">
      <c r="B17" s="35">
        <v>2000</v>
      </c>
      <c r="C17" s="31">
        <v>1400</v>
      </c>
      <c r="D17" s="463">
        <f>Мультипакет!C27+Мультипакет!C27*Мультипакет!P$8</f>
        <v>12063</v>
      </c>
      <c r="E17" s="464"/>
      <c r="G17" s="35">
        <v>2000</v>
      </c>
      <c r="H17" s="31">
        <v>1400</v>
      </c>
      <c r="I17" s="463">
        <f>Мультипакет!J27+Мультипакет!J27*Мультипакет!P$8</f>
        <v>15256</v>
      </c>
      <c r="J17" s="464"/>
    </row>
    <row r="18" spans="2:10" ht="18">
      <c r="B18" s="35"/>
      <c r="C18" s="34">
        <v>1600</v>
      </c>
      <c r="D18" s="465">
        <f>Мультипакет!C28+Мультипакет!C28*Мультипакет!P$8</f>
        <v>13667</v>
      </c>
      <c r="E18" s="466"/>
      <c r="G18" s="35"/>
      <c r="H18" s="34">
        <v>1600</v>
      </c>
      <c r="I18" s="465">
        <f>Мультипакет!J28+Мультипакет!J28*Мультипакет!P$8</f>
        <v>17289</v>
      </c>
      <c r="J18" s="466"/>
    </row>
    <row r="19" spans="2:10" ht="18">
      <c r="B19" s="36"/>
      <c r="C19" s="37">
        <v>1800</v>
      </c>
      <c r="D19" s="467">
        <f>Мультипакет!C29+Мультипакет!C29*Мультипакет!P$8</f>
        <v>15272</v>
      </c>
      <c r="E19" s="468"/>
      <c r="G19" s="36"/>
      <c r="H19" s="37">
        <v>1800</v>
      </c>
      <c r="I19" s="467">
        <f>Мультипакет!J29+Мультипакет!J29*Мультипакет!P$8</f>
        <v>19321</v>
      </c>
      <c r="J19" s="468"/>
    </row>
  </sheetData>
  <mergeCells count="22">
    <mergeCell ref="D19:E19"/>
    <mergeCell ref="I19:J19"/>
    <mergeCell ref="B2:E9"/>
    <mergeCell ref="G2:J9"/>
    <mergeCell ref="D16:E16"/>
    <mergeCell ref="I16:J16"/>
    <mergeCell ref="D17:E17"/>
    <mergeCell ref="I17:J17"/>
    <mergeCell ref="D18:E18"/>
    <mergeCell ref="I18:J18"/>
    <mergeCell ref="D13:E13"/>
    <mergeCell ref="I13:J13"/>
    <mergeCell ref="D14:E14"/>
    <mergeCell ref="I14:J14"/>
    <mergeCell ref="D15:E15"/>
    <mergeCell ref="I15:J15"/>
    <mergeCell ref="D10:E10"/>
    <mergeCell ref="I10:J10"/>
    <mergeCell ref="D11:E11"/>
    <mergeCell ref="I11:J11"/>
    <mergeCell ref="D12:E12"/>
    <mergeCell ref="I12:J12"/>
  </mergeCells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</sheetPr>
  <dimension ref="A1:X19"/>
  <sheetViews>
    <sheetView workbookViewId="0">
      <selection activeCell="M9" sqref="M9"/>
    </sheetView>
  </sheetViews>
  <sheetFormatPr defaultColWidth="9" defaultRowHeight="15"/>
  <cols>
    <col min="1" max="1" width="9.85546875" style="1" customWidth="1"/>
    <col min="2" max="2" width="11.42578125" style="1" customWidth="1"/>
    <col min="3" max="3" width="12.42578125" style="1" hidden="1" customWidth="1"/>
    <col min="4" max="4" width="13" style="1" customWidth="1"/>
    <col min="5" max="5" width="11.42578125" style="1" customWidth="1"/>
    <col min="6" max="6" width="14.5703125" style="1" customWidth="1"/>
    <col min="7" max="7" width="12.140625" style="1" hidden="1" customWidth="1"/>
    <col min="8" max="8" width="12.7109375" style="1" customWidth="1"/>
    <col min="9" max="9" width="11.7109375" style="1" customWidth="1"/>
    <col min="10" max="10" width="18.28515625" style="1" customWidth="1"/>
    <col min="11" max="11" width="9" style="1"/>
    <col min="12" max="13" width="9.7109375" style="1" customWidth="1"/>
    <col min="14" max="19" width="28.5703125" style="1" customWidth="1"/>
    <col min="20" max="16384" width="9" style="1"/>
  </cols>
  <sheetData>
    <row r="1" spans="1:24">
      <c r="I1" s="19"/>
      <c r="J1" s="19"/>
      <c r="K1" s="19"/>
      <c r="L1" s="19"/>
      <c r="M1" s="19"/>
      <c r="T1" s="25"/>
      <c r="W1" s="19"/>
      <c r="X1" s="19"/>
    </row>
    <row r="2" spans="1:24">
      <c r="I2" s="19"/>
      <c r="J2" s="19"/>
      <c r="K2" s="19"/>
      <c r="L2" s="19"/>
      <c r="M2" s="19"/>
      <c r="T2" s="25"/>
      <c r="W2" s="19"/>
      <c r="X2" s="19"/>
    </row>
    <row r="3" spans="1:24">
      <c r="I3" s="19"/>
      <c r="J3" s="19"/>
      <c r="K3" s="19"/>
      <c r="L3" s="19"/>
      <c r="M3" s="19"/>
      <c r="T3" s="25"/>
      <c r="W3" s="19"/>
      <c r="X3" s="19"/>
    </row>
    <row r="4" spans="1:24">
      <c r="I4" s="19"/>
      <c r="J4" s="19"/>
      <c r="K4" s="20"/>
      <c r="L4" s="20"/>
      <c r="M4" s="19"/>
      <c r="T4" s="25"/>
      <c r="W4" s="19"/>
      <c r="X4" s="19"/>
    </row>
    <row r="5" spans="1:24">
      <c r="I5" s="19"/>
      <c r="J5" s="19"/>
      <c r="K5" s="499"/>
      <c r="L5" s="20"/>
      <c r="M5" s="19"/>
      <c r="T5" s="25"/>
      <c r="W5" s="19"/>
      <c r="X5" s="19"/>
    </row>
    <row r="6" spans="1:24" ht="21">
      <c r="A6" s="2" t="s">
        <v>77</v>
      </c>
      <c r="B6" s="2"/>
      <c r="C6" s="2"/>
      <c r="D6" s="2"/>
      <c r="E6" s="2"/>
      <c r="F6" s="2"/>
      <c r="G6" s="2"/>
      <c r="H6" s="2"/>
      <c r="I6" s="21"/>
      <c r="J6" s="21"/>
      <c r="K6" s="499"/>
      <c r="L6" s="22"/>
      <c r="M6" s="21"/>
      <c r="N6" s="2"/>
      <c r="O6" s="2"/>
      <c r="R6" s="2"/>
      <c r="S6" s="2"/>
      <c r="T6" s="26"/>
      <c r="U6" s="2"/>
      <c r="V6" s="2"/>
      <c r="W6" s="21"/>
      <c r="X6" s="21"/>
    </row>
    <row r="7" spans="1:24" ht="24" customHeight="1">
      <c r="A7" s="3" t="s">
        <v>78</v>
      </c>
      <c r="B7" s="3"/>
      <c r="C7" s="3"/>
      <c r="D7" s="4"/>
      <c r="H7" s="515" t="s">
        <v>79</v>
      </c>
      <c r="I7" s="516"/>
      <c r="J7" s="517"/>
      <c r="K7" s="23">
        <v>0</v>
      </c>
      <c r="L7" s="19"/>
      <c r="M7" s="19"/>
      <c r="T7" s="25"/>
      <c r="W7" s="19"/>
      <c r="X7" s="19"/>
    </row>
    <row r="8" spans="1:24" ht="27" customHeight="1">
      <c r="A8" s="518" t="s">
        <v>80</v>
      </c>
      <c r="B8" s="519"/>
      <c r="C8" s="519"/>
      <c r="D8" s="519"/>
      <c r="E8" s="519"/>
      <c r="F8" s="519"/>
      <c r="G8" s="519"/>
      <c r="H8" s="519"/>
      <c r="I8" s="519"/>
      <c r="J8" s="520"/>
    </row>
    <row r="9" spans="1:24" ht="22.5" customHeight="1">
      <c r="A9" s="500" t="s">
        <v>3</v>
      </c>
      <c r="B9" s="501"/>
      <c r="C9" s="438" t="s">
        <v>81</v>
      </c>
      <c r="D9" s="439"/>
      <c r="E9" s="440"/>
      <c r="F9" s="521"/>
      <c r="G9" s="260" t="s">
        <v>82</v>
      </c>
      <c r="H9" s="261"/>
      <c r="I9" s="261"/>
      <c r="J9" s="262"/>
    </row>
    <row r="10" spans="1:24" ht="20.25" customHeight="1">
      <c r="A10" s="502"/>
      <c r="B10" s="503"/>
      <c r="C10" s="486" t="s">
        <v>83</v>
      </c>
      <c r="D10" s="487"/>
      <c r="E10" s="489"/>
      <c r="F10" s="490"/>
      <c r="G10" s="486" t="s">
        <v>83</v>
      </c>
      <c r="H10" s="487"/>
      <c r="I10" s="487"/>
      <c r="J10" s="488"/>
    </row>
    <row r="11" spans="1:24" ht="33.950000000000003" customHeight="1">
      <c r="A11" s="502"/>
      <c r="B11" s="503"/>
      <c r="C11" s="486" t="s">
        <v>84</v>
      </c>
      <c r="D11" s="487"/>
      <c r="E11" s="487"/>
      <c r="F11" s="488"/>
      <c r="G11" s="486" t="s">
        <v>84</v>
      </c>
      <c r="H11" s="487"/>
      <c r="I11" s="487"/>
      <c r="J11" s="488"/>
    </row>
    <row r="12" spans="1:24" ht="27.75" customHeight="1">
      <c r="A12" s="502"/>
      <c r="B12" s="503"/>
      <c r="C12" s="486" t="s">
        <v>85</v>
      </c>
      <c r="D12" s="487"/>
      <c r="E12" s="487"/>
      <c r="F12" s="488"/>
      <c r="G12" s="486" t="s">
        <v>86</v>
      </c>
      <c r="H12" s="487"/>
      <c r="I12" s="487"/>
      <c r="J12" s="488"/>
    </row>
    <row r="13" spans="1:24" ht="29.25" customHeight="1">
      <c r="A13" s="504"/>
      <c r="B13" s="505"/>
      <c r="C13" s="486" t="s">
        <v>87</v>
      </c>
      <c r="D13" s="487"/>
      <c r="E13" s="489"/>
      <c r="F13" s="490"/>
      <c r="G13" s="486" t="s">
        <v>87</v>
      </c>
      <c r="H13" s="487"/>
      <c r="I13" s="487"/>
      <c r="J13" s="488"/>
    </row>
    <row r="14" spans="1:24" ht="33" customHeight="1">
      <c r="A14" s="506" t="s">
        <v>18</v>
      </c>
      <c r="B14" s="507"/>
      <c r="C14" s="508">
        <v>120</v>
      </c>
      <c r="D14" s="509"/>
      <c r="E14" s="510"/>
      <c r="F14" s="511"/>
      <c r="G14" s="512" t="s">
        <v>88</v>
      </c>
      <c r="H14" s="513"/>
      <c r="I14" s="513"/>
      <c r="J14" s="514"/>
    </row>
    <row r="15" spans="1:24" ht="27" customHeight="1">
      <c r="A15" s="491"/>
      <c r="B15" s="492"/>
      <c r="C15" s="493" t="s">
        <v>89</v>
      </c>
      <c r="D15" s="495" t="s">
        <v>90</v>
      </c>
      <c r="E15" s="482" t="s">
        <v>91</v>
      </c>
      <c r="F15" s="497" t="s">
        <v>25</v>
      </c>
      <c r="G15" s="478" t="s">
        <v>89</v>
      </c>
      <c r="H15" s="480" t="s">
        <v>90</v>
      </c>
      <c r="I15" s="482" t="s">
        <v>91</v>
      </c>
      <c r="J15" s="484" t="s">
        <v>25</v>
      </c>
    </row>
    <row r="16" spans="1:24" ht="40.5" customHeight="1">
      <c r="A16" s="5" t="s">
        <v>26</v>
      </c>
      <c r="B16" s="6" t="s">
        <v>27</v>
      </c>
      <c r="C16" s="494"/>
      <c r="D16" s="496"/>
      <c r="E16" s="483"/>
      <c r="F16" s="498"/>
      <c r="G16" s="479"/>
      <c r="H16" s="481"/>
      <c r="I16" s="483"/>
      <c r="J16" s="485"/>
    </row>
    <row r="17" spans="1:10" ht="31.5" customHeight="1">
      <c r="A17" s="7">
        <v>600</v>
      </c>
      <c r="B17" s="8">
        <v>400</v>
      </c>
      <c r="C17" s="9">
        <v>1600</v>
      </c>
      <c r="D17" s="10">
        <f>C17+C17*K7</f>
        <v>1600</v>
      </c>
      <c r="E17" s="11">
        <v>1.9</v>
      </c>
      <c r="F17" s="12">
        <v>0.02</v>
      </c>
      <c r="G17" s="13">
        <v>1650</v>
      </c>
      <c r="H17" s="14">
        <f>G17+G17*K7</f>
        <v>1650</v>
      </c>
      <c r="I17" s="11">
        <v>1.8</v>
      </c>
      <c r="J17" s="24">
        <v>0.02</v>
      </c>
    </row>
    <row r="18" spans="1:10">
      <c r="A18" s="15"/>
      <c r="B18" s="16"/>
      <c r="C18" s="17"/>
      <c r="D18" s="17"/>
      <c r="E18" s="18"/>
      <c r="F18" s="18"/>
      <c r="G18" s="18"/>
      <c r="H18" s="18"/>
      <c r="I18" s="18"/>
      <c r="J18" s="18"/>
    </row>
    <row r="19" spans="1:10" ht="15.75" customHeight="1">
      <c r="A19" s="15"/>
      <c r="B19" s="16"/>
      <c r="C19" s="17"/>
      <c r="D19" s="17"/>
      <c r="E19" s="18"/>
      <c r="F19" s="18"/>
      <c r="G19" s="18"/>
      <c r="H19" s="18"/>
      <c r="I19" s="18"/>
      <c r="J19" s="18"/>
    </row>
  </sheetData>
  <mergeCells count="26">
    <mergeCell ref="K5:K6"/>
    <mergeCell ref="A9:B13"/>
    <mergeCell ref="A14:B14"/>
    <mergeCell ref="C14:F14"/>
    <mergeCell ref="G14:J14"/>
    <mergeCell ref="H7:J7"/>
    <mergeCell ref="A8:J8"/>
    <mergeCell ref="C9:F9"/>
    <mergeCell ref="G9:J9"/>
    <mergeCell ref="C10:F10"/>
    <mergeCell ref="G10:J10"/>
    <mergeCell ref="A15:B15"/>
    <mergeCell ref="C15:C16"/>
    <mergeCell ref="D15:D16"/>
    <mergeCell ref="E15:E16"/>
    <mergeCell ref="F15:F16"/>
    <mergeCell ref="G15:G16"/>
    <mergeCell ref="H15:H16"/>
    <mergeCell ref="I15:I16"/>
    <mergeCell ref="J15:J16"/>
    <mergeCell ref="C11:F11"/>
    <mergeCell ref="G11:J11"/>
    <mergeCell ref="C12:F12"/>
    <mergeCell ref="G12:J12"/>
    <mergeCell ref="C13:F13"/>
    <mergeCell ref="G13:J13"/>
  </mergeCells>
  <pageMargins left="0.75" right="0.75" top="1" bottom="1" header="0.51180555555555596" footer="0.51180555555555596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I14" sqref="I14"/>
    </sheetView>
  </sheetViews>
  <sheetFormatPr defaultRowHeight="15"/>
  <cols>
    <col min="1" max="6" width="18.5703125" customWidth="1"/>
  </cols>
  <sheetData>
    <row r="1" spans="1:9">
      <c r="H1" s="183"/>
      <c r="I1" s="183"/>
    </row>
    <row r="2" spans="1:9">
      <c r="H2" s="183"/>
      <c r="I2" s="183"/>
    </row>
    <row r="3" spans="1:9">
      <c r="H3" s="183"/>
      <c r="I3" s="183"/>
    </row>
    <row r="4" spans="1:9">
      <c r="H4" s="183"/>
      <c r="I4" s="183"/>
    </row>
    <row r="5" spans="1:9">
      <c r="H5" s="183"/>
      <c r="I5" s="183"/>
    </row>
    <row r="6" spans="1:9" ht="21">
      <c r="A6" s="41" t="s">
        <v>92</v>
      </c>
      <c r="B6" s="41"/>
      <c r="C6" s="41"/>
      <c r="D6" s="41"/>
      <c r="E6" s="41"/>
      <c r="F6" s="41"/>
      <c r="G6" s="522" t="s">
        <v>0</v>
      </c>
      <c r="H6" s="523"/>
      <c r="I6" s="190"/>
    </row>
    <row r="7" spans="1:9" ht="21.75" thickBot="1">
      <c r="A7" t="s">
        <v>93</v>
      </c>
      <c r="G7" s="523"/>
      <c r="H7" s="523"/>
      <c r="I7" s="197">
        <v>0</v>
      </c>
    </row>
    <row r="8" spans="1:9" ht="21" thickBot="1">
      <c r="A8" s="524" t="s">
        <v>94</v>
      </c>
      <c r="B8" s="525"/>
      <c r="C8" s="526"/>
      <c r="D8" s="526"/>
      <c r="E8" s="526"/>
      <c r="F8" s="527"/>
      <c r="G8" s="198"/>
      <c r="H8" s="198"/>
      <c r="I8" s="198"/>
    </row>
    <row r="9" spans="1:9" ht="16.5" thickBot="1">
      <c r="A9" s="319" t="s">
        <v>3</v>
      </c>
      <c r="B9" s="528"/>
      <c r="C9" s="529" t="s">
        <v>95</v>
      </c>
      <c r="D9" s="530"/>
      <c r="E9" s="530"/>
      <c r="F9" s="531"/>
      <c r="G9" s="162"/>
      <c r="H9" s="162"/>
      <c r="I9" s="162"/>
    </row>
    <row r="10" spans="1:9">
      <c r="A10" s="532" t="s">
        <v>8</v>
      </c>
      <c r="B10" s="533"/>
      <c r="C10" s="536" t="s">
        <v>96</v>
      </c>
      <c r="D10" s="537"/>
      <c r="E10" s="537"/>
      <c r="F10" s="538"/>
    </row>
    <row r="11" spans="1:9">
      <c r="A11" s="534"/>
      <c r="B11" s="535"/>
      <c r="C11" s="539" t="s">
        <v>97</v>
      </c>
      <c r="D11" s="540"/>
      <c r="E11" s="540"/>
      <c r="F11" s="541"/>
    </row>
    <row r="12" spans="1:9">
      <c r="A12" s="534"/>
      <c r="B12" s="535"/>
      <c r="C12" s="539"/>
      <c r="D12" s="540"/>
      <c r="E12" s="540"/>
      <c r="F12" s="541"/>
    </row>
    <row r="13" spans="1:9" ht="15.75" thickBot="1">
      <c r="A13" s="542" t="s">
        <v>18</v>
      </c>
      <c r="B13" s="543"/>
      <c r="C13" s="544"/>
      <c r="D13" s="545"/>
      <c r="E13" s="545"/>
      <c r="F13" s="546"/>
    </row>
    <row r="14" spans="1:9">
      <c r="A14" s="357" t="s">
        <v>23</v>
      </c>
      <c r="B14" s="547"/>
      <c r="C14" s="279" t="s">
        <v>89</v>
      </c>
      <c r="D14" s="549" t="s">
        <v>89</v>
      </c>
      <c r="E14" s="482" t="s">
        <v>91</v>
      </c>
      <c r="F14" s="484" t="s">
        <v>25</v>
      </c>
    </row>
    <row r="15" spans="1:9" ht="15.75" thickBot="1">
      <c r="A15" s="199" t="s">
        <v>26</v>
      </c>
      <c r="B15" s="200" t="s">
        <v>27</v>
      </c>
      <c r="C15" s="548"/>
      <c r="D15" s="550"/>
      <c r="E15" s="551"/>
      <c r="F15" s="552"/>
    </row>
    <row r="16" spans="1:9" ht="15.75">
      <c r="A16" s="50"/>
      <c r="B16" s="51">
        <v>800</v>
      </c>
      <c r="C16" s="201"/>
      <c r="D16" s="202">
        <v>3650</v>
      </c>
      <c r="E16" s="203"/>
      <c r="F16" s="204"/>
    </row>
    <row r="17" spans="1:6" ht="15.75">
      <c r="A17" s="53">
        <v>1900</v>
      </c>
      <c r="B17" s="54">
        <v>900</v>
      </c>
      <c r="C17" s="205"/>
      <c r="D17" s="206">
        <v>3800</v>
      </c>
      <c r="E17" s="207"/>
      <c r="F17" s="208"/>
    </row>
    <row r="18" spans="1:6" ht="15.75">
      <c r="A18" s="53">
        <v>1950</v>
      </c>
      <c r="B18" s="54">
        <v>1200</v>
      </c>
      <c r="C18" s="205"/>
      <c r="D18" s="206">
        <v>4005</v>
      </c>
      <c r="E18" s="207"/>
      <c r="F18" s="208"/>
    </row>
    <row r="19" spans="1:6" ht="15.75">
      <c r="A19" s="53">
        <v>2000</v>
      </c>
      <c r="B19" s="54">
        <v>1400</v>
      </c>
      <c r="C19" s="205"/>
      <c r="D19" s="206">
        <v>4635</v>
      </c>
      <c r="E19" s="207"/>
      <c r="F19" s="208"/>
    </row>
    <row r="20" spans="1:6" ht="15.75">
      <c r="A20" s="209"/>
      <c r="B20" s="54">
        <v>1500</v>
      </c>
      <c r="C20" s="205"/>
      <c r="D20" s="206">
        <v>5000</v>
      </c>
      <c r="E20" s="207"/>
      <c r="F20" s="208"/>
    </row>
    <row r="21" spans="1:6" ht="15.75">
      <c r="A21" s="209"/>
      <c r="B21" s="54">
        <v>1600</v>
      </c>
      <c r="C21" s="205"/>
      <c r="D21" s="206">
        <v>5260</v>
      </c>
      <c r="E21" s="207"/>
      <c r="F21" s="208"/>
    </row>
    <row r="22" spans="1:6" ht="15.75">
      <c r="A22" s="209"/>
      <c r="B22" s="210">
        <v>1800</v>
      </c>
      <c r="C22" s="211"/>
      <c r="D22" s="206">
        <v>6000</v>
      </c>
      <c r="E22" s="212"/>
      <c r="F22" s="213"/>
    </row>
    <row r="23" spans="1:6" ht="16.5" thickBot="1">
      <c r="A23" s="214"/>
      <c r="B23" s="215">
        <v>2000</v>
      </c>
      <c r="C23" s="211"/>
      <c r="D23" s="216">
        <v>6500</v>
      </c>
      <c r="E23" s="217"/>
      <c r="F23" s="218"/>
    </row>
    <row r="24" spans="1:6" ht="15.75" thickBot="1"/>
    <row r="25" spans="1:6" ht="102" thickBot="1">
      <c r="A25" s="554" t="s">
        <v>3</v>
      </c>
      <c r="B25" s="555"/>
      <c r="C25" s="219" t="s">
        <v>98</v>
      </c>
      <c r="D25" s="220" t="s">
        <v>99</v>
      </c>
      <c r="E25" s="219" t="s">
        <v>100</v>
      </c>
    </row>
    <row r="26" spans="1:6" ht="60">
      <c r="A26" s="556" t="s">
        <v>8</v>
      </c>
      <c r="B26" s="557"/>
      <c r="C26" s="221" t="s">
        <v>101</v>
      </c>
      <c r="D26" s="222" t="s">
        <v>102</v>
      </c>
      <c r="E26" s="223"/>
    </row>
    <row r="27" spans="1:6">
      <c r="A27" s="558"/>
      <c r="B27" s="559"/>
      <c r="C27" s="224"/>
      <c r="D27" s="224"/>
      <c r="E27" s="224"/>
    </row>
    <row r="28" spans="1:6" ht="15.75" thickBot="1">
      <c r="A28" s="542" t="s">
        <v>18</v>
      </c>
      <c r="B28" s="560"/>
      <c r="C28" s="225"/>
      <c r="D28" s="226"/>
      <c r="E28" s="225"/>
    </row>
    <row r="29" spans="1:6">
      <c r="A29" s="357" t="s">
        <v>23</v>
      </c>
      <c r="B29" s="358"/>
      <c r="C29" s="279" t="s">
        <v>89</v>
      </c>
      <c r="D29" s="279" t="s">
        <v>89</v>
      </c>
      <c r="E29" s="279" t="s">
        <v>89</v>
      </c>
    </row>
    <row r="30" spans="1:6" ht="15.75" thickBot="1">
      <c r="A30" s="227" t="s">
        <v>26</v>
      </c>
      <c r="B30" s="228" t="s">
        <v>27</v>
      </c>
      <c r="C30" s="553"/>
      <c r="D30" s="553"/>
      <c r="E30" s="553"/>
    </row>
    <row r="31" spans="1:6" ht="18.75" thickBot="1">
      <c r="A31" s="229">
        <v>1400</v>
      </c>
      <c r="B31" s="230">
        <v>600</v>
      </c>
      <c r="C31" s="231"/>
      <c r="D31" s="232"/>
      <c r="E31" s="233"/>
    </row>
    <row r="32" spans="1:6" ht="20.25">
      <c r="A32" s="234"/>
      <c r="B32" s="127">
        <v>700</v>
      </c>
      <c r="C32" s="235"/>
      <c r="D32" s="236">
        <v>560</v>
      </c>
      <c r="E32" s="236">
        <v>760</v>
      </c>
    </row>
    <row r="33" spans="1:5" ht="20.25">
      <c r="A33" s="152"/>
      <c r="B33" s="128">
        <v>800</v>
      </c>
      <c r="C33" s="237"/>
      <c r="D33" s="238">
        <v>560</v>
      </c>
      <c r="E33" s="238">
        <v>760</v>
      </c>
    </row>
    <row r="34" spans="1:5" ht="20.25">
      <c r="A34" s="152">
        <v>1900</v>
      </c>
      <c r="B34" s="128">
        <v>900</v>
      </c>
      <c r="C34" s="237"/>
      <c r="D34" s="238">
        <v>600</v>
      </c>
      <c r="E34" s="238">
        <v>840</v>
      </c>
    </row>
    <row r="35" spans="1:5" ht="20.25">
      <c r="A35" s="152">
        <v>1950</v>
      </c>
      <c r="B35" s="128">
        <v>1100</v>
      </c>
      <c r="C35" s="237"/>
      <c r="D35" s="238">
        <v>640</v>
      </c>
      <c r="E35" s="238">
        <v>1000</v>
      </c>
    </row>
    <row r="36" spans="1:5" ht="20.25">
      <c r="A36" s="152">
        <v>2000</v>
      </c>
      <c r="B36" s="128">
        <v>1200</v>
      </c>
      <c r="C36" s="237"/>
      <c r="D36" s="238">
        <v>640</v>
      </c>
      <c r="E36" s="238">
        <v>1000</v>
      </c>
    </row>
    <row r="37" spans="1:5" ht="20.25">
      <c r="A37" s="239"/>
      <c r="B37" s="128">
        <v>1400</v>
      </c>
      <c r="C37" s="237"/>
      <c r="D37" s="238">
        <v>680</v>
      </c>
      <c r="E37" s="238">
        <v>1080</v>
      </c>
    </row>
    <row r="38" spans="1:5" ht="20.25">
      <c r="A38" s="239"/>
      <c r="B38" s="128">
        <v>1600</v>
      </c>
      <c r="C38" s="237"/>
      <c r="D38" s="238">
        <v>760</v>
      </c>
      <c r="E38" s="238">
        <v>1240</v>
      </c>
    </row>
    <row r="39" spans="1:5" ht="20.25">
      <c r="A39" s="152"/>
      <c r="B39" s="128">
        <v>1800</v>
      </c>
      <c r="C39" s="237"/>
      <c r="D39" s="238">
        <v>840</v>
      </c>
      <c r="E39" s="238">
        <v>1320</v>
      </c>
    </row>
    <row r="40" spans="1:5" ht="21" thickBot="1">
      <c r="A40" s="240"/>
      <c r="B40" s="241">
        <v>2000</v>
      </c>
      <c r="C40" s="242"/>
      <c r="D40" s="243">
        <v>1000</v>
      </c>
      <c r="E40" s="243">
        <v>1520</v>
      </c>
    </row>
  </sheetData>
  <mergeCells count="21">
    <mergeCell ref="E29:E30"/>
    <mergeCell ref="A25:B25"/>
    <mergeCell ref="A26:B27"/>
    <mergeCell ref="A28:B28"/>
    <mergeCell ref="A29:B29"/>
    <mergeCell ref="C29:C30"/>
    <mergeCell ref="D29:D30"/>
    <mergeCell ref="A13:B13"/>
    <mergeCell ref="C13:F13"/>
    <mergeCell ref="A14:B14"/>
    <mergeCell ref="C14:C15"/>
    <mergeCell ref="D14:D15"/>
    <mergeCell ref="E14:E15"/>
    <mergeCell ref="F14:F15"/>
    <mergeCell ref="G6:H7"/>
    <mergeCell ref="A8:F8"/>
    <mergeCell ref="A9:B9"/>
    <mergeCell ref="C9:F9"/>
    <mergeCell ref="A10:B12"/>
    <mergeCell ref="C10:F10"/>
    <mergeCell ref="C11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NEW Боннель ППУ</vt:lpstr>
      <vt:lpstr>Ценник </vt:lpstr>
      <vt:lpstr>NEW EVS 500</vt:lpstr>
      <vt:lpstr>Ценник EVS 500</vt:lpstr>
      <vt:lpstr>Мультипакет</vt:lpstr>
      <vt:lpstr>Ценник Мультипакет</vt:lpstr>
      <vt:lpstr>Подушки</vt:lpstr>
      <vt:lpstr>Наматрасники</vt:lpstr>
      <vt:lpstr>'NEW Боннель ППУ'!Заголовки_для_печати</vt:lpstr>
      <vt:lpstr>'NEW Боннель ППУ'!Область_печати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</dc:creator>
  <cp:lastModifiedBy>user81</cp:lastModifiedBy>
  <cp:lastPrinted>2018-03-27T04:53:00Z</cp:lastPrinted>
  <dcterms:created xsi:type="dcterms:W3CDTF">2015-02-11T05:38:00Z</dcterms:created>
  <dcterms:modified xsi:type="dcterms:W3CDTF">2018-09-06T15:02:22Z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1049-10.2.0.5978</vt:lpwstr>
  </property>
</Properties>
</file>