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04" windowWidth="22716" windowHeight="8940" activeTab="0"/>
  </bookViews>
  <sheets>
    <sheet name="Ответы на форму (1)" sheetId="1" r:id="rId1"/>
  </sheets>
  <definedNames>
    <definedName name="_xlnm._FilterDatabase" localSheetId="0" hidden="1">'Ответы на форму (1)'!$B$1:$J$23</definedName>
  </definedNames>
  <calcPr fullCalcOnLoad="1" refMode="R1C1"/>
</workbook>
</file>

<file path=xl/sharedStrings.xml><?xml version="1.0" encoding="utf-8"?>
<sst xmlns="http://schemas.openxmlformats.org/spreadsheetml/2006/main" count="79" uniqueCount="59">
  <si>
    <t>Отметка времени</t>
  </si>
  <si>
    <t>НИК</t>
  </si>
  <si>
    <t>ФИО</t>
  </si>
  <si>
    <t>Телефон</t>
  </si>
  <si>
    <t>Наименование ( пример Платье 524ДкР17Т)</t>
  </si>
  <si>
    <t>Ссылка на товар ( пример http://www.z-dama.ru/catalog/showitem/1356034/)</t>
  </si>
  <si>
    <t xml:space="preserve">Размер </t>
  </si>
  <si>
    <t>Кол-во в штуках</t>
  </si>
  <si>
    <t>Цена ( наша цена оптовая)</t>
  </si>
  <si>
    <t>Shekna</t>
  </si>
  <si>
    <t>цена с орг сбором</t>
  </si>
  <si>
    <t>master-charm</t>
  </si>
  <si>
    <t>ТР</t>
  </si>
  <si>
    <t>Светлана Иваницкая (Зуева)</t>
  </si>
  <si>
    <t>солянка</t>
  </si>
  <si>
    <t>к оплате</t>
  </si>
  <si>
    <t>МэриЗа</t>
  </si>
  <si>
    <t>ПЛАТЬЕ 5584.106.1</t>
  </si>
  <si>
    <t>https://www.z-dama.ru/catalog/platya_1/plate_5584_106_1/</t>
  </si>
  <si>
    <t>56 (на замену 54)</t>
  </si>
  <si>
    <t>tatymaksime</t>
  </si>
  <si>
    <t>ВОДОЛАЗКА 158.900.24</t>
  </si>
  <si>
    <t>https://www.z-dama.ru/catalog/vodolazki/vodolazka_158_900_24/</t>
  </si>
  <si>
    <t>Костюм спортивный 028Дк11</t>
  </si>
  <si>
    <t>https://www.z-dama.ru/catalog/kostyumy_2/kostyum_sportivnyy_028dk11/</t>
  </si>
  <si>
    <t>Капри 9701Мс11</t>
  </si>
  <si>
    <t>https://www.z-dama.ru/catalog/kapri_shorty/kapri_9701ms11/</t>
  </si>
  <si>
    <t>Костюм топ+брюки 019Дк4К</t>
  </si>
  <si>
    <t>https://www.z-dama.ru/catalog/kostyumy_2/kostyum_top_bryuki_019dk4k/</t>
  </si>
  <si>
    <t>БЛУЗА 2091.930.2</t>
  </si>
  <si>
    <t>https://www.z-dama.ru/catalog/holiday-collection/bluza_2091_930_2/</t>
  </si>
  <si>
    <t>БЛУЗА 2091.930.4</t>
  </si>
  <si>
    <t>https://www.z-dama.ru/catalog/bluzy_2/filter/razmer-is-c86433ed-76c2-11e3-a65a-001e673f59c1/apply/?PAGEN_1=1</t>
  </si>
  <si>
    <t>ТУНИКА 3080.690.2</t>
  </si>
  <si>
    <t>https://www.z-dama.ru/catalog/holiday-collection/tunika_3080_690_2/</t>
  </si>
  <si>
    <t>ВОДОЛАЗКА 158.900.4</t>
  </si>
  <si>
    <t>https://www.z-dama.ru/catalog/vodolazki/vodolazka_158_900_4/</t>
  </si>
  <si>
    <t>Палантин 127009.1050.2</t>
  </si>
  <si>
    <t>https://www.z-dama.ru/catalog/palantiny/palantin_127009_1050_2/</t>
  </si>
  <si>
    <t>-</t>
  </si>
  <si>
    <t>БРЮКИ 662.11.2</t>
  </si>
  <si>
    <t>https://www.z-dama.ru/catalog/bryuki_2/bryuki_662_11_2/</t>
  </si>
  <si>
    <t>ВОДОЛАЗКА 158.900.13</t>
  </si>
  <si>
    <t>https://www.z-dama.ru/catalog/vodolazki/vodolazka_158_900_13/</t>
  </si>
  <si>
    <t>56 или 58</t>
  </si>
  <si>
    <t>lara_sarov</t>
  </si>
  <si>
    <t>ПЛАТЬЕ 5621.860.1+3 броши</t>
  </si>
  <si>
    <t>https://www.z-dama.ru/catalog/platya_1/plate_5621_860_1_3_broshi/</t>
  </si>
  <si>
    <t>Блуза 23801Мс2</t>
  </si>
  <si>
    <t>https://www.z-dama.ru/catalog/bluzy_2/bluza_23801ms2/</t>
  </si>
  <si>
    <t>ЛЕГИНСЫ 6662.14.1 на флисе</t>
  </si>
  <si>
    <t>https://www.z-dama.ru/catalog/legginsy_1/leginsy_6662_14_1_na_flise/</t>
  </si>
  <si>
    <t>РУБАШКА 498.410.2</t>
  </si>
  <si>
    <t>https://www.z-dama.ru/catalog/new-items/rubashka_498_410_2/</t>
  </si>
  <si>
    <t>56 (на крайний случай 54)</t>
  </si>
  <si>
    <t>ksu_konkina</t>
  </si>
  <si>
    <t>БЛУЗА 2105.970.2</t>
  </si>
  <si>
    <t>https://www.z-dama.ru/catalog/bluzy_2/bluza_2105_970_2/</t>
  </si>
  <si>
    <t>снуд 1206.1050.14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</si>
</sst>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\ h:mm:ss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8" fillId="0" borderId="0" xfId="42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28" fillId="0" borderId="10" xfId="42" applyFont="1" applyBorder="1" applyAlignment="1" applyProtection="1">
      <alignment wrapText="1"/>
      <protection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8" fillId="0" borderId="10" xfId="42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4" fontId="2" fillId="0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z-dama.ru/catalog/platya_1/plate_5584_106_1/" TargetMode="External" /><Relationship Id="rId2" Type="http://schemas.openxmlformats.org/officeDocument/2006/relationships/hyperlink" Target="https://www.z-dama.ru/catalog/vodolazki/vodolazka_158_900_24/" TargetMode="External" /><Relationship Id="rId3" Type="http://schemas.openxmlformats.org/officeDocument/2006/relationships/hyperlink" Target="https://www.z-dama.ru/catalog/kostyumy_2/kostyum_sportivnyy_028dk11/" TargetMode="External" /><Relationship Id="rId4" Type="http://schemas.openxmlformats.org/officeDocument/2006/relationships/hyperlink" Target="https://www.z-dama.ru/catalog/kapri_shorty/kapri_9701ms11/" TargetMode="External" /><Relationship Id="rId5" Type="http://schemas.openxmlformats.org/officeDocument/2006/relationships/hyperlink" Target="https://www.z-dama.ru/catalog/kostyumy_2/kostyum_top_bryuki_019dk4k/" TargetMode="External" /><Relationship Id="rId6" Type="http://schemas.openxmlformats.org/officeDocument/2006/relationships/hyperlink" Target="https://www.z-dama.ru/catalog/holiday-collection/bluza_2091_930_2/" TargetMode="External" /><Relationship Id="rId7" Type="http://schemas.openxmlformats.org/officeDocument/2006/relationships/hyperlink" Target="https://www.z-dama.ru/catalog/bluzy_2/filter/razmer-is-c86433ed-76c2-11e3-a65a-001e673f59c1/apply/?PAGEN_1=1" TargetMode="External" /><Relationship Id="rId8" Type="http://schemas.openxmlformats.org/officeDocument/2006/relationships/hyperlink" Target="https://www.z-dama.ru/catalog/holiday-collection/tunika_3080_690_2/" TargetMode="External" /><Relationship Id="rId9" Type="http://schemas.openxmlformats.org/officeDocument/2006/relationships/hyperlink" Target="https://www.z-dama.ru/catalog/vodolazki/vodolazka_158_900_4/" TargetMode="External" /><Relationship Id="rId10" Type="http://schemas.openxmlformats.org/officeDocument/2006/relationships/hyperlink" Target="https://www.z-dama.ru/catalog/palantiny/palantin_127009_1050_2/" TargetMode="External" /><Relationship Id="rId11" Type="http://schemas.openxmlformats.org/officeDocument/2006/relationships/hyperlink" Target="https://www.z-dama.ru/catalog/bryuki_2/bryuki_662_11_2/" TargetMode="External" /><Relationship Id="rId12" Type="http://schemas.openxmlformats.org/officeDocument/2006/relationships/hyperlink" Target="https://www.z-dama.ru/catalog/vodolazki/vodolazka_158_900_13/" TargetMode="External" /><Relationship Id="rId13" Type="http://schemas.openxmlformats.org/officeDocument/2006/relationships/hyperlink" Target="https://www.z-dama.ru/catalog/platya_1/plate_5621_860_1_3_broshi/" TargetMode="External" /><Relationship Id="rId14" Type="http://schemas.openxmlformats.org/officeDocument/2006/relationships/hyperlink" Target="https://www.z-dama.ru/catalog/bluzy_2/bluza_23801ms2/" TargetMode="External" /><Relationship Id="rId15" Type="http://schemas.openxmlformats.org/officeDocument/2006/relationships/hyperlink" Target="https://www.z-dama.ru/catalog/legginsy_1/leginsy_6662_14_1_na_flise/" TargetMode="External" /><Relationship Id="rId16" Type="http://schemas.openxmlformats.org/officeDocument/2006/relationships/hyperlink" Target="https://www.z-dama.ru/catalog/new-items/rubashka_498_410_2/" TargetMode="External" /><Relationship Id="rId17" Type="http://schemas.openxmlformats.org/officeDocument/2006/relationships/hyperlink" Target="https://www.z-dama.ru/catalog/new-items/rubashka_498_410_2/" TargetMode="External" /><Relationship Id="rId18" Type="http://schemas.openxmlformats.org/officeDocument/2006/relationships/hyperlink" Target="https://www.z-dama.ru/catalog/bluzy_2/bluza_2105_970_2/" TargetMode="External" /><Relationship Id="rId19" Type="http://schemas.openxmlformats.org/officeDocument/2006/relationships/hyperlink" Target="https://www.z-dama.ru/catalog/bluzy_2/filter/razmer-is-c86433ed-76c2-11e3-a65a-001e673f59c1/apply/?PAGEN_1=1" TargetMode="External" /><Relationship Id="rId20" Type="http://schemas.openxmlformats.org/officeDocument/2006/relationships/hyperlink" Target="https://www.z-dama.ru/catalog/kostyumy_2/kostyum_top_bryuki_019dk4k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7" sqref="E27"/>
    </sheetView>
  </sheetViews>
  <sheetFormatPr defaultColWidth="14.421875" defaultRowHeight="15.75" customHeight="1"/>
  <cols>
    <col min="1" max="1" width="0.42578125" style="0" customWidth="1"/>
    <col min="2" max="2" width="12.8515625" style="0" customWidth="1"/>
    <col min="3" max="4" width="21.57421875" style="0" hidden="1" customWidth="1"/>
    <col min="5" max="5" width="29.28125" style="0" customWidth="1"/>
    <col min="6" max="6" width="12.140625" style="0" customWidth="1"/>
    <col min="7" max="7" width="6.28125" style="0" customWidth="1"/>
    <col min="8" max="8" width="4.7109375" style="0" customWidth="1"/>
    <col min="9" max="9" width="6.00390625" style="0" customWidth="1"/>
    <col min="10" max="10" width="9.140625" style="0" customWidth="1"/>
    <col min="11" max="11" width="8.7109375" style="0" customWidth="1"/>
    <col min="12" max="12" width="8.8515625" style="0" customWidth="1"/>
    <col min="13" max="15" width="21.57421875" style="0" customWidth="1"/>
  </cols>
  <sheetData>
    <row r="1" spans="1:12" s="1" customFormat="1" ht="15.7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6" t="s">
        <v>10</v>
      </c>
      <c r="K1" s="16" t="s">
        <v>12</v>
      </c>
      <c r="L1" s="11" t="s">
        <v>15</v>
      </c>
    </row>
    <row r="2" spans="1:12" s="1" customFormat="1" ht="15.75" customHeight="1">
      <c r="A2" s="17"/>
      <c r="B2" s="7" t="s">
        <v>55</v>
      </c>
      <c r="C2" s="7"/>
      <c r="D2" s="7"/>
      <c r="E2" s="7" t="s">
        <v>56</v>
      </c>
      <c r="F2" s="8" t="s">
        <v>57</v>
      </c>
      <c r="G2" s="9">
        <v>52</v>
      </c>
      <c r="H2" s="9">
        <v>1</v>
      </c>
      <c r="I2" s="9">
        <v>530</v>
      </c>
      <c r="J2" s="10">
        <f>ROUNDUP(I2*1.12,0)</f>
        <v>594</v>
      </c>
      <c r="K2" s="10">
        <f>ROUND(I2*0.025,0)</f>
        <v>13</v>
      </c>
      <c r="L2" s="10">
        <f>J2+K2</f>
        <v>607</v>
      </c>
    </row>
    <row r="3" spans="1:12" s="1" customFormat="1" ht="15.75" customHeight="1">
      <c r="A3" s="17"/>
      <c r="B3" s="7" t="s">
        <v>45</v>
      </c>
      <c r="C3" s="7"/>
      <c r="D3" s="7"/>
      <c r="E3" s="7" t="s">
        <v>50</v>
      </c>
      <c r="F3" s="8" t="s">
        <v>51</v>
      </c>
      <c r="G3" s="9">
        <v>50</v>
      </c>
      <c r="H3" s="9">
        <v>1</v>
      </c>
      <c r="I3" s="9">
        <v>260</v>
      </c>
      <c r="J3" s="10">
        <f aca="true" t="shared" si="0" ref="J3:J22">ROUNDUP(I3*1.12,0)</f>
        <v>292</v>
      </c>
      <c r="K3" s="10">
        <f aca="true" t="shared" si="1" ref="K3:K22">ROUND(I3*0.025,0)</f>
        <v>7</v>
      </c>
      <c r="L3" s="10">
        <f aca="true" t="shared" si="2" ref="L3:L22">J3+K3</f>
        <v>299</v>
      </c>
    </row>
    <row r="4" spans="1:12" s="1" customFormat="1" ht="15.75" customHeight="1">
      <c r="A4" s="17"/>
      <c r="B4" s="7" t="s">
        <v>45</v>
      </c>
      <c r="C4" s="7"/>
      <c r="D4" s="7"/>
      <c r="E4" s="7" t="s">
        <v>46</v>
      </c>
      <c r="F4" s="8" t="s">
        <v>47</v>
      </c>
      <c r="G4" s="9">
        <v>52</v>
      </c>
      <c r="H4" s="9">
        <v>1</v>
      </c>
      <c r="I4" s="9">
        <v>1200</v>
      </c>
      <c r="J4" s="10">
        <f t="shared" si="0"/>
        <v>1344</v>
      </c>
      <c r="K4" s="10">
        <f t="shared" si="1"/>
        <v>30</v>
      </c>
      <c r="L4" s="10">
        <f t="shared" si="2"/>
        <v>1374</v>
      </c>
    </row>
    <row r="5" spans="1:12" s="1" customFormat="1" ht="15.75" customHeight="1">
      <c r="A5" s="17"/>
      <c r="B5" s="11" t="s">
        <v>11</v>
      </c>
      <c r="C5" s="12"/>
      <c r="D5" s="12"/>
      <c r="E5" s="7" t="s">
        <v>31</v>
      </c>
      <c r="F5" s="8" t="s">
        <v>32</v>
      </c>
      <c r="G5" s="9">
        <v>60</v>
      </c>
      <c r="H5" s="9">
        <v>1</v>
      </c>
      <c r="I5" s="9">
        <v>590</v>
      </c>
      <c r="J5" s="10">
        <f>ROUNDUP(I5*1.01,0)</f>
        <v>596</v>
      </c>
      <c r="K5" s="10">
        <f t="shared" si="1"/>
        <v>15</v>
      </c>
      <c r="L5" s="10">
        <f t="shared" si="2"/>
        <v>611</v>
      </c>
    </row>
    <row r="6" spans="1:12" s="1" customFormat="1" ht="15.75" customHeight="1">
      <c r="A6" s="17"/>
      <c r="B6" s="11" t="s">
        <v>11</v>
      </c>
      <c r="C6" s="12"/>
      <c r="D6" s="12"/>
      <c r="E6" s="7" t="s">
        <v>27</v>
      </c>
      <c r="F6" s="8" t="s">
        <v>28</v>
      </c>
      <c r="G6" s="9">
        <v>60</v>
      </c>
      <c r="H6" s="9">
        <v>1</v>
      </c>
      <c r="I6" s="9">
        <v>490</v>
      </c>
      <c r="J6" s="10">
        <f>ROUNDUP(I6*1.01,0)</f>
        <v>495</v>
      </c>
      <c r="K6" s="10">
        <f t="shared" si="1"/>
        <v>12</v>
      </c>
      <c r="L6" s="10">
        <f t="shared" si="2"/>
        <v>507</v>
      </c>
    </row>
    <row r="7" spans="1:12" s="1" customFormat="1" ht="15" customHeight="1">
      <c r="A7" s="17"/>
      <c r="B7" s="11" t="s">
        <v>11</v>
      </c>
      <c r="C7" s="12"/>
      <c r="D7" s="12"/>
      <c r="E7" s="12" t="s">
        <v>58</v>
      </c>
      <c r="F7" s="13">
        <f>-N4</f>
        <v>0</v>
      </c>
      <c r="G7" s="14" t="s">
        <v>39</v>
      </c>
      <c r="H7" s="14">
        <v>1</v>
      </c>
      <c r="I7" s="14">
        <v>180</v>
      </c>
      <c r="J7" s="10">
        <f>ROUNDUP(I7*1.01,0)</f>
        <v>182</v>
      </c>
      <c r="K7" s="10">
        <f t="shared" si="1"/>
        <v>5</v>
      </c>
      <c r="L7" s="10">
        <f t="shared" si="2"/>
        <v>187</v>
      </c>
    </row>
    <row r="8" spans="1:12" s="1" customFormat="1" ht="15.75" customHeight="1">
      <c r="A8" s="17"/>
      <c r="B8" s="7" t="s">
        <v>9</v>
      </c>
      <c r="C8" s="7"/>
      <c r="D8" s="7"/>
      <c r="E8" s="7" t="s">
        <v>29</v>
      </c>
      <c r="F8" s="8" t="s">
        <v>30</v>
      </c>
      <c r="G8" s="9">
        <v>58</v>
      </c>
      <c r="H8" s="9">
        <v>1</v>
      </c>
      <c r="I8" s="9">
        <v>590</v>
      </c>
      <c r="J8" s="10">
        <f t="shared" si="0"/>
        <v>661</v>
      </c>
      <c r="K8" s="10">
        <f t="shared" si="1"/>
        <v>15</v>
      </c>
      <c r="L8" s="10">
        <f t="shared" si="2"/>
        <v>676</v>
      </c>
    </row>
    <row r="9" spans="1:12" s="1" customFormat="1" ht="15.75" customHeight="1">
      <c r="A9" s="17"/>
      <c r="B9" s="7" t="s">
        <v>9</v>
      </c>
      <c r="C9" s="7"/>
      <c r="D9" s="7"/>
      <c r="E9" s="7" t="s">
        <v>31</v>
      </c>
      <c r="F9" s="8" t="s">
        <v>32</v>
      </c>
      <c r="G9" s="9">
        <v>50</v>
      </c>
      <c r="H9" s="9">
        <v>1</v>
      </c>
      <c r="I9" s="9">
        <v>590</v>
      </c>
      <c r="J9" s="10">
        <f t="shared" si="0"/>
        <v>661</v>
      </c>
      <c r="K9" s="10">
        <f t="shared" si="1"/>
        <v>15</v>
      </c>
      <c r="L9" s="10">
        <f t="shared" si="2"/>
        <v>676</v>
      </c>
    </row>
    <row r="10" spans="1:12" s="1" customFormat="1" ht="15.75" customHeight="1">
      <c r="A10" s="17"/>
      <c r="B10" s="7" t="s">
        <v>9</v>
      </c>
      <c r="C10" s="7"/>
      <c r="D10" s="7"/>
      <c r="E10" s="7" t="s">
        <v>40</v>
      </c>
      <c r="F10" s="8" t="s">
        <v>41</v>
      </c>
      <c r="G10" s="9">
        <v>50</v>
      </c>
      <c r="H10" s="9">
        <v>1</v>
      </c>
      <c r="I10" s="9">
        <v>1240</v>
      </c>
      <c r="J10" s="10">
        <f t="shared" si="0"/>
        <v>1389</v>
      </c>
      <c r="K10" s="10">
        <f t="shared" si="1"/>
        <v>31</v>
      </c>
      <c r="L10" s="10">
        <f t="shared" si="2"/>
        <v>1420</v>
      </c>
    </row>
    <row r="11" spans="1:12" s="1" customFormat="1" ht="15.75" customHeight="1">
      <c r="A11" s="17"/>
      <c r="B11" s="7" t="s">
        <v>9</v>
      </c>
      <c r="C11" s="7"/>
      <c r="D11" s="7"/>
      <c r="E11" s="7" t="s">
        <v>35</v>
      </c>
      <c r="F11" s="8" t="s">
        <v>36</v>
      </c>
      <c r="G11" s="9">
        <v>60</v>
      </c>
      <c r="H11" s="9">
        <v>1</v>
      </c>
      <c r="I11" s="9">
        <v>290</v>
      </c>
      <c r="J11" s="10">
        <f t="shared" si="0"/>
        <v>325</v>
      </c>
      <c r="K11" s="10">
        <f t="shared" si="1"/>
        <v>7</v>
      </c>
      <c r="L11" s="10">
        <f t="shared" si="2"/>
        <v>332</v>
      </c>
    </row>
    <row r="12" spans="1:12" s="1" customFormat="1" ht="15.75" customHeight="1">
      <c r="A12" s="17"/>
      <c r="B12" s="7" t="s">
        <v>9</v>
      </c>
      <c r="C12" s="7"/>
      <c r="D12" s="7"/>
      <c r="E12" s="7" t="s">
        <v>25</v>
      </c>
      <c r="F12" s="8" t="s">
        <v>26</v>
      </c>
      <c r="G12" s="9">
        <v>50</v>
      </c>
      <c r="H12" s="9">
        <v>1</v>
      </c>
      <c r="I12" s="9">
        <v>890</v>
      </c>
      <c r="J12" s="10">
        <f t="shared" si="0"/>
        <v>997</v>
      </c>
      <c r="K12" s="10">
        <f t="shared" si="1"/>
        <v>22</v>
      </c>
      <c r="L12" s="10">
        <f t="shared" si="2"/>
        <v>1019</v>
      </c>
    </row>
    <row r="13" spans="1:12" s="1" customFormat="1" ht="15.75" customHeight="1">
      <c r="A13" s="17"/>
      <c r="B13" s="7" t="s">
        <v>9</v>
      </c>
      <c r="C13" s="7"/>
      <c r="D13" s="7"/>
      <c r="E13" s="7" t="s">
        <v>23</v>
      </c>
      <c r="F13" s="8" t="s">
        <v>24</v>
      </c>
      <c r="G13" s="9">
        <v>50</v>
      </c>
      <c r="H13" s="9">
        <v>1</v>
      </c>
      <c r="I13" s="9">
        <v>1390</v>
      </c>
      <c r="J13" s="10">
        <f t="shared" si="0"/>
        <v>1557</v>
      </c>
      <c r="K13" s="10">
        <f t="shared" si="1"/>
        <v>35</v>
      </c>
      <c r="L13" s="10">
        <f t="shared" si="2"/>
        <v>1592</v>
      </c>
    </row>
    <row r="14" spans="1:12" s="1" customFormat="1" ht="15.75" customHeight="1">
      <c r="A14" s="17"/>
      <c r="B14" s="7" t="s">
        <v>9</v>
      </c>
      <c r="C14" s="7"/>
      <c r="D14" s="7"/>
      <c r="E14" s="7" t="s">
        <v>27</v>
      </c>
      <c r="F14" s="8" t="s">
        <v>28</v>
      </c>
      <c r="G14" s="9">
        <v>50</v>
      </c>
      <c r="H14" s="9">
        <v>1</v>
      </c>
      <c r="I14" s="9">
        <v>490</v>
      </c>
      <c r="J14" s="10">
        <f t="shared" si="0"/>
        <v>549</v>
      </c>
      <c r="K14" s="10">
        <f t="shared" si="1"/>
        <v>12</v>
      </c>
      <c r="L14" s="10">
        <f t="shared" si="2"/>
        <v>561</v>
      </c>
    </row>
    <row r="15" spans="1:12" s="1" customFormat="1" ht="15.75" customHeight="1">
      <c r="A15" s="17"/>
      <c r="B15" s="7" t="s">
        <v>20</v>
      </c>
      <c r="C15" s="7"/>
      <c r="D15" s="7"/>
      <c r="E15" s="7" t="s">
        <v>21</v>
      </c>
      <c r="F15" s="8" t="s">
        <v>22</v>
      </c>
      <c r="G15" s="9">
        <v>60</v>
      </c>
      <c r="H15" s="9">
        <v>1</v>
      </c>
      <c r="I15" s="9">
        <v>290</v>
      </c>
      <c r="J15" s="10">
        <f t="shared" si="0"/>
        <v>325</v>
      </c>
      <c r="K15" s="10">
        <f t="shared" si="1"/>
        <v>7</v>
      </c>
      <c r="L15" s="10">
        <f t="shared" si="2"/>
        <v>332</v>
      </c>
    </row>
    <row r="16" spans="1:12" s="1" customFormat="1" ht="15.75" customHeight="1">
      <c r="A16" s="17"/>
      <c r="B16" s="7" t="s">
        <v>20</v>
      </c>
      <c r="C16" s="7"/>
      <c r="D16" s="7"/>
      <c r="E16" s="7" t="s">
        <v>52</v>
      </c>
      <c r="F16" s="8" t="s">
        <v>53</v>
      </c>
      <c r="G16" s="9">
        <v>60</v>
      </c>
      <c r="H16" s="9">
        <v>1</v>
      </c>
      <c r="I16" s="9">
        <v>530</v>
      </c>
      <c r="J16" s="10">
        <f t="shared" si="0"/>
        <v>594</v>
      </c>
      <c r="K16" s="10">
        <f t="shared" si="1"/>
        <v>13</v>
      </c>
      <c r="L16" s="10">
        <f t="shared" si="2"/>
        <v>607</v>
      </c>
    </row>
    <row r="17" spans="1:12" s="1" customFormat="1" ht="15.75" customHeight="1">
      <c r="A17" s="17"/>
      <c r="B17" s="7" t="s">
        <v>16</v>
      </c>
      <c r="C17" s="7"/>
      <c r="D17" s="7"/>
      <c r="E17" s="7" t="s">
        <v>42</v>
      </c>
      <c r="F17" s="8" t="s">
        <v>43</v>
      </c>
      <c r="G17" s="7" t="s">
        <v>44</v>
      </c>
      <c r="H17" s="9">
        <v>1</v>
      </c>
      <c r="I17" s="9">
        <v>290</v>
      </c>
      <c r="J17" s="10">
        <f t="shared" si="0"/>
        <v>325</v>
      </c>
      <c r="K17" s="10">
        <f t="shared" si="1"/>
        <v>7</v>
      </c>
      <c r="L17" s="10">
        <f t="shared" si="2"/>
        <v>332</v>
      </c>
    </row>
    <row r="18" spans="1:12" s="1" customFormat="1" ht="15.75" customHeight="1">
      <c r="A18" s="17"/>
      <c r="B18" s="7" t="s">
        <v>16</v>
      </c>
      <c r="C18" s="7"/>
      <c r="D18" s="7"/>
      <c r="E18" s="7" t="s">
        <v>37</v>
      </c>
      <c r="F18" s="8" t="s">
        <v>38</v>
      </c>
      <c r="G18" s="7" t="s">
        <v>39</v>
      </c>
      <c r="H18" s="9">
        <v>1</v>
      </c>
      <c r="I18" s="9">
        <v>304</v>
      </c>
      <c r="J18" s="10">
        <f t="shared" si="0"/>
        <v>341</v>
      </c>
      <c r="K18" s="10">
        <f t="shared" si="1"/>
        <v>8</v>
      </c>
      <c r="L18" s="10">
        <f t="shared" si="2"/>
        <v>349</v>
      </c>
    </row>
    <row r="19" spans="1:12" s="1" customFormat="1" ht="15.75" customHeight="1">
      <c r="A19" s="17"/>
      <c r="B19" s="7" t="s">
        <v>16</v>
      </c>
      <c r="C19" s="7"/>
      <c r="D19" s="7"/>
      <c r="E19" s="7" t="s">
        <v>17</v>
      </c>
      <c r="F19" s="8" t="s">
        <v>18</v>
      </c>
      <c r="G19" s="7" t="s">
        <v>19</v>
      </c>
      <c r="H19" s="9">
        <v>1</v>
      </c>
      <c r="I19" s="9">
        <v>1240</v>
      </c>
      <c r="J19" s="10">
        <f t="shared" si="0"/>
        <v>1389</v>
      </c>
      <c r="K19" s="10">
        <f t="shared" si="1"/>
        <v>31</v>
      </c>
      <c r="L19" s="10">
        <f t="shared" si="2"/>
        <v>1420</v>
      </c>
    </row>
    <row r="20" spans="1:12" s="1" customFormat="1" ht="15.75" customHeight="1">
      <c r="A20" s="17"/>
      <c r="B20" s="7" t="s">
        <v>16</v>
      </c>
      <c r="C20" s="7"/>
      <c r="D20" s="7"/>
      <c r="E20" s="7" t="s">
        <v>52</v>
      </c>
      <c r="F20" s="8" t="s">
        <v>53</v>
      </c>
      <c r="G20" s="7" t="s">
        <v>54</v>
      </c>
      <c r="H20" s="9">
        <v>1</v>
      </c>
      <c r="I20" s="9">
        <v>530</v>
      </c>
      <c r="J20" s="10">
        <f t="shared" si="0"/>
        <v>594</v>
      </c>
      <c r="K20" s="10">
        <f t="shared" si="1"/>
        <v>13</v>
      </c>
      <c r="L20" s="10">
        <f t="shared" si="2"/>
        <v>607</v>
      </c>
    </row>
    <row r="21" spans="1:12" s="1" customFormat="1" ht="15.75" customHeight="1">
      <c r="A21" s="17"/>
      <c r="B21" s="15" t="s">
        <v>13</v>
      </c>
      <c r="C21" s="7"/>
      <c r="D21" s="7"/>
      <c r="E21" s="7" t="s">
        <v>33</v>
      </c>
      <c r="F21" s="8" t="s">
        <v>34</v>
      </c>
      <c r="G21" s="9">
        <v>62</v>
      </c>
      <c r="H21" s="9">
        <v>1</v>
      </c>
      <c r="I21" s="9">
        <v>1080</v>
      </c>
      <c r="J21" s="10">
        <f t="shared" si="0"/>
        <v>1210</v>
      </c>
      <c r="K21" s="10">
        <f t="shared" si="1"/>
        <v>27</v>
      </c>
      <c r="L21" s="10">
        <f t="shared" si="2"/>
        <v>1237</v>
      </c>
    </row>
    <row r="22" spans="1:12" s="1" customFormat="1" ht="15.75" customHeight="1">
      <c r="A22" s="17"/>
      <c r="B22" s="7" t="s">
        <v>14</v>
      </c>
      <c r="C22" s="7"/>
      <c r="D22" s="7"/>
      <c r="E22" s="7" t="s">
        <v>48</v>
      </c>
      <c r="F22" s="8" t="s">
        <v>49</v>
      </c>
      <c r="G22" s="9">
        <v>58</v>
      </c>
      <c r="H22" s="9">
        <v>1</v>
      </c>
      <c r="I22" s="9">
        <v>590</v>
      </c>
      <c r="J22" s="10">
        <f t="shared" si="0"/>
        <v>661</v>
      </c>
      <c r="K22" s="10">
        <f t="shared" si="1"/>
        <v>15</v>
      </c>
      <c r="L22" s="10">
        <f t="shared" si="2"/>
        <v>676</v>
      </c>
    </row>
    <row r="23" spans="1:12" s="1" customFormat="1" ht="15.75" customHeight="1">
      <c r="A23" s="17"/>
      <c r="B23" s="12"/>
      <c r="C23" s="12"/>
      <c r="D23" s="12"/>
      <c r="E23" s="12"/>
      <c r="F23" s="13"/>
      <c r="G23" s="14"/>
      <c r="H23" s="14"/>
      <c r="I23" s="14"/>
      <c r="J23" s="10"/>
      <c r="K23" s="10"/>
      <c r="L23" s="10"/>
    </row>
    <row r="24" spans="1:12" s="1" customFormat="1" ht="15.75" customHeight="1">
      <c r="A24" s="17"/>
      <c r="B24" s="12"/>
      <c r="C24" s="12"/>
      <c r="D24" s="12"/>
      <c r="E24" s="12"/>
      <c r="F24" s="13"/>
      <c r="G24" s="14"/>
      <c r="H24" s="14"/>
      <c r="I24" s="14"/>
      <c r="J24" s="10"/>
      <c r="K24" s="10"/>
      <c r="L24" s="10"/>
    </row>
    <row r="25" spans="1:9" s="1" customFormat="1" ht="15.75" customHeight="1">
      <c r="A25" s="2"/>
      <c r="B25" s="4"/>
      <c r="C25" s="4"/>
      <c r="D25" s="4"/>
      <c r="E25" s="4"/>
      <c r="F25" s="5"/>
      <c r="G25" s="6"/>
      <c r="H25" s="6"/>
      <c r="I25" s="6"/>
    </row>
    <row r="26" spans="1:11" ht="30.75" customHeight="1">
      <c r="A26" s="1"/>
      <c r="B26" s="1"/>
      <c r="C26" s="1"/>
      <c r="D26" s="1"/>
      <c r="E26" s="3">
        <f>SUBTOTAL(9,L2:L23)</f>
        <v>15421</v>
      </c>
      <c r="F26" s="1"/>
      <c r="G26" s="1"/>
      <c r="H26" s="1"/>
      <c r="I26" s="1"/>
      <c r="K26">
        <f>SUM(K2:K22)</f>
        <v>340</v>
      </c>
    </row>
  </sheetData>
  <sheetProtection/>
  <autoFilter ref="B1:J23">
    <sortState ref="B2:J26">
      <sortCondition sortBy="value" ref="B2:B26"/>
    </sortState>
  </autoFilter>
  <hyperlinks>
    <hyperlink ref="F19" r:id="rId1" display="https://www.z-dama.ru/catalog/platya_1/plate_5584_106_1/"/>
    <hyperlink ref="F15" r:id="rId2" display="https://www.z-dama.ru/catalog/vodolazki/vodolazka_158_900_24/"/>
    <hyperlink ref="F13" r:id="rId3" display="https://www.z-dama.ru/catalog/kostyumy_2/kostyum_sportivnyy_028dk11/"/>
    <hyperlink ref="F12" r:id="rId4" display="https://www.z-dama.ru/catalog/kapri_shorty/kapri_9701ms11/"/>
    <hyperlink ref="F14" r:id="rId5" display="https://www.z-dama.ru/catalog/kostyumy_2/kostyum_top_bryuki_019dk4k/"/>
    <hyperlink ref="F8" r:id="rId6" display="https://www.z-dama.ru/catalog/holiday-collection/bluza_2091_930_2/"/>
    <hyperlink ref="F9" r:id="rId7" display="https://www.z-dama.ru/catalog/bluzy_2/filter/razmer-is-c86433ed-76c2-11e3-a65a-001e673f59c1/apply/?PAGEN_1=1"/>
    <hyperlink ref="F21" r:id="rId8" display="https://www.z-dama.ru/catalog/holiday-collection/tunika_3080_690_2/"/>
    <hyperlink ref="F11" r:id="rId9" display="https://www.z-dama.ru/catalog/vodolazki/vodolazka_158_900_4/"/>
    <hyperlink ref="F18" r:id="rId10" display="https://www.z-dama.ru/catalog/palantiny/palantin_127009_1050_2/"/>
    <hyperlink ref="F10" r:id="rId11" display="https://www.z-dama.ru/catalog/bryuki_2/bryuki_662_11_2/"/>
    <hyperlink ref="F17" r:id="rId12" display="https://www.z-dama.ru/catalog/vodolazki/vodolazka_158_900_13/"/>
    <hyperlink ref="F4" r:id="rId13" display="https://www.z-dama.ru/catalog/platya_1/plate_5621_860_1_3_broshi/"/>
    <hyperlink ref="F22" r:id="rId14" display="https://www.z-dama.ru/catalog/bluzy_2/bluza_23801ms2/"/>
    <hyperlink ref="F3" r:id="rId15" display="https://www.z-dama.ru/catalog/legginsy_1/leginsy_6662_14_1_na_flise/"/>
    <hyperlink ref="F16" r:id="rId16" display="https://www.z-dama.ru/catalog/new-items/rubashka_498_410_2/"/>
    <hyperlink ref="F20" r:id="rId17" display="https://www.z-dama.ru/catalog/new-items/rubashka_498_410_2/"/>
    <hyperlink ref="F2" r:id="rId18" display="https://www.z-dama.ru/catalog/bluzy_2/bluza_2105_970_2/"/>
    <hyperlink ref="F5" r:id="rId19" display="https://www.z-dama.ru/catalog/bluzy_2/filter/razmer-is-c86433ed-76c2-11e3-a65a-001e673f59c1/apply/?PAGEN_1=1"/>
    <hyperlink ref="F6" r:id="rId20" display="https://www.z-dama.ru/catalog/kostyumy_2/kostyum_top_bryuki_019dk4k/"/>
  </hyperlinks>
  <printOptions/>
  <pageMargins left="0.7" right="0.7" top="0.75" bottom="0.75" header="0.3" footer="0.3"/>
  <pageSetup orientation="portrait" paperSize="9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Лев</cp:lastModifiedBy>
  <dcterms:created xsi:type="dcterms:W3CDTF">2019-02-16T13:54:08Z</dcterms:created>
  <dcterms:modified xsi:type="dcterms:W3CDTF">2019-02-16T13:55:33Z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