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650" yWindow="120" windowWidth="12345" windowHeight="11640"/>
  </bookViews>
  <sheets>
    <sheet name="Лист1" sheetId="1" r:id="rId1"/>
  </sheets>
  <definedNames>
    <definedName name="_xlnm.Print_Area" localSheetId="0">Лист1!$A$1:$R$258</definedName>
    <definedName name="_xlnm.Print_Titles" localSheetId="0">Лист1!$11:$11</definedName>
  </definedNames>
  <calcPr calcId="125725" fullCalcOnLoad="1"/>
</workbook>
</file>

<file path=xl/calcChain.xml><?xml version="1.0" encoding="utf-8"?>
<calcChain xmlns="http://schemas.openxmlformats.org/spreadsheetml/2006/main">
  <c r="M30" i="1"/>
  <c r="M84"/>
  <c r="M157"/>
  <c r="M158"/>
  <c r="L13"/>
  <c r="M13"/>
  <c r="O13"/>
  <c r="Q13"/>
  <c r="L14"/>
  <c r="M14"/>
  <c r="O14"/>
  <c r="Q14"/>
  <c r="L15"/>
  <c r="O15"/>
  <c r="Q15"/>
  <c r="L16"/>
  <c r="O16"/>
  <c r="Q16"/>
  <c r="L17"/>
  <c r="M17"/>
  <c r="O17"/>
  <c r="Q17"/>
  <c r="L18"/>
  <c r="M18"/>
  <c r="O18"/>
  <c r="Q18"/>
  <c r="L19"/>
  <c r="O19"/>
  <c r="Q19"/>
  <c r="L20"/>
  <c r="O20"/>
  <c r="Q20"/>
  <c r="L21"/>
  <c r="M21"/>
  <c r="O21"/>
  <c r="Q21"/>
  <c r="L22"/>
  <c r="M22"/>
  <c r="O22"/>
  <c r="Q22"/>
  <c r="L23"/>
  <c r="M23"/>
  <c r="O23"/>
  <c r="Q23"/>
  <c r="L24"/>
  <c r="O24"/>
  <c r="Q24"/>
  <c r="L25"/>
  <c r="M25"/>
  <c r="O25"/>
  <c r="Q25"/>
  <c r="L26"/>
  <c r="M26"/>
  <c r="O26"/>
  <c r="Q26"/>
  <c r="Q27"/>
  <c r="L28"/>
  <c r="M28"/>
  <c r="O28"/>
  <c r="Q28"/>
  <c r="L29"/>
  <c r="M29"/>
  <c r="O29"/>
  <c r="Q29"/>
  <c r="L31"/>
  <c r="M31"/>
  <c r="O31"/>
  <c r="Q31"/>
  <c r="M32"/>
  <c r="Q32"/>
  <c r="L33"/>
  <c r="M33"/>
  <c r="O33"/>
  <c r="Q33"/>
  <c r="M34"/>
  <c r="M35"/>
  <c r="M36"/>
  <c r="M37"/>
  <c r="L38"/>
  <c r="M38"/>
  <c r="O38"/>
  <c r="Q38"/>
  <c r="L39"/>
  <c r="M39"/>
  <c r="O39"/>
  <c r="Q39"/>
  <c r="L40"/>
  <c r="Q40"/>
  <c r="L41"/>
  <c r="Q41"/>
  <c r="L42"/>
  <c r="Q42"/>
  <c r="L43"/>
  <c r="O43"/>
  <c r="Q43"/>
  <c r="L44"/>
  <c r="O44"/>
  <c r="Q44"/>
  <c r="Q45"/>
  <c r="Q46"/>
  <c r="L47"/>
  <c r="M47"/>
  <c r="O47"/>
  <c r="Q47"/>
  <c r="L48"/>
  <c r="M48"/>
  <c r="O48"/>
  <c r="Q48"/>
  <c r="L49"/>
  <c r="M49"/>
  <c r="O49"/>
  <c r="Q49"/>
  <c r="L50"/>
  <c r="O50"/>
  <c r="Q50"/>
  <c r="L51"/>
  <c r="M51"/>
  <c r="O51"/>
  <c r="Q51"/>
  <c r="L52"/>
  <c r="O52"/>
  <c r="Q52"/>
  <c r="L53"/>
  <c r="M53"/>
  <c r="O53"/>
  <c r="Q53"/>
  <c r="L54"/>
  <c r="M54"/>
  <c r="O54"/>
  <c r="Q54"/>
  <c r="L55"/>
  <c r="M55"/>
  <c r="O55"/>
  <c r="Q55"/>
  <c r="L56"/>
  <c r="M56"/>
  <c r="O56"/>
  <c r="Q56"/>
  <c r="L57"/>
  <c r="M57"/>
  <c r="O57"/>
  <c r="Q57"/>
  <c r="L58"/>
  <c r="M58"/>
  <c r="O58"/>
  <c r="Q58"/>
  <c r="L59"/>
  <c r="M59"/>
  <c r="O59"/>
  <c r="Q59"/>
  <c r="L60"/>
  <c r="M60"/>
  <c r="O60"/>
  <c r="Q60"/>
  <c r="L61"/>
  <c r="M61"/>
  <c r="O61"/>
  <c r="Q61"/>
  <c r="L62"/>
  <c r="M62"/>
  <c r="O62"/>
  <c r="Q62"/>
  <c r="L63"/>
  <c r="M63"/>
  <c r="O63"/>
  <c r="Q63"/>
  <c r="L64"/>
  <c r="M64"/>
  <c r="O64"/>
  <c r="Q64"/>
  <c r="L65"/>
  <c r="M65"/>
  <c r="O65"/>
  <c r="Q65"/>
  <c r="L66"/>
  <c r="M66"/>
  <c r="O66"/>
  <c r="Q66"/>
  <c r="L67"/>
  <c r="M67"/>
  <c r="Q67"/>
  <c r="L68"/>
  <c r="Q68"/>
  <c r="L70"/>
  <c r="M70"/>
  <c r="O70"/>
  <c r="Q70"/>
  <c r="L71"/>
  <c r="M71"/>
  <c r="O71"/>
  <c r="Q71"/>
  <c r="L72"/>
  <c r="M72"/>
  <c r="O72"/>
  <c r="Q72"/>
  <c r="L73"/>
  <c r="M73"/>
  <c r="O73"/>
  <c r="Q73"/>
  <c r="L74"/>
  <c r="M74"/>
  <c r="O74"/>
  <c r="Q74"/>
  <c r="L75"/>
  <c r="M75"/>
  <c r="O75"/>
  <c r="Q75"/>
  <c r="L76"/>
  <c r="M76"/>
  <c r="O76"/>
  <c r="Q76"/>
  <c r="M77"/>
  <c r="Q77"/>
  <c r="L78"/>
  <c r="Q78"/>
  <c r="L79"/>
  <c r="M79"/>
  <c r="O79"/>
  <c r="Q79"/>
  <c r="L80"/>
  <c r="M80"/>
  <c r="O80"/>
  <c r="Q80"/>
  <c r="L81"/>
  <c r="M81"/>
  <c r="O81"/>
  <c r="Q81"/>
  <c r="L82"/>
  <c r="Q82"/>
  <c r="L83"/>
  <c r="M83"/>
  <c r="O83"/>
  <c r="Q83"/>
  <c r="Q85"/>
  <c r="L88"/>
  <c r="M88"/>
  <c r="O88"/>
  <c r="Q88"/>
  <c r="L89"/>
  <c r="M89"/>
  <c r="O89"/>
  <c r="Q89"/>
  <c r="L90"/>
  <c r="M90"/>
  <c r="O90"/>
  <c r="Q90"/>
  <c r="L91"/>
  <c r="M91"/>
  <c r="O91"/>
  <c r="Q91"/>
  <c r="L92"/>
  <c r="M92"/>
  <c r="O92"/>
  <c r="Q92"/>
  <c r="L93"/>
  <c r="M93"/>
  <c r="O93"/>
  <c r="Q93"/>
  <c r="L94"/>
  <c r="Q94"/>
  <c r="L95"/>
  <c r="O95"/>
  <c r="Q95"/>
  <c r="L97"/>
  <c r="Q97"/>
  <c r="L98"/>
  <c r="Q98"/>
  <c r="L99"/>
  <c r="Q99"/>
  <c r="L100"/>
  <c r="O100"/>
  <c r="Q100"/>
  <c r="L101"/>
  <c r="O101"/>
  <c r="Q101"/>
  <c r="L102"/>
  <c r="M102"/>
  <c r="O102"/>
  <c r="Q102"/>
  <c r="L103"/>
  <c r="M103"/>
  <c r="O103"/>
  <c r="Q103"/>
  <c r="L104"/>
  <c r="M104"/>
  <c r="O104"/>
  <c r="Q104"/>
  <c r="L105"/>
  <c r="Q105"/>
  <c r="L106"/>
  <c r="Q106"/>
  <c r="L107"/>
  <c r="Q107"/>
  <c r="L108"/>
  <c r="O108"/>
  <c r="Q108"/>
  <c r="L110"/>
  <c r="Q110"/>
  <c r="L111"/>
  <c r="Q111"/>
  <c r="L112"/>
  <c r="Q112"/>
  <c r="L113"/>
  <c r="O113"/>
  <c r="Q113"/>
  <c r="L114"/>
  <c r="O114"/>
  <c r="Q114"/>
  <c r="L115"/>
  <c r="O115"/>
  <c r="Q115"/>
  <c r="L116"/>
  <c r="O116"/>
  <c r="Q116"/>
  <c r="N117"/>
  <c r="O117"/>
  <c r="L118"/>
  <c r="M118"/>
  <c r="O118"/>
  <c r="Q118"/>
  <c r="L119"/>
  <c r="O119"/>
  <c r="Q119"/>
  <c r="L120"/>
  <c r="M120"/>
  <c r="O120"/>
  <c r="Q120"/>
  <c r="L122"/>
  <c r="M122"/>
  <c r="O122"/>
  <c r="Q122"/>
  <c r="L123"/>
  <c r="O123"/>
  <c r="Q123"/>
  <c r="L124"/>
  <c r="M124"/>
  <c r="O124"/>
  <c r="Q124"/>
  <c r="L125"/>
  <c r="M125"/>
  <c r="O125"/>
  <c r="Q125"/>
  <c r="L127"/>
  <c r="M127"/>
  <c r="O127"/>
  <c r="Q127"/>
  <c r="L128"/>
  <c r="O128"/>
  <c r="Q128"/>
  <c r="N132"/>
  <c r="O132"/>
  <c r="L133"/>
  <c r="O133"/>
  <c r="Q133"/>
  <c r="L134"/>
  <c r="O134"/>
  <c r="Q134"/>
  <c r="N135"/>
  <c r="O135"/>
  <c r="L136"/>
  <c r="O136"/>
  <c r="Q136"/>
  <c r="L138"/>
  <c r="Q138"/>
  <c r="L139"/>
  <c r="O139"/>
  <c r="Q139"/>
  <c r="L142"/>
  <c r="O142"/>
  <c r="Q142"/>
  <c r="N143"/>
  <c r="O143"/>
  <c r="Q146"/>
  <c r="Q148"/>
  <c r="L153"/>
  <c r="M153"/>
  <c r="O153"/>
  <c r="Q153"/>
  <c r="L154"/>
  <c r="M154"/>
  <c r="O154"/>
  <c r="Q154"/>
  <c r="L155"/>
  <c r="M155"/>
  <c r="O155"/>
  <c r="Q155"/>
  <c r="L156"/>
  <c r="M156"/>
  <c r="O156"/>
  <c r="Q156"/>
  <c r="L161"/>
  <c r="O161"/>
  <c r="Q161"/>
  <c r="L162"/>
  <c r="O162"/>
  <c r="Q162"/>
  <c r="L163"/>
  <c r="Q163"/>
  <c r="L164"/>
  <c r="Q164"/>
  <c r="L165"/>
  <c r="O165"/>
  <c r="Q165"/>
  <c r="L166"/>
  <c r="O166"/>
  <c r="Q166"/>
  <c r="L168"/>
  <c r="Q168"/>
  <c r="L171"/>
  <c r="O171"/>
  <c r="Q171"/>
  <c r="L172"/>
  <c r="O172"/>
  <c r="Q172"/>
  <c r="L173"/>
  <c r="Q173"/>
  <c r="L175"/>
  <c r="O175"/>
  <c r="Q175"/>
  <c r="N176"/>
  <c r="O176"/>
  <c r="L177"/>
  <c r="O177"/>
  <c r="Q177"/>
  <c r="L178"/>
  <c r="O178"/>
  <c r="Q178"/>
  <c r="L179"/>
  <c r="O179"/>
  <c r="Q179"/>
  <c r="L180"/>
  <c r="O180"/>
  <c r="Q180"/>
  <c r="L181"/>
  <c r="O181"/>
  <c r="Q181"/>
  <c r="L182"/>
  <c r="O182"/>
  <c r="Q182"/>
  <c r="L183"/>
  <c r="O183"/>
  <c r="Q183"/>
  <c r="L184"/>
  <c r="Q184"/>
  <c r="L185"/>
  <c r="O185"/>
  <c r="Q185"/>
  <c r="L186"/>
  <c r="O186"/>
  <c r="Q186"/>
  <c r="L187"/>
  <c r="O187"/>
  <c r="Q187"/>
  <c r="L188"/>
  <c r="O188"/>
  <c r="Q188"/>
  <c r="L189"/>
  <c r="O189"/>
  <c r="Q189"/>
  <c r="L190"/>
  <c r="O190"/>
  <c r="Q190"/>
  <c r="L191"/>
  <c r="O191"/>
  <c r="Q191"/>
  <c r="L192"/>
  <c r="O192"/>
  <c r="Q192"/>
  <c r="L193"/>
  <c r="Q193"/>
  <c r="L194"/>
  <c r="Q194"/>
  <c r="L195"/>
  <c r="Q195"/>
  <c r="L196"/>
  <c r="Q196"/>
  <c r="Q197"/>
  <c r="Q198"/>
  <c r="L204"/>
  <c r="O204"/>
  <c r="Q204"/>
  <c r="L207"/>
  <c r="O207"/>
  <c r="Q207"/>
  <c r="L208"/>
  <c r="O208"/>
  <c r="Q208"/>
  <c r="L209"/>
  <c r="Q209"/>
  <c r="L210"/>
  <c r="Q210"/>
  <c r="L211"/>
  <c r="Q211"/>
  <c r="L212"/>
  <c r="Q212"/>
  <c r="N213"/>
  <c r="O213"/>
  <c r="L214"/>
  <c r="O214"/>
  <c r="Q214"/>
  <c r="L215"/>
  <c r="O215"/>
  <c r="Q215"/>
  <c r="L216"/>
  <c r="O216"/>
  <c r="Q216"/>
  <c r="L218"/>
  <c r="O218"/>
  <c r="Q218"/>
  <c r="L219"/>
  <c r="O219"/>
  <c r="Q219"/>
  <c r="L220"/>
  <c r="Q220"/>
  <c r="L221"/>
  <c r="O221"/>
  <c r="Q221"/>
  <c r="Q223"/>
  <c r="Q224"/>
  <c r="Q225"/>
  <c r="Q226"/>
  <c r="Q227"/>
  <c r="Q228"/>
  <c r="N229"/>
  <c r="O229"/>
  <c r="L230"/>
  <c r="M230"/>
  <c r="O230"/>
  <c r="Q230"/>
  <c r="L231"/>
  <c r="M231"/>
  <c r="O231"/>
  <c r="Q231"/>
  <c r="L232"/>
  <c r="M232"/>
  <c r="O232"/>
  <c r="Q232"/>
  <c r="N239"/>
  <c r="O239"/>
  <c r="L240"/>
  <c r="I240"/>
  <c r="O240"/>
  <c r="L241"/>
  <c r="I241"/>
  <c r="O241"/>
  <c r="L242"/>
  <c r="I242"/>
  <c r="O242"/>
  <c r="L243"/>
  <c r="I243"/>
</calcChain>
</file>

<file path=xl/sharedStrings.xml><?xml version="1.0" encoding="utf-8"?>
<sst xmlns="http://schemas.openxmlformats.org/spreadsheetml/2006/main" count="956" uniqueCount="427">
  <si>
    <t>Модель</t>
  </si>
  <si>
    <t>№</t>
  </si>
  <si>
    <t>Наименование обуви (модель)</t>
  </si>
  <si>
    <t>Сапоги мужские</t>
  </si>
  <si>
    <t>26</t>
  </si>
  <si>
    <t>Сапоги мужские с надставкой</t>
  </si>
  <si>
    <t>33</t>
  </si>
  <si>
    <t>32</t>
  </si>
  <si>
    <t>Сапоги женские</t>
  </si>
  <si>
    <t>18</t>
  </si>
  <si>
    <t>25</t>
  </si>
  <si>
    <t>Сапоги рабочие</t>
  </si>
  <si>
    <t>34</t>
  </si>
  <si>
    <t>Сапоги рабочие с надставкой</t>
  </si>
  <si>
    <t>40</t>
  </si>
  <si>
    <t>38</t>
  </si>
  <si>
    <t>---</t>
  </si>
  <si>
    <t>Боты мужские с текстильным верхом</t>
  </si>
  <si>
    <t>Сапожки женские с текстильным верхом</t>
  </si>
  <si>
    <t>Туфли пляжные мужские</t>
  </si>
  <si>
    <t>Туфли пляжные женские</t>
  </si>
  <si>
    <t>Туфли пляжные детские</t>
  </si>
  <si>
    <t>Сапоги подростковые</t>
  </si>
  <si>
    <t>Сапоги подростковые с надставкой</t>
  </si>
  <si>
    <t>Сапоги школьные</t>
  </si>
  <si>
    <t>Сапоги школьные с надставкой</t>
  </si>
  <si>
    <t>Ботики школьные Аляска</t>
  </si>
  <si>
    <t>Сапоги малодетские</t>
  </si>
  <si>
    <t xml:space="preserve">Стелька "Арктика"     </t>
  </si>
  <si>
    <t>28</t>
  </si>
  <si>
    <t>NEW</t>
  </si>
  <si>
    <t>Сапоги женские с рисунком</t>
  </si>
  <si>
    <t>44</t>
  </si>
  <si>
    <t>Сапоги мужские утепленные</t>
  </si>
  <si>
    <t>Бахилы рыбацкие утепленные</t>
  </si>
  <si>
    <t>Бахилы охотничьи утепленные</t>
  </si>
  <si>
    <t>Бахилы охотничьи утепленные укороченные</t>
  </si>
  <si>
    <t>Бахилы рыбацкие утепленные укороченные</t>
  </si>
  <si>
    <t>Высота, см</t>
  </si>
  <si>
    <t>Размерная сетка</t>
  </si>
  <si>
    <t>Сапоги мужские с надставкой  утепленные</t>
  </si>
  <si>
    <t xml:space="preserve">Сапоги женские с рисунком утеплённые        </t>
  </si>
  <si>
    <t xml:space="preserve">Сапоги рабочие утеплённые </t>
  </si>
  <si>
    <t>Сапоги рабочие с надставкой утеплённые</t>
  </si>
  <si>
    <t>Сапоги подростковые утеплённые (мутон)</t>
  </si>
  <si>
    <t>Сапоги подростковые с надставкой утеплённые</t>
  </si>
  <si>
    <t>Ботики школьные с тканевой надставкой, утеплённые</t>
  </si>
  <si>
    <t>*</t>
  </si>
  <si>
    <t>Сапоги школьные с надставкой с рисунком</t>
  </si>
  <si>
    <t>Сапоги школьные с надставкой с рисунком, утеплённые</t>
  </si>
  <si>
    <t>24-27</t>
  </si>
  <si>
    <t>27-33</t>
  </si>
  <si>
    <t>Цена Дюны</t>
  </si>
  <si>
    <t>прочие расходы</t>
  </si>
  <si>
    <t>141 У</t>
  </si>
  <si>
    <t>142 У</t>
  </si>
  <si>
    <t>137 ШУ</t>
  </si>
  <si>
    <t>133 ШУ</t>
  </si>
  <si>
    <t>131 ШУ</t>
  </si>
  <si>
    <t>135 ШУ</t>
  </si>
  <si>
    <t>134 ШУ</t>
  </si>
  <si>
    <t>136 ШУ</t>
  </si>
  <si>
    <t>001 СТ</t>
  </si>
  <si>
    <t>003 СТ</t>
  </si>
  <si>
    <t>005 СТ</t>
  </si>
  <si>
    <t>530Т</t>
  </si>
  <si>
    <t>110</t>
  </si>
  <si>
    <t>111</t>
  </si>
  <si>
    <t>110/01</t>
  </si>
  <si>
    <t>310</t>
  </si>
  <si>
    <t>311</t>
  </si>
  <si>
    <t>210</t>
  </si>
  <si>
    <t>211</t>
  </si>
  <si>
    <t>246 У</t>
  </si>
  <si>
    <t>340 М</t>
  </si>
  <si>
    <t>370 У</t>
  </si>
  <si>
    <t>370 Р</t>
  </si>
  <si>
    <t>370 РУ</t>
  </si>
  <si>
    <t>230 М</t>
  </si>
  <si>
    <t>662 Р</t>
  </si>
  <si>
    <t>270 Р</t>
  </si>
  <si>
    <t>270 У</t>
  </si>
  <si>
    <t>270 РУ</t>
  </si>
  <si>
    <t>162 Т</t>
  </si>
  <si>
    <t>265 М</t>
  </si>
  <si>
    <t>264 У</t>
  </si>
  <si>
    <t>240 М</t>
  </si>
  <si>
    <t>170 У</t>
  </si>
  <si>
    <t>171 У</t>
  </si>
  <si>
    <t>172 У</t>
  </si>
  <si>
    <t>172 Р</t>
  </si>
  <si>
    <t>172 РУ</t>
  </si>
  <si>
    <t>172 РН</t>
  </si>
  <si>
    <t>172 РНУ</t>
  </si>
  <si>
    <t>220 М</t>
  </si>
  <si>
    <t>117 м</t>
  </si>
  <si>
    <t>Сапоги школьные с надставкой, утепленные</t>
  </si>
  <si>
    <t>Боты мужские комбинированные</t>
  </si>
  <si>
    <t>-</t>
  </si>
  <si>
    <t>29-34</t>
  </si>
  <si>
    <t>115</t>
  </si>
  <si>
    <t>211/01</t>
  </si>
  <si>
    <t>Галоши садовые с меховой вставкой</t>
  </si>
  <si>
    <t>Галоши на валенки</t>
  </si>
  <si>
    <t>Галоши азиатские</t>
  </si>
  <si>
    <t>Вся продукция сертифицированна.  Упаковка обуви в коробах.</t>
  </si>
  <si>
    <t>315</t>
  </si>
  <si>
    <t>662 УВ</t>
  </si>
  <si>
    <t>662 РУВ</t>
  </si>
  <si>
    <t>712</t>
  </si>
  <si>
    <t>114 У</t>
  </si>
  <si>
    <t>711</t>
  </si>
  <si>
    <t>Кол-во пар в коробе</t>
  </si>
  <si>
    <t>8</t>
  </si>
  <si>
    <t>7</t>
  </si>
  <si>
    <t>12</t>
  </si>
  <si>
    <t>10</t>
  </si>
  <si>
    <t>6</t>
  </si>
  <si>
    <t>24</t>
  </si>
  <si>
    <t>16</t>
  </si>
  <si>
    <t>48</t>
  </si>
  <si>
    <t>20</t>
  </si>
  <si>
    <t>100</t>
  </si>
  <si>
    <t>200</t>
  </si>
  <si>
    <t>721</t>
  </si>
  <si>
    <t>812</t>
  </si>
  <si>
    <t>35-40</t>
  </si>
  <si>
    <t>40-45</t>
  </si>
  <si>
    <t>115/01</t>
  </si>
  <si>
    <t>34-41</t>
  </si>
  <si>
    <t>814</t>
  </si>
  <si>
    <t>811</t>
  </si>
  <si>
    <t>815</t>
  </si>
  <si>
    <t>172 Н</t>
  </si>
  <si>
    <t>172 НУ</t>
  </si>
  <si>
    <t>722</t>
  </si>
  <si>
    <t>230 Р</t>
  </si>
  <si>
    <t>Боты женские комбинированные</t>
  </si>
  <si>
    <t>15</t>
  </si>
  <si>
    <t>* - модели изготавливаются под заказ</t>
  </si>
  <si>
    <t>220 Р</t>
  </si>
  <si>
    <t>37-41</t>
  </si>
  <si>
    <t>420 У</t>
  </si>
  <si>
    <t>430 У</t>
  </si>
  <si>
    <t>921</t>
  </si>
  <si>
    <t>921/01</t>
  </si>
  <si>
    <t>34-39</t>
  </si>
  <si>
    <t>28-33</t>
  </si>
  <si>
    <t>133 ТШ</t>
  </si>
  <si>
    <t>Галоши-туфли с рисунком</t>
  </si>
  <si>
    <t>1304 Р</t>
  </si>
  <si>
    <t>Галоши садовые с рисунком</t>
  </si>
  <si>
    <t>117 Р</t>
  </si>
  <si>
    <t>42-45</t>
  </si>
  <si>
    <t>410 У</t>
  </si>
  <si>
    <t>146 У</t>
  </si>
  <si>
    <t>146 Н</t>
  </si>
  <si>
    <t>146 НУ</t>
  </si>
  <si>
    <t>35</t>
  </si>
  <si>
    <t>440 У</t>
  </si>
  <si>
    <t>37-40</t>
  </si>
  <si>
    <t>130 ШУ</t>
  </si>
  <si>
    <t>Бахилы охотничьи утепленные ТЭП</t>
  </si>
  <si>
    <t>Продукция отгружается самовывозом, автотранспортными компаниями, ж/д контейнерами.</t>
  </si>
  <si>
    <t>36</t>
  </si>
  <si>
    <t>24/48</t>
  </si>
  <si>
    <t xml:space="preserve">Сапоги женские утеплённые </t>
  </si>
  <si>
    <t>815 Р</t>
  </si>
  <si>
    <t xml:space="preserve">Галоши садовые                                       </t>
  </si>
  <si>
    <t>266 Р</t>
  </si>
  <si>
    <t>266 РУ</t>
  </si>
  <si>
    <t>180 Н</t>
  </si>
  <si>
    <t>380 Н</t>
  </si>
  <si>
    <t>Боты мужские короткие комбинированные</t>
  </si>
  <si>
    <t>132 ТШ</t>
  </si>
  <si>
    <t>Сапоги подростковые с рисунком и надставкой утеплённые</t>
  </si>
  <si>
    <t>264 РУ</t>
  </si>
  <si>
    <t>244 Р</t>
  </si>
  <si>
    <t>220 НУ</t>
  </si>
  <si>
    <t>410 Н</t>
  </si>
  <si>
    <t>230 РУТ</t>
  </si>
  <si>
    <t>230/01 РУ</t>
  </si>
  <si>
    <t>220 РУТ</t>
  </si>
  <si>
    <t>220/01 РУ</t>
  </si>
  <si>
    <t>410 НУ</t>
  </si>
  <si>
    <t>816</t>
  </si>
  <si>
    <t>951</t>
  </si>
  <si>
    <t>961</t>
  </si>
  <si>
    <t>23-26</t>
  </si>
  <si>
    <t>28-35</t>
  </si>
  <si>
    <t>220 Н</t>
  </si>
  <si>
    <t>220/01 Р</t>
  </si>
  <si>
    <t>230/01 Р</t>
  </si>
  <si>
    <t>320 Т</t>
  </si>
  <si>
    <t>36-41</t>
  </si>
  <si>
    <t>Галоши садовые с рисунком утепленные</t>
  </si>
  <si>
    <t>117 РМ</t>
  </si>
  <si>
    <r>
      <t xml:space="preserve">Цена пары  </t>
    </r>
    <r>
      <rPr>
        <b/>
        <sz val="12"/>
        <rFont val="Times New Roman"/>
        <family val="1"/>
        <charset val="204"/>
      </rPr>
      <t xml:space="preserve">БЕЗ НДС 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             (в руб.)</t>
    </r>
  </si>
  <si>
    <r>
      <t xml:space="preserve">Цена пары          </t>
    </r>
    <r>
      <rPr>
        <b/>
        <sz val="12"/>
        <rFont val="Times New Roman"/>
        <family val="1"/>
        <charset val="204"/>
      </rPr>
      <t xml:space="preserve">с НДС              </t>
    </r>
    <r>
      <rPr>
        <sz val="9"/>
        <rFont val="Times New Roman"/>
        <family val="1"/>
        <charset val="204"/>
      </rPr>
      <t xml:space="preserve"> (в руб.)</t>
    </r>
  </si>
  <si>
    <t>157 К</t>
  </si>
  <si>
    <t>220 ПУТ</t>
  </si>
  <si>
    <t>817</t>
  </si>
  <si>
    <t>156 К</t>
  </si>
  <si>
    <t>48-58</t>
  </si>
  <si>
    <t>731</t>
  </si>
  <si>
    <t>931</t>
  </si>
  <si>
    <t>29-36</t>
  </si>
  <si>
    <t>818</t>
  </si>
  <si>
    <t>821</t>
  </si>
  <si>
    <t>126 У</t>
  </si>
  <si>
    <t>Сапоги женские на каблуке</t>
  </si>
  <si>
    <t>36-40</t>
  </si>
  <si>
    <t xml:space="preserve">Сапоги женские с рисунком на каблуке </t>
  </si>
  <si>
    <t xml:space="preserve">Сапоги женские с гипюром на каблуке </t>
  </si>
  <si>
    <t>А379</t>
  </si>
  <si>
    <t>5</t>
  </si>
  <si>
    <t>А379 Р</t>
  </si>
  <si>
    <t>А379 /01</t>
  </si>
  <si>
    <t>931/01</t>
  </si>
  <si>
    <t>21-28</t>
  </si>
  <si>
    <t>Галоши на валенки с рисунком</t>
  </si>
  <si>
    <t>112 Р</t>
  </si>
  <si>
    <t>Сапоги мужские, трехкомпонентное литьё</t>
  </si>
  <si>
    <t>Сапоги мужские утепленные, трехкомпонентное литьё</t>
  </si>
  <si>
    <t>Сапоги мужские с надставкой, трехкомпонентное литьё</t>
  </si>
  <si>
    <t>Сапоги мужские с надставкой  утепленные, трехкомпонентное литьё</t>
  </si>
  <si>
    <t>Сапоги мужские утеплённые, трехкомпонентное литьё</t>
  </si>
  <si>
    <t>Сапоги женские, трехкомпонентное литьё</t>
  </si>
  <si>
    <t>Сапоги женские утеплённые (мутон), трехкомпонентное литьё</t>
  </si>
  <si>
    <t>Сапоги женские с надставкой, трехкомпонентное литьё</t>
  </si>
  <si>
    <t>Сапоги женские с надставкой утеплённые, трехкомпонентное литьё</t>
  </si>
  <si>
    <t xml:space="preserve">Сапоги женские, трехкомпонентное литьё                            </t>
  </si>
  <si>
    <t>Сапоги женские утеплённые, трехкомпонентное литьё</t>
  </si>
  <si>
    <t>Сапоги женские с рисунком, трехкомпонентное литьё</t>
  </si>
  <si>
    <t>Сапоги женские с рисунком утеплённые, трехкомпонентное литьё</t>
  </si>
  <si>
    <t>Ботики женские, трехкомпонентное литьё</t>
  </si>
  <si>
    <t>Ботики женские утеплённые (вельвет), трехкомпонентное литьё</t>
  </si>
  <si>
    <t>Ботики женские с рисунком, трехкомпонентное литьё</t>
  </si>
  <si>
    <t>Ботики женские с рисунком утеплённые (вельвет), трехкомпонентное литьё</t>
  </si>
  <si>
    <t>Сапоги рабочие, трехкомпонентное литьё</t>
  </si>
  <si>
    <t>Сапоги рабочие утеплённые, трехкомпонентное литьё</t>
  </si>
  <si>
    <t>Сапоги рабочие с надставкой, трехкомпонентное литьё</t>
  </si>
  <si>
    <t>Сапоги рабочие с надставкой утеплённые, трехкомпонентное литьё</t>
  </si>
  <si>
    <t>Сапоги рабочие с рисунком, трехкомпонентное литьё</t>
  </si>
  <si>
    <t>Сапоги рабочие с рисунком утеплённые, трехкомпонентное литьё</t>
  </si>
  <si>
    <t>Сапоги рабочие с рисунком и надставкой, трехкомпонентное литьё</t>
  </si>
  <si>
    <t>Сапоги рабочие с рисунком, надставкой, утеплённые, трехкомпонентное литьё</t>
  </si>
  <si>
    <t>Сапоги рыбацкие цельнолитые, трехкомпонентное литьё</t>
  </si>
  <si>
    <t>Сапоги рыбацкие с тканевой надставкой, трехкомпонентное литьё</t>
  </si>
  <si>
    <t>Сапоги подростковые, трехкомпонентное литьё</t>
  </si>
  <si>
    <t>Сапоги подростковые утеплённые (мутон), трехкомпонентное литьё</t>
  </si>
  <si>
    <t>Ботики подростовые с рисунком и тканевой надставкой, трехкомпонентное литьё</t>
  </si>
  <si>
    <t>Сапоги школьные, трехкомпонентное литьё</t>
  </si>
  <si>
    <t>Сапоги школьные утеплённые (мутон), трехкомпонентное литьё</t>
  </si>
  <si>
    <t>Сапоги школьные с рисунком, трехкомпонентное литьё</t>
  </si>
  <si>
    <t>Сапоги школьные с рисунком утепленные с трикотажной манжетой, трехкомпонентное литьё</t>
  </si>
  <si>
    <t>Сапоги школьные с гипюром, трехкомпонентное литьё</t>
  </si>
  <si>
    <t>Сапоги школьные утепленные с гипюром, трехкомпонентное литьё</t>
  </si>
  <si>
    <t>Сапоги малодетские, трехкомпонентное литьё</t>
  </si>
  <si>
    <t>Сапоги малодетские утеплённые (мутон), трехкомпонентное литьё</t>
  </si>
  <si>
    <t>Сапоги малодетские с надставкой, трехкомпонентное литьё</t>
  </si>
  <si>
    <t>Сапоги малодетские перламутные, трехкомпонентное литьё</t>
  </si>
  <si>
    <t>Сапоги малодетские с рисунком утепленные с трикотажной манжетой, трехкомпонентное литьё</t>
  </si>
  <si>
    <t>Сапоги малодетские с гипюром, трехкомпонентное литьё</t>
  </si>
  <si>
    <t>Сапоги малодетские утепленные с гипюром, трехкомпонентное литьё</t>
  </si>
  <si>
    <t>Ботики детские Аляска, трехкомпонентное литьё</t>
  </si>
  <si>
    <t>Туфли пляжные мужские цельнолитые</t>
  </si>
  <si>
    <t xml:space="preserve">Туфли пляжные мужские </t>
  </si>
  <si>
    <t>Туфли пляжные подростковые цельнолитые</t>
  </si>
  <si>
    <t>Туфли пляжные женские цельнолитые</t>
  </si>
  <si>
    <t>Туфли пляжные детские цельнолитые</t>
  </si>
  <si>
    <t>220 УТ</t>
  </si>
  <si>
    <t>230 УТ</t>
  </si>
  <si>
    <t>440 НУ</t>
  </si>
  <si>
    <t>39-46</t>
  </si>
  <si>
    <t>39-48</t>
  </si>
  <si>
    <t>38-46</t>
  </si>
  <si>
    <t>35-45</t>
  </si>
  <si>
    <t>40-46</t>
  </si>
  <si>
    <t>35-38</t>
  </si>
  <si>
    <t>28-34</t>
  </si>
  <si>
    <t>22-26</t>
  </si>
  <si>
    <t>42-47</t>
  </si>
  <si>
    <t>43-46</t>
  </si>
  <si>
    <t>41-48</t>
  </si>
  <si>
    <t>41-45</t>
  </si>
  <si>
    <t>27-34</t>
  </si>
  <si>
    <t>24-26</t>
  </si>
  <si>
    <t>36-39</t>
  </si>
  <si>
    <t>36-45</t>
  </si>
  <si>
    <t>41-47</t>
  </si>
  <si>
    <t>Полукомбинезон рыбацкий (винитол), трехкомпонентное литьё</t>
  </si>
  <si>
    <t>Полукомбинезон рыбацкий на укороченном сапоге (винитол), трехкомпонентное литьё</t>
  </si>
  <si>
    <t>Сапоги подростковые с рисунком</t>
  </si>
  <si>
    <t>264 Р</t>
  </si>
  <si>
    <t>Сапоги женские с гипюром, трехкомпонентное литьё</t>
  </si>
  <si>
    <t>Сапоги женские с гипюром утеплённые, трехкомпонентное литьё</t>
  </si>
  <si>
    <t>370/01 Р</t>
  </si>
  <si>
    <t>370/01 РУ</t>
  </si>
  <si>
    <t>Сапоги женские утеплённые (НТП), трехкомпонентное литьё</t>
  </si>
  <si>
    <t>240 У</t>
  </si>
  <si>
    <t>Сапоги школьные утеплённые с трикотажной манжетой</t>
  </si>
  <si>
    <t>Сапоги малодетские утеплённые с трикотажной манжетой, трехкомпонентное литьё</t>
  </si>
  <si>
    <t>269 УТ</t>
  </si>
  <si>
    <t>Сапоги малодетские утеплённые с трикотажной манжетой</t>
  </si>
  <si>
    <t>275 УТ</t>
  </si>
  <si>
    <t>125 У</t>
  </si>
  <si>
    <t>33-40</t>
  </si>
  <si>
    <t>Сапоги детские с тканевой надставкой</t>
  </si>
  <si>
    <t>Детские галоши с тканевой надставкой с мех. чулком</t>
  </si>
  <si>
    <t xml:space="preserve">Сапоги малодетские </t>
  </si>
  <si>
    <t>Сапоги малодетские утепленные</t>
  </si>
  <si>
    <t xml:space="preserve">Сапоги детские </t>
  </si>
  <si>
    <t>Сапоги мужские с надставкой утепленные</t>
  </si>
  <si>
    <t>Сапоги женские утепленные</t>
  </si>
  <si>
    <t>Сапоги женские с надставкой утепленные</t>
  </si>
  <si>
    <t xml:space="preserve">Галоши </t>
  </si>
  <si>
    <t>Галоши с надставкой утеплённые</t>
  </si>
  <si>
    <t>Галоши с меховой вставкой</t>
  </si>
  <si>
    <t xml:space="preserve">Сапоги подростковые комбинированные </t>
  </si>
  <si>
    <t>831</t>
  </si>
  <si>
    <t>819</t>
  </si>
  <si>
    <t>Разовые скидки при отгрузке:</t>
  </si>
  <si>
    <t>Артикул</t>
  </si>
  <si>
    <t xml:space="preserve">       С а п о г и     П В Х :</t>
  </si>
  <si>
    <t xml:space="preserve">     С т е л ь к а :</t>
  </si>
  <si>
    <t xml:space="preserve">      Г а л о ш и   П В Х :</t>
  </si>
  <si>
    <t>Ботики подростовые с тканевой надставкой, трехкомпонентное литьё</t>
  </si>
  <si>
    <t>Сапоги малодетские утеплённые с надставкой, трехкомпонентное литьё</t>
  </si>
  <si>
    <t xml:space="preserve">        ООО ПКФ "Дюна - АСТ" </t>
  </si>
  <si>
    <t xml:space="preserve">      Б о т ы    Э В А  "DU- light" :</t>
  </si>
  <si>
    <t xml:space="preserve">      С а п о г и   Э В А  "DU-light" :</t>
  </si>
  <si>
    <t xml:space="preserve">      С у к о н н а я   о б у в ь :</t>
  </si>
  <si>
    <t xml:space="preserve">      Т у ф л и   Э В А "DU-light" : </t>
  </si>
  <si>
    <t xml:space="preserve">      У т е п л и т е л ь :</t>
  </si>
  <si>
    <t>Утеплитель на бахилы</t>
  </si>
  <si>
    <t>Утеплитель на мужской сапог</t>
  </si>
  <si>
    <t>Утеплитель на женский сапог</t>
  </si>
  <si>
    <t>170</t>
  </si>
  <si>
    <t>170Т</t>
  </si>
  <si>
    <t>170Ф</t>
  </si>
  <si>
    <t>176</t>
  </si>
  <si>
    <t>370</t>
  </si>
  <si>
    <t>30</t>
  </si>
  <si>
    <t xml:space="preserve">                                                                                                    представительство г. Москва</t>
  </si>
  <si>
    <t>(отпускные цены при поставках по России из г.Москва)</t>
  </si>
  <si>
    <t xml:space="preserve"> Мы рады, если наша продукция Вам понравится и готовы сотрудничать, учитывая Ваши пожелания и  коммерческие интересы!!!</t>
  </si>
  <si>
    <t>340 У</t>
  </si>
  <si>
    <t xml:space="preserve">   e-mail:  dune_ast@mail.ru               Web-site:   www.duna-ast.ru                        </t>
  </si>
  <si>
    <t xml:space="preserve">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</si>
  <si>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Россия, Московская область, Раменский район, дер.Тимонино, стр.143</t>
  </si>
  <si>
    <t>старая цена</t>
  </si>
  <si>
    <t>разница</t>
  </si>
  <si>
    <t>601</t>
  </si>
  <si>
    <t>601/01</t>
  </si>
  <si>
    <t>35-42</t>
  </si>
  <si>
    <t>340 Р</t>
  </si>
  <si>
    <t>340 РУ</t>
  </si>
  <si>
    <t>340/01 Р</t>
  </si>
  <si>
    <t>340/01 РУ</t>
  </si>
  <si>
    <t xml:space="preserve">                                                                                                                                    тел. +7 (495) 749-66-41, +7 (495) 775-49-79   </t>
  </si>
  <si>
    <t>Сапоги школьные утеплённые с трикотажной манжетой, трехкомпонентное литьё</t>
  </si>
  <si>
    <t>Сапоги малодетские с рисунком, трехкомпонентное литьё</t>
  </si>
  <si>
    <t>Сапоги детские из ЭВА с мех. чулком</t>
  </si>
  <si>
    <t>19-26</t>
  </si>
  <si>
    <t>534/01</t>
  </si>
  <si>
    <t>541/01</t>
  </si>
  <si>
    <t>Сапоги детские утепленные</t>
  </si>
  <si>
    <t xml:space="preserve">Сапоги женские с надставкой </t>
  </si>
  <si>
    <t>440 Н</t>
  </si>
  <si>
    <r>
      <rPr>
        <b/>
        <sz val="12"/>
        <rFont val="Times New Roman"/>
        <family val="1"/>
        <charset val="204"/>
      </rPr>
      <t>Бесплатная доставка</t>
    </r>
    <r>
      <rPr>
        <sz val="12"/>
        <rFont val="Times New Roman"/>
        <family val="1"/>
        <charset val="204"/>
      </rPr>
      <t xml:space="preserve"> по Москве (в пределах МКАД) при заказе от 25 коробов, стоимость доставки до 25 кор. - 2500 руб.</t>
    </r>
  </si>
  <si>
    <t xml:space="preserve">  </t>
  </si>
  <si>
    <t>Галоши с надставкой утеплённые женские</t>
  </si>
  <si>
    <t>116/02</t>
  </si>
  <si>
    <t>35-39</t>
  </si>
  <si>
    <t xml:space="preserve">      Г а л о ш и    Э В А  "DU-light" :</t>
  </si>
  <si>
    <t>600</t>
  </si>
  <si>
    <t xml:space="preserve">Cабо подростковые </t>
  </si>
  <si>
    <t xml:space="preserve">Сабо подростковые </t>
  </si>
  <si>
    <t xml:space="preserve">Сабо детские </t>
  </si>
  <si>
    <t>Куртка рыбацкая (нейлон/таффета)</t>
  </si>
  <si>
    <t>Куртка рыбацкая (винитол)</t>
  </si>
  <si>
    <t>Полукомбинезон рыбацкий (нейлон/таффета), трехкомпонентное литьё</t>
  </si>
  <si>
    <t>Полукомбинезон рыбацкий на укороченном сапоге  (винитол), трехкомпонентное литьё</t>
  </si>
  <si>
    <t xml:space="preserve">Стелька в один слой      </t>
  </si>
  <si>
    <t>Стелька в два слоя</t>
  </si>
  <si>
    <t>!</t>
  </si>
  <si>
    <t>269/01</t>
  </si>
  <si>
    <t>Сапоги школьные с окантовкой</t>
  </si>
  <si>
    <t>134/01 ШУ</t>
  </si>
  <si>
    <t>135 УТ</t>
  </si>
  <si>
    <t>321/01</t>
  </si>
  <si>
    <t>321/02</t>
  </si>
  <si>
    <t>Сапоги школьные с окантовкой утеплённые</t>
  </si>
  <si>
    <t>269/01 У</t>
  </si>
  <si>
    <t>Галоши-туфли</t>
  </si>
  <si>
    <t xml:space="preserve">       Б а х и л ы   д л я  р ы б а к о в  /  о х о т н и к о в :</t>
  </si>
  <si>
    <t>Бахилы охотничьи "Егерь" ЭВА</t>
  </si>
  <si>
    <r>
      <t xml:space="preserve">                                        ПРАЙС-ЛИСТ                       </t>
    </r>
    <r>
      <rPr>
        <sz val="14"/>
        <rFont val="Courier New CYR"/>
        <charset val="204"/>
      </rPr>
      <t xml:space="preserve"> </t>
    </r>
    <r>
      <rPr>
        <sz val="10"/>
        <rFont val="Courier New CYR"/>
        <charset val="204"/>
      </rPr>
      <t>с 01 декабря 2013 г.</t>
    </r>
  </si>
  <si>
    <t>140 У (НТП)</t>
  </si>
  <si>
    <t>266 У (НТП)</t>
  </si>
  <si>
    <t>244/01</t>
  </si>
  <si>
    <t>150/02</t>
  </si>
  <si>
    <t>М е ш к и  д л я   о т д ы х а:</t>
  </si>
  <si>
    <t>Мешок для активного отдыха, 40 литров</t>
  </si>
  <si>
    <t>Мешок для активного отдыха, 100 литров</t>
  </si>
  <si>
    <t>28-36</t>
  </si>
  <si>
    <t>свыше 50 000 рублей    - 3 %</t>
  </si>
  <si>
    <r>
      <t xml:space="preserve">                            ПРАЙС-ЛИСТ                </t>
    </r>
    <r>
      <rPr>
        <sz val="10"/>
        <rFont val="Courier New CYR"/>
        <charset val="204"/>
      </rPr>
      <t>с   01 декабря 2013 г.</t>
    </r>
  </si>
  <si>
    <t>свыше 150 000 рублей  - 4 %</t>
  </si>
  <si>
    <t>свыше 300 000 рублей  - 5 %</t>
  </si>
  <si>
    <t>свыше 450 000 рублей  - 6%</t>
  </si>
  <si>
    <t>Сапоги школьные с рисунком утепленные (мутон), трехкомпонентное литьё</t>
  </si>
  <si>
    <t>230 РМ</t>
  </si>
  <si>
    <t>Сапоги школьные утеплённые (мутон)</t>
  </si>
  <si>
    <t>269 М</t>
  </si>
  <si>
    <r>
      <rPr>
        <b/>
        <sz val="15"/>
        <color indexed="10"/>
        <rFont val="Arial"/>
        <family val="2"/>
        <charset val="204"/>
      </rPr>
      <t xml:space="preserve">*** - Действует специальная акция!!! </t>
    </r>
    <r>
      <rPr>
        <sz val="10"/>
        <color indexed="8"/>
        <rFont val="Arial"/>
        <family val="2"/>
        <charset val="204"/>
      </rPr>
      <t>Подробности спрашивайте у менеджеров.</t>
    </r>
  </si>
  <si>
    <t>***</t>
  </si>
  <si>
    <t>Сапоги женские на каблучке "Грация" утеплённые</t>
  </si>
  <si>
    <t>35-41</t>
  </si>
  <si>
    <r>
      <t xml:space="preserve">Сапоги детские утеплённые "JUNIOR" </t>
    </r>
    <r>
      <rPr>
        <sz val="11"/>
        <rFont val="Times New Roman"/>
        <family val="1"/>
        <charset val="204"/>
      </rPr>
      <t>(несъёмный утеплитель)</t>
    </r>
  </si>
  <si>
    <r>
      <t>Сапоги подростковые утеплённые "JUNIOR"</t>
    </r>
    <r>
      <rPr>
        <sz val="1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(несъёмный утеплитель)</t>
    </r>
  </si>
  <si>
    <r>
      <t xml:space="preserve">Сапоги детские утеплённые "JUNIOR"  </t>
    </r>
    <r>
      <rPr>
        <sz val="11"/>
        <rFont val="Times New Roman"/>
        <family val="1"/>
        <charset val="204"/>
      </rPr>
      <t>(съёмный утеплитель)</t>
    </r>
  </si>
  <si>
    <r>
      <t xml:space="preserve">Сапоги подростковые утеплённые "JUNIOR" </t>
    </r>
    <r>
      <rPr>
        <sz val="11"/>
        <rFont val="Times New Roman"/>
        <family val="1"/>
        <charset val="204"/>
      </rPr>
      <t xml:space="preserve"> (съёмный утеплитель)</t>
    </r>
  </si>
  <si>
    <t>2603 У</t>
  </si>
  <si>
    <t>2604 У</t>
  </si>
  <si>
    <r>
      <t xml:space="preserve">! - последняя цена </t>
    </r>
    <r>
      <rPr>
        <sz val="10"/>
        <rFont val="Arial"/>
        <family val="2"/>
        <charset val="204"/>
      </rPr>
      <t>(распродажа остатков со склада)</t>
    </r>
  </si>
</sst>
</file>

<file path=xl/styles.xml><?xml version="1.0" encoding="utf-8"?>
<styleSheet xmlns="http://schemas.openxmlformats.org/spreadsheetml/2006/main">
  <numFmts count="1">
    <numFmt numFmtId="164" formatCode="#,##0_р_."/>
  </numFmts>
  <fonts count="51">
    <font>
      <sz val="10"/>
      <name val="Arial"/>
    </font>
    <font>
      <sz val="10"/>
      <name val="Arial"/>
      <family val="2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Courier New CYR"/>
      <family val="3"/>
      <charset val="204"/>
    </font>
    <font>
      <sz val="10"/>
      <name val="Courier New CYR"/>
      <charset val="204"/>
    </font>
    <font>
      <i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sz val="10"/>
      <color indexed="10"/>
      <name val="Arial"/>
      <family val="2"/>
      <charset val="204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name val="Arial"/>
      <family val="2"/>
      <charset val="204"/>
    </font>
    <font>
      <sz val="14"/>
      <name val="Courier New CYR"/>
      <charset val="204"/>
    </font>
    <font>
      <b/>
      <sz val="11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9"/>
      <name val="Courier New CYR"/>
      <charset val="204"/>
    </font>
    <font>
      <i/>
      <sz val="14"/>
      <name val="Times New Roman"/>
      <family val="1"/>
      <charset val="204"/>
    </font>
    <font>
      <b/>
      <i/>
      <sz val="14"/>
      <color indexed="10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4"/>
      <name val="Arial"/>
      <family val="2"/>
      <charset val="204"/>
    </font>
    <font>
      <sz val="14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Arial"/>
      <family val="2"/>
      <charset val="204"/>
    </font>
    <font>
      <b/>
      <sz val="15"/>
      <name val="Times New Roman"/>
      <family val="1"/>
      <charset val="204"/>
    </font>
    <font>
      <b/>
      <i/>
      <sz val="15"/>
      <color indexed="1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6"/>
      <color indexed="16"/>
      <name val="Arial"/>
      <family val="2"/>
      <charset val="204"/>
    </font>
    <font>
      <b/>
      <sz val="16"/>
      <color indexed="10"/>
      <name val="Times New Roman"/>
      <family val="1"/>
      <charset val="204"/>
    </font>
    <font>
      <sz val="10"/>
      <color indexed="10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i/>
      <sz val="14"/>
      <color indexed="10"/>
      <name val="Times New Roman"/>
      <family val="1"/>
      <charset val="204"/>
    </font>
    <font>
      <b/>
      <sz val="16"/>
      <color indexed="10"/>
      <name val="Arial"/>
      <family val="2"/>
      <charset val="204"/>
    </font>
    <font>
      <b/>
      <i/>
      <sz val="11"/>
      <color indexed="16"/>
      <name val="Times New Roman"/>
      <family val="1"/>
      <charset val="204"/>
    </font>
    <font>
      <sz val="11"/>
      <color indexed="16"/>
      <name val="Arial"/>
      <family val="2"/>
      <charset val="204"/>
    </font>
    <font>
      <b/>
      <i/>
      <sz val="14"/>
      <color indexed="16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5"/>
      <color indexed="10"/>
      <name val="Arial"/>
      <family val="2"/>
      <charset val="204"/>
    </font>
    <font>
      <b/>
      <i/>
      <sz val="22"/>
      <color indexed="10"/>
      <name val="Times New Roman"/>
      <family val="1"/>
      <charset val="204"/>
    </font>
    <font>
      <b/>
      <i/>
      <sz val="22"/>
      <color indexed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6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double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87">
    <xf numFmtId="0" fontId="0" fillId="0" borderId="0" xfId="0"/>
    <xf numFmtId="0" fontId="3" fillId="0" borderId="0" xfId="0" applyFont="1"/>
    <xf numFmtId="0" fontId="4" fillId="0" borderId="0" xfId="0" applyFont="1"/>
    <xf numFmtId="0" fontId="1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0" xfId="0" applyNumberFormat="1" applyBorder="1"/>
    <xf numFmtId="0" fontId="0" fillId="0" borderId="0" xfId="0" applyBorder="1"/>
    <xf numFmtId="9" fontId="0" fillId="0" borderId="0" xfId="0" applyNumberFormat="1" applyBorder="1"/>
    <xf numFmtId="0" fontId="0" fillId="0" borderId="0" xfId="0" applyBorder="1" applyAlignment="1">
      <alignment horizontal="center" vertical="center" wrapText="1"/>
    </xf>
    <xf numFmtId="0" fontId="3" fillId="0" borderId="0" xfId="0" applyFont="1" applyAlignment="1" applyProtection="1">
      <alignment horizontal="center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/>
      <protection hidden="1"/>
    </xf>
    <xf numFmtId="0" fontId="3" fillId="0" borderId="3" xfId="0" applyFont="1" applyBorder="1" applyAlignment="1" applyProtection="1">
      <alignment horizontal="center"/>
      <protection hidden="1"/>
    </xf>
    <xf numFmtId="4" fontId="3" fillId="0" borderId="4" xfId="0" applyNumberFormat="1" applyFont="1" applyBorder="1" applyAlignment="1" applyProtection="1">
      <alignment horizontal="center"/>
      <protection hidden="1"/>
    </xf>
    <xf numFmtId="4" fontId="3" fillId="0" borderId="5" xfId="0" applyNumberFormat="1" applyFont="1" applyBorder="1" applyAlignment="1" applyProtection="1">
      <alignment horizontal="center"/>
      <protection hidden="1"/>
    </xf>
    <xf numFmtId="4" fontId="3" fillId="0" borderId="3" xfId="0" applyNumberFormat="1" applyFont="1" applyBorder="1" applyAlignment="1" applyProtection="1">
      <alignment horizontal="center"/>
      <protection hidden="1"/>
    </xf>
    <xf numFmtId="4" fontId="3" fillId="0" borderId="6" xfId="0" applyNumberFormat="1" applyFont="1" applyBorder="1" applyAlignment="1" applyProtection="1">
      <alignment horizontal="center"/>
      <protection hidden="1"/>
    </xf>
    <xf numFmtId="4" fontId="3" fillId="0" borderId="7" xfId="0" applyNumberFormat="1" applyFont="1" applyBorder="1" applyAlignment="1" applyProtection="1">
      <alignment horizontal="center"/>
      <protection hidden="1"/>
    </xf>
    <xf numFmtId="4" fontId="3" fillId="0" borderId="8" xfId="0" applyNumberFormat="1" applyFont="1" applyBorder="1" applyAlignment="1" applyProtection="1">
      <alignment horizontal="center"/>
      <protection hidden="1"/>
    </xf>
    <xf numFmtId="4" fontId="3" fillId="0" borderId="7" xfId="0" applyNumberFormat="1" applyFont="1" applyFill="1" applyBorder="1" applyAlignment="1" applyProtection="1">
      <alignment horizontal="center"/>
      <protection hidden="1"/>
    </xf>
    <xf numFmtId="4" fontId="3" fillId="0" borderId="3" xfId="0" applyNumberFormat="1" applyFont="1" applyFill="1" applyBorder="1" applyAlignment="1" applyProtection="1">
      <alignment horizontal="center"/>
      <protection hidden="1"/>
    </xf>
    <xf numFmtId="2" fontId="3" fillId="0" borderId="9" xfId="0" applyNumberFormat="1" applyFont="1" applyBorder="1" applyAlignment="1" applyProtection="1">
      <alignment horizontal="center"/>
      <protection hidden="1"/>
    </xf>
    <xf numFmtId="2" fontId="3" fillId="0" borderId="5" xfId="0" applyNumberFormat="1" applyFont="1" applyBorder="1" applyAlignment="1" applyProtection="1">
      <alignment horizontal="center"/>
      <protection hidden="1"/>
    </xf>
    <xf numFmtId="2" fontId="3" fillId="0" borderId="8" xfId="0" applyNumberFormat="1" applyFont="1" applyBorder="1" applyAlignment="1" applyProtection="1">
      <alignment horizontal="center"/>
      <protection hidden="1"/>
    </xf>
    <xf numFmtId="2" fontId="3" fillId="0" borderId="3" xfId="0" applyNumberFormat="1" applyFont="1" applyBorder="1" applyAlignment="1" applyProtection="1">
      <alignment horizontal="center"/>
      <protection hidden="1"/>
    </xf>
    <xf numFmtId="2" fontId="3" fillId="0" borderId="6" xfId="0" applyNumberFormat="1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2" fontId="3" fillId="0" borderId="11" xfId="0" applyNumberFormat="1" applyFont="1" applyBorder="1" applyAlignment="1" applyProtection="1">
      <alignment horizontal="center"/>
      <protection hidden="1"/>
    </xf>
    <xf numFmtId="2" fontId="3" fillId="0" borderId="7" xfId="0" applyNumberFormat="1" applyFont="1" applyBorder="1" applyAlignment="1" applyProtection="1">
      <alignment horizontal="center"/>
      <protection hidden="1"/>
    </xf>
    <xf numFmtId="2" fontId="3" fillId="0" borderId="12" xfId="0" applyNumberFormat="1" applyFont="1" applyBorder="1" applyAlignment="1" applyProtection="1">
      <alignment horizontal="center"/>
      <protection hidden="1"/>
    </xf>
    <xf numFmtId="2" fontId="3" fillId="0" borderId="13" xfId="0" applyNumberFormat="1" applyFont="1" applyBorder="1" applyAlignment="1" applyProtection="1">
      <alignment horizontal="center"/>
      <protection hidden="1"/>
    </xf>
    <xf numFmtId="0" fontId="3" fillId="0" borderId="7" xfId="0" applyFont="1" applyBorder="1" applyProtection="1">
      <protection hidden="1"/>
    </xf>
    <xf numFmtId="0" fontId="3" fillId="0" borderId="0" xfId="0" applyFont="1" applyFill="1" applyBorder="1" applyProtection="1">
      <protection hidden="1"/>
    </xf>
    <xf numFmtId="49" fontId="3" fillId="0" borderId="0" xfId="0" applyNumberFormat="1" applyFont="1" applyBorder="1" applyAlignment="1" applyProtection="1">
      <alignment horizontal="center"/>
      <protection hidden="1"/>
    </xf>
    <xf numFmtId="2" fontId="3" fillId="0" borderId="0" xfId="0" applyNumberFormat="1" applyFont="1" applyBorder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0" fillId="0" borderId="0" xfId="0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9" fillId="0" borderId="14" xfId="0" applyFont="1" applyBorder="1" applyAlignment="1" applyProtection="1">
      <alignment horizontal="center"/>
      <protection hidden="1"/>
    </xf>
    <xf numFmtId="164" fontId="8" fillId="0" borderId="15" xfId="0" applyNumberFormat="1" applyFont="1" applyBorder="1" applyAlignment="1" applyProtection="1">
      <alignment horizontal="center"/>
      <protection hidden="1"/>
    </xf>
    <xf numFmtId="164" fontId="8" fillId="0" borderId="16" xfId="0" applyNumberFormat="1" applyFont="1" applyBorder="1" applyAlignment="1" applyProtection="1">
      <alignment horizontal="center"/>
      <protection hidden="1"/>
    </xf>
    <xf numFmtId="164" fontId="8" fillId="0" borderId="17" xfId="0" applyNumberFormat="1" applyFont="1" applyBorder="1" applyAlignment="1" applyProtection="1">
      <alignment horizontal="center"/>
      <protection hidden="1"/>
    </xf>
    <xf numFmtId="164" fontId="8" fillId="0" borderId="18" xfId="0" applyNumberFormat="1" applyFont="1" applyBorder="1" applyAlignment="1" applyProtection="1">
      <alignment horizontal="center"/>
      <protection hidden="1"/>
    </xf>
    <xf numFmtId="164" fontId="8" fillId="0" borderId="19" xfId="0" applyNumberFormat="1" applyFont="1" applyBorder="1" applyAlignment="1" applyProtection="1">
      <alignment horizontal="center"/>
      <protection hidden="1"/>
    </xf>
    <xf numFmtId="164" fontId="8" fillId="0" borderId="18" xfId="0" applyNumberFormat="1" applyFont="1" applyFill="1" applyBorder="1" applyAlignment="1" applyProtection="1">
      <alignment horizontal="center"/>
      <protection hidden="1"/>
    </xf>
    <xf numFmtId="164" fontId="8" fillId="0" borderId="17" xfId="0" applyNumberFormat="1" applyFont="1" applyFill="1" applyBorder="1" applyAlignment="1" applyProtection="1">
      <alignment horizontal="center"/>
      <protection hidden="1"/>
    </xf>
    <xf numFmtId="164" fontId="8" fillId="0" borderId="20" xfId="0" applyNumberFormat="1" applyFont="1" applyBorder="1" applyAlignment="1" applyProtection="1">
      <alignment horizontal="center"/>
      <protection hidden="1"/>
    </xf>
    <xf numFmtId="164" fontId="8" fillId="0" borderId="21" xfId="0" applyNumberFormat="1" applyFont="1" applyBorder="1" applyAlignment="1" applyProtection="1">
      <alignment horizontal="center"/>
      <protection hidden="1"/>
    </xf>
    <xf numFmtId="164" fontId="8" fillId="0" borderId="22" xfId="0" applyNumberFormat="1" applyFont="1" applyBorder="1" applyAlignment="1" applyProtection="1">
      <alignment horizontal="center"/>
      <protection hidden="1"/>
    </xf>
    <xf numFmtId="164" fontId="8" fillId="0" borderId="21" xfId="0" applyNumberFormat="1" applyFont="1" applyBorder="1" applyProtection="1">
      <protection hidden="1"/>
    </xf>
    <xf numFmtId="164" fontId="8" fillId="0" borderId="16" xfId="0" applyNumberFormat="1" applyFont="1" applyBorder="1" applyProtection="1">
      <protection hidden="1"/>
    </xf>
    <xf numFmtId="164" fontId="8" fillId="0" borderId="23" xfId="0" applyNumberFormat="1" applyFont="1" applyBorder="1" applyAlignment="1" applyProtection="1">
      <alignment horizontal="center"/>
      <protection hidden="1"/>
    </xf>
    <xf numFmtId="164" fontId="8" fillId="0" borderId="24" xfId="0" applyNumberFormat="1" applyFont="1" applyBorder="1" applyAlignment="1" applyProtection="1">
      <alignment horizontal="center"/>
      <protection hidden="1"/>
    </xf>
    <xf numFmtId="164" fontId="8" fillId="0" borderId="25" xfId="0" applyNumberFormat="1" applyFont="1" applyBorder="1" applyAlignment="1" applyProtection="1">
      <alignment horizontal="center"/>
      <protection hidden="1"/>
    </xf>
    <xf numFmtId="2" fontId="8" fillId="0" borderId="0" xfId="0" applyNumberFormat="1" applyFont="1" applyBorder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9" fillId="0" borderId="0" xfId="0" applyFont="1"/>
    <xf numFmtId="4" fontId="3" fillId="0" borderId="11" xfId="0" applyNumberFormat="1" applyFont="1" applyBorder="1" applyAlignment="1" applyProtection="1">
      <alignment horizontal="center"/>
      <protection hidden="1"/>
    </xf>
    <xf numFmtId="2" fontId="3" fillId="0" borderId="10" xfId="0" applyNumberFormat="1" applyFont="1" applyBorder="1" applyAlignment="1" applyProtection="1">
      <alignment horizontal="center"/>
      <protection hidden="1"/>
    </xf>
    <xf numFmtId="164" fontId="8" fillId="0" borderId="26" xfId="0" applyNumberFormat="1" applyFont="1" applyBorder="1" applyAlignment="1" applyProtection="1">
      <alignment horizontal="center"/>
      <protection hidden="1"/>
    </xf>
    <xf numFmtId="3" fontId="10" fillId="0" borderId="27" xfId="0" applyNumberFormat="1" applyFont="1" applyBorder="1" applyAlignment="1" applyProtection="1">
      <alignment horizontal="center"/>
      <protection hidden="1"/>
    </xf>
    <xf numFmtId="3" fontId="10" fillId="0" borderId="28" xfId="0" applyNumberFormat="1" applyFont="1" applyBorder="1" applyAlignment="1" applyProtection="1">
      <alignment horizontal="center"/>
      <protection hidden="1"/>
    </xf>
    <xf numFmtId="3" fontId="10" fillId="0" borderId="29" xfId="0" applyNumberFormat="1" applyFont="1" applyBorder="1" applyAlignment="1" applyProtection="1">
      <alignment horizontal="center"/>
      <protection hidden="1"/>
    </xf>
    <xf numFmtId="3" fontId="10" fillId="0" borderId="30" xfId="0" applyNumberFormat="1" applyFont="1" applyBorder="1" applyAlignment="1" applyProtection="1">
      <alignment horizontal="center"/>
      <protection hidden="1"/>
    </xf>
    <xf numFmtId="3" fontId="10" fillId="0" borderId="31" xfId="0" applyNumberFormat="1" applyFont="1" applyBorder="1" applyAlignment="1" applyProtection="1">
      <alignment horizontal="center"/>
      <protection hidden="1"/>
    </xf>
    <xf numFmtId="3" fontId="10" fillId="0" borderId="27" xfId="0" applyNumberFormat="1" applyFont="1" applyFill="1" applyBorder="1" applyAlignment="1" applyProtection="1">
      <alignment horizontal="center"/>
      <protection hidden="1"/>
    </xf>
    <xf numFmtId="3" fontId="10" fillId="0" borderId="32" xfId="0" applyNumberFormat="1" applyFont="1" applyBorder="1" applyAlignment="1" applyProtection="1">
      <alignment horizontal="center"/>
      <protection hidden="1"/>
    </xf>
    <xf numFmtId="3" fontId="10" fillId="0" borderId="33" xfId="0" applyNumberFormat="1" applyFont="1" applyBorder="1" applyAlignment="1" applyProtection="1">
      <alignment horizontal="center"/>
      <protection hidden="1"/>
    </xf>
    <xf numFmtId="3" fontId="10" fillId="0" borderId="29" xfId="0" applyNumberFormat="1" applyFont="1" applyBorder="1" applyProtection="1">
      <protection hidden="1"/>
    </xf>
    <xf numFmtId="164" fontId="8" fillId="0" borderId="34" xfId="0" applyNumberFormat="1" applyFont="1" applyBorder="1" applyAlignment="1" applyProtection="1">
      <alignment horizontal="center"/>
      <protection hidden="1"/>
    </xf>
    <xf numFmtId="1" fontId="0" fillId="0" borderId="0" xfId="0" applyNumberFormat="1" applyAlignment="1">
      <alignment horizontal="center"/>
    </xf>
    <xf numFmtId="0" fontId="14" fillId="0" borderId="0" xfId="0" applyFont="1" applyFill="1" applyBorder="1" applyAlignment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4" fontId="3" fillId="0" borderId="6" xfId="0" applyNumberFormat="1" applyFont="1" applyFill="1" applyBorder="1" applyAlignment="1" applyProtection="1">
      <alignment horizontal="center"/>
      <protection hidden="1"/>
    </xf>
    <xf numFmtId="164" fontId="8" fillId="0" borderId="20" xfId="0" applyNumberFormat="1" applyFont="1" applyFill="1" applyBorder="1" applyAlignment="1" applyProtection="1">
      <alignment horizontal="center"/>
      <protection hidden="1"/>
    </xf>
    <xf numFmtId="4" fontId="3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wrapText="1"/>
    </xf>
    <xf numFmtId="0" fontId="37" fillId="0" borderId="0" xfId="0" applyFont="1"/>
    <xf numFmtId="0" fontId="20" fillId="0" borderId="0" xfId="0" applyFont="1" applyBorder="1"/>
    <xf numFmtId="0" fontId="20" fillId="0" borderId="0" xfId="0" applyFont="1" applyAlignment="1">
      <alignment horizontal="center"/>
    </xf>
    <xf numFmtId="0" fontId="20" fillId="0" borderId="0" xfId="0" applyFont="1"/>
    <xf numFmtId="0" fontId="17" fillId="0" borderId="0" xfId="0" applyFont="1" applyAlignment="1">
      <alignment wrapText="1"/>
    </xf>
    <xf numFmtId="0" fontId="17" fillId="0" borderId="35" xfId="0" applyFont="1" applyBorder="1" applyAlignment="1">
      <alignment wrapText="1"/>
    </xf>
    <xf numFmtId="0" fontId="10" fillId="0" borderId="36" xfId="0" applyFont="1" applyBorder="1" applyAlignment="1" applyProtection="1">
      <alignment horizontal="center" vertical="center" wrapText="1"/>
      <protection hidden="1"/>
    </xf>
    <xf numFmtId="0" fontId="11" fillId="0" borderId="37" xfId="0" applyFont="1" applyBorder="1" applyAlignment="1" applyProtection="1">
      <alignment horizontal="center" vertical="center" wrapText="1"/>
      <protection hidden="1"/>
    </xf>
    <xf numFmtId="0" fontId="10" fillId="0" borderId="38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textRotation="90" wrapText="1"/>
      <protection hidden="1"/>
    </xf>
    <xf numFmtId="0" fontId="10" fillId="0" borderId="37" xfId="0" applyFont="1" applyFill="1" applyBorder="1" applyAlignment="1" applyProtection="1">
      <alignment horizontal="center" vertical="center" wrapText="1"/>
      <protection hidden="1"/>
    </xf>
    <xf numFmtId="0" fontId="10" fillId="0" borderId="40" xfId="0" applyFont="1" applyFill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textRotation="90" wrapText="1"/>
      <protection hidden="1"/>
    </xf>
    <xf numFmtId="0" fontId="22" fillId="2" borderId="35" xfId="0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10" fillId="0" borderId="41" xfId="0" applyFont="1" applyBorder="1" applyAlignment="1" applyProtection="1">
      <alignment horizontal="center" vertical="center"/>
      <protection hidden="1"/>
    </xf>
    <xf numFmtId="0" fontId="10" fillId="0" borderId="42" xfId="0" applyFont="1" applyBorder="1" applyAlignment="1" applyProtection="1">
      <alignment horizontal="center" vertical="center"/>
      <protection hidden="1"/>
    </xf>
    <xf numFmtId="0" fontId="10" fillId="0" borderId="43" xfId="0" applyFont="1" applyBorder="1" applyAlignment="1" applyProtection="1">
      <alignment horizontal="center" vertical="center"/>
      <protection hidden="1"/>
    </xf>
    <xf numFmtId="0" fontId="10" fillId="0" borderId="44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3" fontId="19" fillId="0" borderId="29" xfId="0" applyNumberFormat="1" applyFont="1" applyBorder="1" applyAlignment="1" applyProtection="1">
      <alignment horizontal="center"/>
      <protection hidden="1"/>
    </xf>
    <xf numFmtId="3" fontId="19" fillId="0" borderId="27" xfId="0" applyNumberFormat="1" applyFont="1" applyBorder="1" applyAlignment="1" applyProtection="1">
      <alignment horizontal="center"/>
      <protection hidden="1"/>
    </xf>
    <xf numFmtId="3" fontId="19" fillId="0" borderId="28" xfId="0" applyNumberFormat="1" applyFont="1" applyBorder="1" applyAlignment="1" applyProtection="1">
      <alignment horizontal="center"/>
      <protection hidden="1"/>
    </xf>
    <xf numFmtId="3" fontId="19" fillId="0" borderId="31" xfId="0" applyNumberFormat="1" applyFont="1" applyBorder="1" applyAlignment="1" applyProtection="1">
      <alignment horizontal="center"/>
      <protection hidden="1"/>
    </xf>
    <xf numFmtId="3" fontId="19" fillId="0" borderId="30" xfId="0" applyNumberFormat="1" applyFont="1" applyBorder="1" applyAlignment="1" applyProtection="1">
      <alignment horizontal="center"/>
      <protection hidden="1"/>
    </xf>
    <xf numFmtId="3" fontId="19" fillId="0" borderId="27" xfId="0" applyNumberFormat="1" applyFont="1" applyFill="1" applyBorder="1" applyAlignment="1" applyProtection="1">
      <alignment horizontal="center"/>
      <protection hidden="1"/>
    </xf>
    <xf numFmtId="3" fontId="19" fillId="0" borderId="33" xfId="0" applyNumberFormat="1" applyFont="1" applyBorder="1" applyAlignment="1" applyProtection="1">
      <alignment horizontal="center"/>
      <protection hidden="1"/>
    </xf>
    <xf numFmtId="0" fontId="1" fillId="0" borderId="0" xfId="1"/>
    <xf numFmtId="0" fontId="10" fillId="0" borderId="45" xfId="0" applyFont="1" applyBorder="1" applyAlignment="1" applyProtection="1">
      <alignment horizontal="center" vertical="center"/>
      <protection hidden="1"/>
    </xf>
    <xf numFmtId="0" fontId="3" fillId="0" borderId="46" xfId="0" applyFont="1" applyFill="1" applyBorder="1" applyAlignment="1" applyProtection="1">
      <alignment horizontal="center" vertical="center" wrapText="1"/>
      <protection hidden="1"/>
    </xf>
    <xf numFmtId="0" fontId="0" fillId="0" borderId="47" xfId="0" applyBorder="1" applyAlignment="1" applyProtection="1">
      <alignment horizontal="center"/>
      <protection hidden="1"/>
    </xf>
    <xf numFmtId="4" fontId="3" fillId="0" borderId="27" xfId="0" applyNumberFormat="1" applyFont="1" applyBorder="1" applyAlignment="1" applyProtection="1">
      <alignment horizontal="center"/>
      <protection hidden="1"/>
    </xf>
    <xf numFmtId="4" fontId="3" fillId="0" borderId="29" xfId="0" applyNumberFormat="1" applyFont="1" applyBorder="1" applyAlignment="1" applyProtection="1">
      <alignment horizontal="center"/>
      <protection hidden="1"/>
    </xf>
    <xf numFmtId="4" fontId="3" fillId="0" borderId="30" xfId="0" applyNumberFormat="1" applyFont="1" applyBorder="1" applyAlignment="1" applyProtection="1">
      <alignment horizontal="center"/>
      <protection hidden="1"/>
    </xf>
    <xf numFmtId="4" fontId="3" fillId="0" borderId="48" xfId="0" applyNumberFormat="1" applyFont="1" applyBorder="1" applyAlignment="1" applyProtection="1">
      <alignment horizontal="center"/>
      <protection hidden="1"/>
    </xf>
    <xf numFmtId="4" fontId="3" fillId="0" borderId="49" xfId="0" applyNumberFormat="1" applyFont="1" applyBorder="1" applyAlignment="1" applyProtection="1">
      <alignment horizontal="center"/>
      <protection hidden="1"/>
    </xf>
    <xf numFmtId="4" fontId="3" fillId="0" borderId="50" xfId="0" applyNumberFormat="1" applyFont="1" applyBorder="1" applyAlignment="1" applyProtection="1">
      <alignment horizontal="center"/>
      <protection hidden="1"/>
    </xf>
    <xf numFmtId="4" fontId="3" fillId="0" borderId="51" xfId="0" applyNumberFormat="1" applyFont="1" applyBorder="1" applyAlignment="1" applyProtection="1">
      <alignment horizontal="center"/>
      <protection hidden="1"/>
    </xf>
    <xf numFmtId="4" fontId="3" fillId="0" borderId="48" xfId="0" applyNumberFormat="1" applyFont="1" applyFill="1" applyBorder="1" applyAlignment="1" applyProtection="1">
      <alignment horizontal="center"/>
      <protection hidden="1"/>
    </xf>
    <xf numFmtId="4" fontId="3" fillId="0" borderId="50" xfId="0" applyNumberFormat="1" applyFont="1" applyFill="1" applyBorder="1" applyAlignment="1" applyProtection="1">
      <alignment horizontal="center"/>
      <protection hidden="1"/>
    </xf>
    <xf numFmtId="2" fontId="3" fillId="0" borderId="49" xfId="0" applyNumberFormat="1" applyFont="1" applyBorder="1" applyAlignment="1" applyProtection="1">
      <alignment horizontal="center"/>
      <protection hidden="1"/>
    </xf>
    <xf numFmtId="2" fontId="3" fillId="0" borderId="50" xfId="0" applyNumberFormat="1" applyFont="1" applyBorder="1" applyAlignment="1" applyProtection="1">
      <alignment horizontal="center"/>
      <protection hidden="1"/>
    </xf>
    <xf numFmtId="2" fontId="3" fillId="0" borderId="51" xfId="0" applyNumberFormat="1" applyFont="1" applyBorder="1" applyAlignment="1" applyProtection="1">
      <alignment horizontal="center"/>
      <protection hidden="1"/>
    </xf>
    <xf numFmtId="2" fontId="3" fillId="0" borderId="52" xfId="0" applyNumberFormat="1" applyFont="1" applyBorder="1" applyAlignment="1" applyProtection="1">
      <alignment horizontal="center"/>
      <protection hidden="1"/>
    </xf>
    <xf numFmtId="0" fontId="3" fillId="0" borderId="50" xfId="0" applyFont="1" applyBorder="1" applyAlignment="1" applyProtection="1">
      <alignment horizontal="center"/>
      <protection hidden="1"/>
    </xf>
    <xf numFmtId="0" fontId="3" fillId="0" borderId="48" xfId="0" applyFont="1" applyBorder="1" applyProtection="1">
      <protection hidden="1"/>
    </xf>
    <xf numFmtId="2" fontId="3" fillId="0" borderId="48" xfId="0" applyNumberFormat="1" applyFont="1" applyBorder="1" applyAlignment="1" applyProtection="1">
      <alignment horizontal="center"/>
      <protection hidden="1"/>
    </xf>
    <xf numFmtId="0" fontId="0" fillId="0" borderId="0" xfId="0" applyBorder="1" applyAlignment="1">
      <alignment horizontal="center" vertical="center"/>
    </xf>
    <xf numFmtId="2" fontId="3" fillId="0" borderId="53" xfId="0" applyNumberFormat="1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0" fillId="0" borderId="54" xfId="0" applyFont="1" applyBorder="1" applyAlignment="1" applyProtection="1">
      <alignment horizontal="center" vertical="center"/>
      <protection hidden="1"/>
    </xf>
    <xf numFmtId="0" fontId="10" fillId="0" borderId="55" xfId="0" applyFont="1" applyBorder="1" applyAlignment="1" applyProtection="1">
      <alignment horizontal="center" vertical="center"/>
      <protection hidden="1"/>
    </xf>
    <xf numFmtId="3" fontId="19" fillId="0" borderId="56" xfId="0" applyNumberFormat="1" applyFont="1" applyBorder="1" applyAlignment="1" applyProtection="1">
      <alignment horizontal="center"/>
      <protection hidden="1"/>
    </xf>
    <xf numFmtId="0" fontId="3" fillId="0" borderId="37" xfId="0" applyFont="1" applyFill="1" applyBorder="1" applyAlignment="1" applyProtection="1">
      <alignment horizontal="center" vertical="center" wrapText="1"/>
      <protection hidden="1"/>
    </xf>
    <xf numFmtId="0" fontId="8" fillId="0" borderId="37" xfId="0" applyFont="1" applyFill="1" applyBorder="1" applyAlignment="1" applyProtection="1">
      <alignment horizontal="center" vertical="center" wrapText="1"/>
      <protection hidden="1"/>
    </xf>
    <xf numFmtId="0" fontId="3" fillId="0" borderId="57" xfId="0" applyFont="1" applyFill="1" applyBorder="1" applyAlignment="1" applyProtection="1">
      <alignment horizontal="center" vertical="center" wrapText="1"/>
      <protection hidden="1"/>
    </xf>
    <xf numFmtId="4" fontId="3" fillId="0" borderId="58" xfId="0" applyNumberFormat="1" applyFont="1" applyBorder="1" applyAlignment="1" applyProtection="1">
      <alignment horizontal="center"/>
      <protection hidden="1"/>
    </xf>
    <xf numFmtId="164" fontId="8" fillId="0" borderId="59" xfId="0" applyNumberFormat="1" applyFont="1" applyBorder="1" applyAlignment="1" applyProtection="1">
      <alignment horizontal="center"/>
      <protection hidden="1"/>
    </xf>
    <xf numFmtId="4" fontId="3" fillId="0" borderId="60" xfId="0" applyNumberFormat="1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1" fillId="0" borderId="0" xfId="0" applyFont="1" applyAlignment="1">
      <alignment wrapText="1"/>
    </xf>
    <xf numFmtId="0" fontId="10" fillId="0" borderId="36" xfId="0" applyFont="1" applyBorder="1" applyAlignment="1" applyProtection="1">
      <alignment horizontal="center" vertical="center"/>
      <protection hidden="1"/>
    </xf>
    <xf numFmtId="0" fontId="0" fillId="0" borderId="43" xfId="0" applyBorder="1" applyAlignment="1">
      <alignment horizontal="center" vertical="center"/>
    </xf>
    <xf numFmtId="0" fontId="13" fillId="0" borderId="57" xfId="0" applyFont="1" applyFill="1" applyBorder="1" applyAlignment="1" applyProtection="1">
      <alignment horizontal="center" vertical="center"/>
      <protection hidden="1"/>
    </xf>
    <xf numFmtId="0" fontId="10" fillId="0" borderId="61" xfId="0" applyFont="1" applyBorder="1" applyAlignment="1" applyProtection="1">
      <alignment horizontal="center" vertical="center"/>
      <protection hidden="1"/>
    </xf>
    <xf numFmtId="0" fontId="23" fillId="0" borderId="62" xfId="0" applyFont="1" applyBorder="1" applyAlignment="1" applyProtection="1">
      <alignment vertical="center"/>
      <protection hidden="1"/>
    </xf>
    <xf numFmtId="49" fontId="23" fillId="0" borderId="63" xfId="0" applyNumberFormat="1" applyFont="1" applyBorder="1" applyAlignment="1" applyProtection="1">
      <alignment horizontal="center" vertical="center"/>
      <protection hidden="1"/>
    </xf>
    <xf numFmtId="0" fontId="23" fillId="0" borderId="64" xfId="0" applyFont="1" applyBorder="1" applyAlignment="1" applyProtection="1">
      <alignment horizontal="center" vertical="center"/>
      <protection hidden="1"/>
    </xf>
    <xf numFmtId="49" fontId="23" fillId="0" borderId="65" xfId="0" applyNumberFormat="1" applyFont="1" applyBorder="1" applyAlignment="1" applyProtection="1">
      <alignment horizontal="center" vertical="center"/>
      <protection hidden="1"/>
    </xf>
    <xf numFmtId="3" fontId="21" fillId="0" borderId="56" xfId="0" applyNumberFormat="1" applyFont="1" applyBorder="1" applyAlignment="1" applyProtection="1">
      <alignment horizontal="center" vertical="center"/>
      <protection hidden="1"/>
    </xf>
    <xf numFmtId="0" fontId="23" fillId="0" borderId="66" xfId="0" applyFont="1" applyBorder="1" applyAlignment="1" applyProtection="1">
      <alignment vertical="center"/>
      <protection hidden="1"/>
    </xf>
    <xf numFmtId="49" fontId="23" fillId="0" borderId="19" xfId="0" applyNumberFormat="1" applyFont="1" applyBorder="1" applyAlignment="1" applyProtection="1">
      <alignment horizontal="center" vertical="center"/>
      <protection hidden="1"/>
    </xf>
    <xf numFmtId="0" fontId="23" fillId="0" borderId="67" xfId="0" applyFont="1" applyBorder="1" applyAlignment="1" applyProtection="1">
      <alignment horizontal="center" vertical="center"/>
      <protection hidden="1"/>
    </xf>
    <xf numFmtId="49" fontId="23" fillId="0" borderId="68" xfId="0" applyNumberFormat="1" applyFont="1" applyBorder="1" applyAlignment="1" applyProtection="1">
      <alignment horizontal="center" vertical="center"/>
      <protection hidden="1"/>
    </xf>
    <xf numFmtId="3" fontId="21" fillId="0" borderId="28" xfId="0" applyNumberFormat="1" applyFont="1" applyBorder="1" applyAlignment="1" applyProtection="1">
      <alignment horizontal="center" vertical="center"/>
      <protection hidden="1"/>
    </xf>
    <xf numFmtId="49" fontId="23" fillId="0" borderId="18" xfId="0" applyNumberFormat="1" applyFont="1" applyBorder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center" vertical="center"/>
      <protection hidden="1"/>
    </xf>
    <xf numFmtId="49" fontId="23" fillId="0" borderId="69" xfId="0" applyNumberFormat="1" applyFont="1" applyBorder="1" applyAlignment="1" applyProtection="1">
      <alignment horizontal="center" vertical="center"/>
      <protection hidden="1"/>
    </xf>
    <xf numFmtId="3" fontId="21" fillId="0" borderId="31" xfId="0" applyNumberFormat="1" applyFont="1" applyBorder="1" applyAlignment="1" applyProtection="1">
      <alignment horizontal="center" vertical="center"/>
      <protection hidden="1"/>
    </xf>
    <xf numFmtId="0" fontId="23" fillId="0" borderId="70" xfId="0" applyFont="1" applyBorder="1" applyAlignment="1" applyProtection="1">
      <alignment vertical="center" wrapText="1"/>
      <protection hidden="1"/>
    </xf>
    <xf numFmtId="0" fontId="23" fillId="0" borderId="70" xfId="0" applyFont="1" applyBorder="1" applyAlignment="1" applyProtection="1">
      <alignment vertical="center"/>
      <protection hidden="1"/>
    </xf>
    <xf numFmtId="49" fontId="23" fillId="0" borderId="16" xfId="0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center" vertical="center"/>
      <protection hidden="1"/>
    </xf>
    <xf numFmtId="49" fontId="23" fillId="0" borderId="23" xfId="0" applyNumberFormat="1" applyFont="1" applyBorder="1" applyAlignment="1" applyProtection="1">
      <alignment horizontal="center" vertical="center"/>
      <protection hidden="1"/>
    </xf>
    <xf numFmtId="3" fontId="21" fillId="0" borderId="29" xfId="0" applyNumberFormat="1" applyFont="1" applyBorder="1" applyAlignment="1" applyProtection="1">
      <alignment horizontal="center" vertical="center"/>
      <protection hidden="1"/>
    </xf>
    <xf numFmtId="0" fontId="23" fillId="0" borderId="71" xfId="0" applyFont="1" applyBorder="1" applyAlignment="1" applyProtection="1">
      <alignment vertical="center" wrapText="1"/>
      <protection hidden="1"/>
    </xf>
    <xf numFmtId="49" fontId="23" fillId="0" borderId="20" xfId="0" applyNumberFormat="1" applyFont="1" applyBorder="1" applyAlignment="1" applyProtection="1">
      <alignment horizontal="center" vertical="center"/>
      <protection hidden="1"/>
    </xf>
    <xf numFmtId="0" fontId="23" fillId="0" borderId="6" xfId="0" applyFont="1" applyBorder="1" applyAlignment="1" applyProtection="1">
      <alignment horizontal="center" vertical="center"/>
      <protection hidden="1"/>
    </xf>
    <xf numFmtId="49" fontId="23" fillId="0" borderId="72" xfId="0" applyNumberFormat="1" applyFont="1" applyBorder="1" applyAlignment="1" applyProtection="1">
      <alignment horizontal="center" vertical="center"/>
      <protection hidden="1"/>
    </xf>
    <xf numFmtId="3" fontId="21" fillId="0" borderId="30" xfId="0" applyNumberFormat="1" applyFont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vertical="center" wrapText="1"/>
      <protection hidden="1"/>
    </xf>
    <xf numFmtId="0" fontId="23" fillId="0" borderId="66" xfId="0" applyFont="1" applyBorder="1" applyAlignment="1" applyProtection="1">
      <alignment vertical="center" wrapText="1"/>
      <protection hidden="1"/>
    </xf>
    <xf numFmtId="0" fontId="23" fillId="0" borderId="74" xfId="0" applyFont="1" applyBorder="1" applyAlignment="1" applyProtection="1">
      <alignment vertical="center" wrapText="1"/>
      <protection hidden="1"/>
    </xf>
    <xf numFmtId="49" fontId="23" fillId="0" borderId="75" xfId="0" applyNumberFormat="1" applyFont="1" applyBorder="1" applyAlignment="1" applyProtection="1">
      <alignment horizontal="center" vertical="center"/>
      <protection hidden="1"/>
    </xf>
    <xf numFmtId="0" fontId="23" fillId="0" borderId="76" xfId="0" applyFont="1" applyBorder="1" applyAlignment="1" applyProtection="1">
      <alignment horizontal="center" vertical="center"/>
      <protection hidden="1"/>
    </xf>
    <xf numFmtId="49" fontId="23" fillId="0" borderId="77" xfId="0" applyNumberFormat="1" applyFont="1" applyBorder="1" applyAlignment="1" applyProtection="1">
      <alignment horizontal="center" vertical="center"/>
      <protection hidden="1"/>
    </xf>
    <xf numFmtId="3" fontId="21" fillId="0" borderId="78" xfId="0" applyNumberFormat="1" applyFont="1" applyBorder="1" applyAlignment="1" applyProtection="1">
      <alignment horizontal="center" vertical="center"/>
      <protection hidden="1"/>
    </xf>
    <xf numFmtId="0" fontId="23" fillId="0" borderId="62" xfId="0" applyFont="1" applyBorder="1" applyAlignment="1" applyProtection="1">
      <alignment vertical="center" wrapText="1"/>
      <protection hidden="1"/>
    </xf>
    <xf numFmtId="0" fontId="23" fillId="0" borderId="79" xfId="0" applyFont="1" applyBorder="1" applyAlignment="1" applyProtection="1">
      <alignment horizontal="center" vertical="center"/>
      <protection hidden="1"/>
    </xf>
    <xf numFmtId="0" fontId="23" fillId="0" borderId="80" xfId="0" applyFont="1" applyBorder="1" applyAlignment="1" applyProtection="1">
      <alignment horizontal="center" vertical="center"/>
      <protection hidden="1"/>
    </xf>
    <xf numFmtId="49" fontId="23" fillId="0" borderId="81" xfId="0" applyNumberFormat="1" applyFont="1" applyBorder="1" applyAlignment="1" applyProtection="1">
      <alignment horizontal="center" vertical="center"/>
      <protection hidden="1"/>
    </xf>
    <xf numFmtId="3" fontId="21" fillId="0" borderId="82" xfId="0" applyNumberFormat="1" applyFont="1" applyBorder="1" applyAlignment="1" applyProtection="1">
      <alignment horizontal="center" vertical="center"/>
      <protection hidden="1"/>
    </xf>
    <xf numFmtId="0" fontId="23" fillId="0" borderId="70" xfId="0" applyFont="1" applyFill="1" applyBorder="1" applyAlignment="1" applyProtection="1">
      <alignment vertical="center"/>
      <protection hidden="1"/>
    </xf>
    <xf numFmtId="0" fontId="23" fillId="0" borderId="16" xfId="0" applyFont="1" applyBorder="1" applyAlignment="1" applyProtection="1">
      <alignment horizontal="center" vertical="center"/>
      <protection hidden="1"/>
    </xf>
    <xf numFmtId="0" fontId="10" fillId="0" borderId="83" xfId="0" applyFont="1" applyBorder="1" applyAlignment="1" applyProtection="1">
      <alignment horizontal="center" vertical="center"/>
      <protection hidden="1"/>
    </xf>
    <xf numFmtId="0" fontId="23" fillId="0" borderId="84" xfId="0" applyFont="1" applyBorder="1" applyAlignment="1" applyProtection="1">
      <alignment horizontal="center" vertical="center"/>
      <protection hidden="1"/>
    </xf>
    <xf numFmtId="0" fontId="23" fillId="0" borderId="85" xfId="0" applyFont="1" applyBorder="1" applyAlignment="1" applyProtection="1">
      <alignment horizontal="center" vertical="center"/>
      <protection hidden="1"/>
    </xf>
    <xf numFmtId="49" fontId="23" fillId="0" borderId="86" xfId="0" applyNumberFormat="1" applyFont="1" applyBorder="1" applyAlignment="1" applyProtection="1">
      <alignment horizontal="center" vertical="center"/>
      <protection hidden="1"/>
    </xf>
    <xf numFmtId="3" fontId="21" fillId="0" borderId="87" xfId="0" applyNumberFormat="1" applyFont="1" applyBorder="1" applyAlignment="1" applyProtection="1">
      <alignment horizontal="center" vertical="center"/>
      <protection hidden="1"/>
    </xf>
    <xf numFmtId="0" fontId="23" fillId="0" borderId="4" xfId="0" applyFont="1" applyBorder="1" applyAlignment="1" applyProtection="1">
      <alignment vertical="center"/>
      <protection hidden="1"/>
    </xf>
    <xf numFmtId="49" fontId="23" fillId="0" borderId="17" xfId="0" applyNumberFormat="1" applyFont="1" applyBorder="1" applyAlignment="1" applyProtection="1">
      <alignment horizontal="center" vertical="center"/>
      <protection hidden="1"/>
    </xf>
    <xf numFmtId="49" fontId="23" fillId="0" borderId="15" xfId="0" applyNumberFormat="1" applyFont="1" applyBorder="1" applyAlignment="1" applyProtection="1">
      <alignment horizontal="center" vertical="center"/>
      <protection hidden="1"/>
    </xf>
    <xf numFmtId="3" fontId="21" fillId="0" borderId="27" xfId="0" applyNumberFormat="1" applyFont="1" applyBorder="1" applyAlignment="1" applyProtection="1">
      <alignment horizontal="center" vertical="center"/>
      <protection hidden="1"/>
    </xf>
    <xf numFmtId="0" fontId="23" fillId="0" borderId="88" xfId="0" applyFont="1" applyFill="1" applyBorder="1" applyAlignment="1" applyProtection="1">
      <alignment vertical="center" wrapText="1"/>
      <protection hidden="1"/>
    </xf>
    <xf numFmtId="0" fontId="23" fillId="0" borderId="89" xfId="0" applyFont="1" applyBorder="1" applyAlignment="1" applyProtection="1">
      <alignment vertical="center" wrapText="1"/>
      <protection hidden="1"/>
    </xf>
    <xf numFmtId="0" fontId="23" fillId="0" borderId="90" xfId="0" applyFont="1" applyBorder="1" applyAlignment="1" applyProtection="1">
      <alignment vertical="center" wrapText="1"/>
      <protection hidden="1"/>
    </xf>
    <xf numFmtId="0" fontId="23" fillId="0" borderId="91" xfId="0" applyFont="1" applyBorder="1" applyAlignment="1" applyProtection="1">
      <alignment vertical="center" wrapText="1"/>
      <protection hidden="1"/>
    </xf>
    <xf numFmtId="0" fontId="10" fillId="0" borderId="92" xfId="0" applyFont="1" applyBorder="1" applyAlignment="1" applyProtection="1">
      <alignment horizontal="center" vertical="center"/>
      <protection hidden="1"/>
    </xf>
    <xf numFmtId="0" fontId="23" fillId="0" borderId="13" xfId="0" applyFont="1" applyBorder="1" applyAlignment="1" applyProtection="1">
      <alignment horizontal="center"/>
      <protection hidden="1"/>
    </xf>
    <xf numFmtId="0" fontId="23" fillId="0" borderId="93" xfId="0" applyFont="1" applyBorder="1" applyAlignment="1" applyProtection="1">
      <alignment vertical="center" wrapText="1"/>
      <protection hidden="1"/>
    </xf>
    <xf numFmtId="0" fontId="23" fillId="0" borderId="94" xfId="0" applyFont="1" applyBorder="1" applyAlignment="1" applyProtection="1">
      <alignment vertical="center" wrapText="1"/>
      <protection hidden="1"/>
    </xf>
    <xf numFmtId="0" fontId="23" fillId="0" borderId="13" xfId="0" applyFont="1" applyBorder="1" applyAlignment="1" applyProtection="1">
      <alignment horizontal="center" vertical="center"/>
      <protection hidden="1"/>
    </xf>
    <xf numFmtId="3" fontId="21" fillId="0" borderId="32" xfId="0" applyNumberFormat="1" applyFont="1" applyBorder="1" applyAlignment="1" applyProtection="1">
      <alignment horizontal="center" vertical="center"/>
      <protection hidden="1"/>
    </xf>
    <xf numFmtId="0" fontId="23" fillId="0" borderId="95" xfId="0" applyFont="1" applyBorder="1" applyAlignment="1" applyProtection="1">
      <alignment vertical="center" wrapText="1"/>
      <protection hidden="1"/>
    </xf>
    <xf numFmtId="0" fontId="23" fillId="0" borderId="90" xfId="0" applyFont="1" applyFill="1" applyBorder="1" applyAlignment="1" applyProtection="1">
      <alignment vertical="center" wrapText="1"/>
      <protection hidden="1"/>
    </xf>
    <xf numFmtId="0" fontId="23" fillId="0" borderId="19" xfId="0" applyFont="1" applyBorder="1" applyAlignment="1" applyProtection="1">
      <alignment horizontal="center" vertical="center"/>
      <protection hidden="1"/>
    </xf>
    <xf numFmtId="0" fontId="23" fillId="0" borderId="18" xfId="0" applyFont="1" applyBorder="1" applyAlignment="1" applyProtection="1">
      <alignment horizontal="center" vertical="center"/>
      <protection hidden="1"/>
    </xf>
    <xf numFmtId="0" fontId="23" fillId="0" borderId="3" xfId="0" applyFont="1" applyBorder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center" vertical="center"/>
      <protection hidden="1"/>
    </xf>
    <xf numFmtId="0" fontId="23" fillId="0" borderId="69" xfId="0" applyFont="1" applyBorder="1" applyAlignment="1" applyProtection="1">
      <alignment horizontal="center" vertical="center"/>
      <protection hidden="1"/>
    </xf>
    <xf numFmtId="0" fontId="23" fillId="0" borderId="4" xfId="0" applyFont="1" applyFill="1" applyBorder="1" applyAlignment="1" applyProtection="1">
      <alignment vertical="center"/>
      <protection hidden="1"/>
    </xf>
    <xf numFmtId="0" fontId="23" fillId="0" borderId="15" xfId="0" applyFont="1" applyBorder="1" applyAlignment="1" applyProtection="1">
      <alignment horizontal="center" vertical="center"/>
      <protection hidden="1"/>
    </xf>
    <xf numFmtId="0" fontId="23" fillId="0" borderId="72" xfId="0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center" vertical="center"/>
      <protection hidden="1"/>
    </xf>
    <xf numFmtId="0" fontId="23" fillId="0" borderId="89" xfId="0" applyFont="1" applyFill="1" applyBorder="1" applyAlignment="1" applyProtection="1">
      <alignment vertical="center" wrapText="1"/>
      <protection hidden="1"/>
    </xf>
    <xf numFmtId="0" fontId="23" fillId="0" borderId="68" xfId="0" applyFont="1" applyBorder="1" applyAlignment="1" applyProtection="1">
      <alignment horizontal="center" vertical="center"/>
      <protection hidden="1"/>
    </xf>
    <xf numFmtId="0" fontId="23" fillId="0" borderId="96" xfId="0" applyFont="1" applyBorder="1" applyAlignment="1" applyProtection="1">
      <alignment vertical="center"/>
      <protection hidden="1"/>
    </xf>
    <xf numFmtId="0" fontId="23" fillId="0" borderId="59" xfId="0" applyFont="1" applyBorder="1" applyAlignment="1" applyProtection="1">
      <alignment horizontal="center" vertical="center"/>
      <protection hidden="1"/>
    </xf>
    <xf numFmtId="0" fontId="23" fillId="0" borderId="58" xfId="0" applyFont="1" applyBorder="1" applyAlignment="1" applyProtection="1">
      <alignment horizontal="center" vertical="center"/>
      <protection hidden="1"/>
    </xf>
    <xf numFmtId="49" fontId="23" fillId="0" borderId="97" xfId="0" applyNumberFormat="1" applyFont="1" applyBorder="1" applyAlignment="1" applyProtection="1">
      <alignment horizontal="center" vertical="center"/>
      <protection hidden="1"/>
    </xf>
    <xf numFmtId="3" fontId="21" fillId="0" borderId="33" xfId="0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center" vertical="center"/>
      <protection hidden="1"/>
    </xf>
    <xf numFmtId="0" fontId="23" fillId="0" borderId="97" xfId="0" applyFont="1" applyBorder="1" applyAlignment="1" applyProtection="1">
      <alignment horizontal="center" vertical="center"/>
      <protection hidden="1"/>
    </xf>
    <xf numFmtId="0" fontId="10" fillId="0" borderId="98" xfId="0" applyFont="1" applyBorder="1" applyAlignment="1" applyProtection="1">
      <alignment horizontal="center" vertical="center"/>
      <protection hidden="1"/>
    </xf>
    <xf numFmtId="0" fontId="10" fillId="0" borderId="99" xfId="0" applyFont="1" applyBorder="1" applyAlignment="1" applyProtection="1">
      <alignment horizontal="center" vertical="center"/>
      <protection hidden="1"/>
    </xf>
    <xf numFmtId="0" fontId="23" fillId="0" borderId="75" xfId="0" applyFont="1" applyBorder="1" applyAlignment="1" applyProtection="1">
      <alignment horizontal="center" vertical="center"/>
      <protection hidden="1"/>
    </xf>
    <xf numFmtId="0" fontId="23" fillId="0" borderId="95" xfId="0" applyFont="1" applyFill="1" applyBorder="1" applyAlignment="1" applyProtection="1">
      <alignment vertical="center" wrapText="1"/>
      <protection hidden="1"/>
    </xf>
    <xf numFmtId="0" fontId="23" fillId="0" borderId="77" xfId="0" applyFont="1" applyBorder="1" applyAlignment="1" applyProtection="1">
      <alignment horizontal="center" vertical="center"/>
      <protection hidden="1"/>
    </xf>
    <xf numFmtId="0" fontId="10" fillId="0" borderId="100" xfId="0" applyFont="1" applyBorder="1" applyAlignment="1" applyProtection="1">
      <alignment horizontal="center" vertical="center"/>
      <protection hidden="1"/>
    </xf>
    <xf numFmtId="0" fontId="23" fillId="0" borderId="101" xfId="0" applyFont="1" applyBorder="1" applyAlignment="1" applyProtection="1">
      <alignment horizontal="center" vertical="center"/>
      <protection hidden="1"/>
    </xf>
    <xf numFmtId="0" fontId="23" fillId="0" borderId="102" xfId="0" applyFont="1" applyBorder="1" applyAlignment="1" applyProtection="1">
      <alignment horizontal="center" vertical="center"/>
      <protection hidden="1"/>
    </xf>
    <xf numFmtId="0" fontId="23" fillId="0" borderId="103" xfId="0" applyFont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23" fillId="0" borderId="104" xfId="0" quotePrefix="1" applyFont="1" applyBorder="1" applyAlignment="1" applyProtection="1">
      <alignment horizontal="center" vertical="center"/>
      <protection hidden="1"/>
    </xf>
    <xf numFmtId="0" fontId="23" fillId="0" borderId="13" xfId="0" applyFont="1" applyFill="1" applyBorder="1" applyAlignment="1" applyProtection="1">
      <alignment horizontal="center" vertical="center"/>
      <protection hidden="1"/>
    </xf>
    <xf numFmtId="0" fontId="23" fillId="0" borderId="34" xfId="0" applyFont="1" applyBorder="1" applyAlignment="1" applyProtection="1">
      <alignment horizontal="center" vertical="center"/>
      <protection hidden="1"/>
    </xf>
    <xf numFmtId="0" fontId="10" fillId="0" borderId="105" xfId="0" applyFont="1" applyBorder="1" applyAlignment="1" applyProtection="1">
      <alignment horizontal="center" vertical="center"/>
      <protection hidden="1"/>
    </xf>
    <xf numFmtId="0" fontId="23" fillId="0" borderId="106" xfId="0" applyFont="1" applyFill="1" applyBorder="1" applyAlignment="1" applyProtection="1">
      <alignment vertical="center" wrapText="1"/>
      <protection hidden="1"/>
    </xf>
    <xf numFmtId="0" fontId="23" fillId="0" borderId="107" xfId="0" applyFont="1" applyFill="1" applyBorder="1" applyAlignment="1" applyProtection="1">
      <alignment vertical="center"/>
      <protection hidden="1"/>
    </xf>
    <xf numFmtId="0" fontId="23" fillId="0" borderId="35" xfId="0" applyFont="1" applyBorder="1" applyAlignment="1" applyProtection="1">
      <alignment horizontal="center" vertical="center"/>
      <protection hidden="1"/>
    </xf>
    <xf numFmtId="0" fontId="23" fillId="0" borderId="108" xfId="0" applyFont="1" applyFill="1" applyBorder="1" applyAlignment="1" applyProtection="1">
      <alignment horizontal="center" vertical="center"/>
      <protection hidden="1"/>
    </xf>
    <xf numFmtId="0" fontId="23" fillId="0" borderId="109" xfId="0" applyFont="1" applyBorder="1" applyAlignment="1" applyProtection="1">
      <alignment horizontal="center" vertical="center"/>
      <protection hidden="1"/>
    </xf>
    <xf numFmtId="3" fontId="21" fillId="0" borderId="110" xfId="0" applyNumberFormat="1" applyFont="1" applyFill="1" applyBorder="1" applyAlignment="1" applyProtection="1">
      <alignment horizontal="center" vertical="center"/>
      <protection hidden="1"/>
    </xf>
    <xf numFmtId="0" fontId="23" fillId="0" borderId="111" xfId="0" applyFont="1" applyFill="1" applyBorder="1" applyAlignment="1" applyProtection="1">
      <alignment vertical="center" wrapText="1"/>
      <protection hidden="1"/>
    </xf>
    <xf numFmtId="3" fontId="21" fillId="0" borderId="32" xfId="0" applyNumberFormat="1" applyFont="1" applyFill="1" applyBorder="1" applyAlignment="1" applyProtection="1">
      <alignment horizontal="center" vertical="center"/>
      <protection hidden="1"/>
    </xf>
    <xf numFmtId="0" fontId="23" fillId="0" borderId="104" xfId="0" applyFont="1" applyBorder="1" applyAlignment="1" applyProtection="1">
      <alignment horizontal="center" vertical="center"/>
      <protection hidden="1"/>
    </xf>
    <xf numFmtId="0" fontId="23" fillId="0" borderId="35" xfId="0" quotePrefix="1" applyFont="1" applyBorder="1" applyAlignment="1" applyProtection="1">
      <alignment horizontal="center" vertical="center"/>
      <protection hidden="1"/>
    </xf>
    <xf numFmtId="0" fontId="10" fillId="0" borderId="112" xfId="0" applyFont="1" applyBorder="1" applyAlignment="1" applyProtection="1">
      <alignment horizontal="center" vertical="center"/>
      <protection hidden="1"/>
    </xf>
    <xf numFmtId="0" fontId="23" fillId="0" borderId="113" xfId="0" applyFont="1" applyFill="1" applyBorder="1" applyAlignment="1" applyProtection="1">
      <alignment vertical="center" wrapText="1"/>
      <protection hidden="1"/>
    </xf>
    <xf numFmtId="49" fontId="23" fillId="0" borderId="114" xfId="0" applyNumberFormat="1" applyFont="1" applyBorder="1" applyAlignment="1" applyProtection="1">
      <alignment horizontal="center" vertical="center"/>
      <protection hidden="1"/>
    </xf>
    <xf numFmtId="0" fontId="23" fillId="0" borderId="114" xfId="0" applyFont="1" applyBorder="1" applyAlignment="1" applyProtection="1">
      <alignment horizontal="center" vertical="center"/>
      <protection hidden="1"/>
    </xf>
    <xf numFmtId="0" fontId="23" fillId="0" borderId="115" xfId="0" applyFont="1" applyBorder="1" applyAlignment="1" applyProtection="1">
      <alignment horizontal="center" vertical="center"/>
      <protection hidden="1"/>
    </xf>
    <xf numFmtId="3" fontId="21" fillId="0" borderId="116" xfId="0" applyNumberFormat="1" applyFont="1" applyBorder="1" applyAlignment="1" applyProtection="1">
      <alignment horizontal="center" vertical="center"/>
      <protection hidden="1"/>
    </xf>
    <xf numFmtId="0" fontId="23" fillId="0" borderId="81" xfId="0" applyFont="1" applyBorder="1" applyAlignment="1" applyProtection="1">
      <alignment horizontal="center" vertical="center"/>
      <protection hidden="1"/>
    </xf>
    <xf numFmtId="0" fontId="23" fillId="0" borderId="66" xfId="0" applyFont="1" applyFill="1" applyBorder="1" applyAlignment="1" applyProtection="1">
      <alignment vertical="center"/>
      <protection hidden="1"/>
    </xf>
    <xf numFmtId="0" fontId="23" fillId="0" borderId="67" xfId="0" applyFont="1" applyFill="1" applyBorder="1" applyAlignment="1" applyProtection="1">
      <alignment horizontal="center" vertical="center"/>
      <protection hidden="1"/>
    </xf>
    <xf numFmtId="3" fontId="21" fillId="0" borderId="28" xfId="0" applyNumberFormat="1" applyFont="1" applyFill="1" applyBorder="1" applyAlignment="1" applyProtection="1">
      <alignment horizontal="center" vertical="center"/>
      <protection hidden="1"/>
    </xf>
    <xf numFmtId="0" fontId="23" fillId="0" borderId="88" xfId="0" applyFont="1" applyBorder="1" applyAlignment="1" applyProtection="1">
      <alignment vertical="center" wrapText="1"/>
      <protection hidden="1"/>
    </xf>
    <xf numFmtId="16" fontId="23" fillId="0" borderId="5" xfId="0" applyNumberFormat="1" applyFont="1" applyBorder="1" applyAlignment="1" applyProtection="1">
      <alignment horizontal="center" vertical="center"/>
      <protection hidden="1"/>
    </xf>
    <xf numFmtId="0" fontId="23" fillId="0" borderId="117" xfId="0" applyFont="1" applyBorder="1" applyAlignment="1" applyProtection="1">
      <alignment vertical="center" wrapText="1"/>
      <protection hidden="1"/>
    </xf>
    <xf numFmtId="0" fontId="23" fillId="0" borderId="86" xfId="0" applyFont="1" applyBorder="1" applyAlignment="1" applyProtection="1">
      <alignment horizontal="center" vertical="center"/>
      <protection hidden="1"/>
    </xf>
    <xf numFmtId="16" fontId="23" fillId="0" borderId="6" xfId="0" applyNumberFormat="1" applyFont="1" applyBorder="1" applyAlignment="1" applyProtection="1">
      <alignment horizontal="center" vertical="center"/>
      <protection hidden="1"/>
    </xf>
    <xf numFmtId="0" fontId="23" fillId="0" borderId="106" xfId="0" applyFont="1" applyBorder="1" applyAlignment="1" applyProtection="1">
      <alignment vertical="center" wrapText="1"/>
      <protection hidden="1"/>
    </xf>
    <xf numFmtId="3" fontId="21" fillId="0" borderId="110" xfId="0" applyNumberFormat="1" applyFont="1" applyBorder="1" applyAlignment="1" applyProtection="1">
      <alignment horizontal="center" vertical="center"/>
      <protection hidden="1"/>
    </xf>
    <xf numFmtId="16" fontId="23" fillId="0" borderId="8" xfId="0" applyNumberFormat="1" applyFont="1" applyBorder="1" applyAlignment="1" applyProtection="1">
      <alignment horizontal="center" vertical="center"/>
      <protection hidden="1"/>
    </xf>
    <xf numFmtId="16" fontId="23" fillId="0" borderId="76" xfId="0" applyNumberFormat="1" applyFont="1" applyBorder="1" applyAlignment="1" applyProtection="1">
      <alignment horizontal="center" vertical="center"/>
      <protection hidden="1"/>
    </xf>
    <xf numFmtId="0" fontId="23" fillId="0" borderId="118" xfId="0" applyFont="1" applyBorder="1" applyAlignment="1" applyProtection="1">
      <alignment vertical="center" wrapText="1"/>
      <protection hidden="1"/>
    </xf>
    <xf numFmtId="0" fontId="23" fillId="0" borderId="119" xfId="0" applyFont="1" applyBorder="1" applyAlignment="1" applyProtection="1">
      <alignment horizontal="center" vertical="center"/>
      <protection hidden="1"/>
    </xf>
    <xf numFmtId="3" fontId="21" fillId="0" borderId="120" xfId="0" applyNumberFormat="1" applyFont="1" applyBorder="1" applyAlignment="1" applyProtection="1">
      <alignment horizontal="center" vertical="center"/>
      <protection hidden="1"/>
    </xf>
    <xf numFmtId="0" fontId="23" fillId="0" borderId="108" xfId="0" applyFont="1" applyBorder="1" applyAlignment="1" applyProtection="1">
      <alignment horizontal="center" vertical="center"/>
      <protection hidden="1"/>
    </xf>
    <xf numFmtId="0" fontId="10" fillId="0" borderId="121" xfId="0" applyFont="1" applyBorder="1" applyAlignment="1" applyProtection="1">
      <alignment horizontal="center" vertical="center"/>
      <protection hidden="1"/>
    </xf>
    <xf numFmtId="0" fontId="23" fillId="0" borderId="122" xfId="0" applyFont="1" applyBorder="1" applyAlignment="1" applyProtection="1">
      <alignment vertical="center" wrapText="1"/>
      <protection hidden="1"/>
    </xf>
    <xf numFmtId="0" fontId="23" fillId="0" borderId="123" xfId="0" applyFont="1" applyBorder="1" applyAlignment="1" applyProtection="1">
      <alignment horizontal="center" vertical="center"/>
      <protection hidden="1"/>
    </xf>
    <xf numFmtId="0" fontId="23" fillId="0" borderId="124" xfId="0" applyFont="1" applyBorder="1" applyAlignment="1" applyProtection="1">
      <alignment horizontal="center" vertical="center"/>
      <protection hidden="1"/>
    </xf>
    <xf numFmtId="0" fontId="23" fillId="0" borderId="125" xfId="0" applyFont="1" applyBorder="1" applyAlignment="1" applyProtection="1">
      <alignment horizontal="center" vertical="center"/>
      <protection hidden="1"/>
    </xf>
    <xf numFmtId="3" fontId="21" fillId="0" borderId="126" xfId="0" applyNumberFormat="1" applyFont="1" applyBorder="1" applyAlignment="1" applyProtection="1">
      <alignment horizontal="center" vertical="center"/>
      <protection hidden="1"/>
    </xf>
    <xf numFmtId="0" fontId="23" fillId="0" borderId="127" xfId="0" applyFont="1" applyBorder="1" applyAlignment="1" applyProtection="1">
      <alignment vertical="center" wrapText="1"/>
      <protection hidden="1"/>
    </xf>
    <xf numFmtId="0" fontId="23" fillId="0" borderId="37" xfId="0" applyFont="1" applyFill="1" applyBorder="1" applyAlignment="1" applyProtection="1">
      <alignment vertical="center"/>
      <protection hidden="1"/>
    </xf>
    <xf numFmtId="0" fontId="23" fillId="0" borderId="38" xfId="0" applyFont="1" applyBorder="1" applyAlignment="1" applyProtection="1">
      <alignment horizontal="center" vertical="center"/>
      <protection hidden="1"/>
    </xf>
    <xf numFmtId="0" fontId="23" fillId="0" borderId="128" xfId="0" applyFont="1" applyBorder="1" applyAlignment="1" applyProtection="1">
      <alignment horizontal="center" vertical="center"/>
      <protection hidden="1"/>
    </xf>
    <xf numFmtId="0" fontId="23" fillId="0" borderId="39" xfId="0" applyFont="1" applyBorder="1" applyAlignment="1" applyProtection="1">
      <alignment horizontal="center" vertical="center"/>
      <protection hidden="1"/>
    </xf>
    <xf numFmtId="3" fontId="21" fillId="0" borderId="40" xfId="0" applyNumberFormat="1" applyFont="1" applyBorder="1" applyAlignment="1" applyProtection="1">
      <alignment horizontal="center" vertical="center"/>
      <protection hidden="1"/>
    </xf>
    <xf numFmtId="0" fontId="23" fillId="0" borderId="129" xfId="0" applyFont="1" applyFill="1" applyBorder="1" applyAlignment="1" applyProtection="1">
      <alignment vertical="center"/>
      <protection hidden="1"/>
    </xf>
    <xf numFmtId="0" fontId="23" fillId="0" borderId="93" xfId="0" applyFont="1" applyFill="1" applyBorder="1" applyAlignment="1" applyProtection="1">
      <alignment vertical="center"/>
      <protection hidden="1"/>
    </xf>
    <xf numFmtId="0" fontId="23" fillId="0" borderId="89" xfId="0" applyFont="1" applyFill="1" applyBorder="1" applyAlignment="1" applyProtection="1">
      <alignment vertical="center"/>
      <protection hidden="1"/>
    </xf>
    <xf numFmtId="0" fontId="23" fillId="0" borderId="117" xfId="0" applyFont="1" applyFill="1" applyBorder="1" applyAlignment="1" applyProtection="1">
      <alignment vertical="center"/>
      <protection hidden="1"/>
    </xf>
    <xf numFmtId="0" fontId="23" fillId="0" borderId="62" xfId="0" applyFont="1" applyFill="1" applyBorder="1" applyAlignment="1" applyProtection="1">
      <alignment vertical="center"/>
      <protection hidden="1"/>
    </xf>
    <xf numFmtId="0" fontId="23" fillId="0" borderId="63" xfId="0" applyFont="1" applyBorder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center" vertical="center"/>
      <protection hidden="1"/>
    </xf>
    <xf numFmtId="0" fontId="23" fillId="0" borderId="130" xfId="0" applyFont="1" applyFill="1" applyBorder="1" applyAlignment="1" applyProtection="1">
      <alignment vertical="center"/>
      <protection hidden="1"/>
    </xf>
    <xf numFmtId="0" fontId="23" fillId="0" borderId="96" xfId="0" applyFont="1" applyFill="1" applyBorder="1" applyAlignment="1" applyProtection="1">
      <alignment vertical="center"/>
      <protection hidden="1"/>
    </xf>
    <xf numFmtId="0" fontId="23" fillId="0" borderId="131" xfId="0" applyFont="1" applyBorder="1" applyAlignment="1" applyProtection="1">
      <alignment horizontal="center" vertical="center"/>
      <protection hidden="1"/>
    </xf>
    <xf numFmtId="0" fontId="23" fillId="0" borderId="132" xfId="0" applyFont="1" applyBorder="1" applyAlignment="1" applyProtection="1">
      <alignment horizontal="center" vertical="center"/>
      <protection hidden="1"/>
    </xf>
    <xf numFmtId="0" fontId="23" fillId="0" borderId="133" xfId="0" applyFont="1" applyBorder="1" applyAlignment="1" applyProtection="1">
      <alignment horizontal="center" vertical="center"/>
      <protection hidden="1"/>
    </xf>
    <xf numFmtId="0" fontId="23" fillId="0" borderId="134" xfId="0" applyFont="1" applyBorder="1" applyAlignment="1" applyProtection="1">
      <alignment horizontal="center" vertical="center"/>
      <protection hidden="1"/>
    </xf>
    <xf numFmtId="0" fontId="23" fillId="0" borderId="135" xfId="0" applyFont="1" applyBorder="1" applyAlignment="1" applyProtection="1">
      <alignment horizontal="center" vertical="center"/>
      <protection hidden="1"/>
    </xf>
    <xf numFmtId="0" fontId="23" fillId="0" borderId="136" xfId="0" applyFont="1" applyBorder="1" applyAlignment="1" applyProtection="1">
      <alignment horizontal="center" vertical="center"/>
      <protection hidden="1"/>
    </xf>
    <xf numFmtId="3" fontId="21" fillId="0" borderId="137" xfId="0" applyNumberFormat="1" applyFont="1" applyBorder="1" applyAlignment="1" applyProtection="1">
      <alignment horizontal="center" vertical="center"/>
      <protection hidden="1"/>
    </xf>
    <xf numFmtId="3" fontId="21" fillId="0" borderId="138" xfId="0" applyNumberFormat="1" applyFont="1" applyBorder="1" applyAlignment="1" applyProtection="1">
      <alignment horizontal="center" vertical="center"/>
      <protection hidden="1"/>
    </xf>
    <xf numFmtId="0" fontId="31" fillId="0" borderId="62" xfId="0" applyFont="1" applyFill="1" applyBorder="1" applyAlignment="1" applyProtection="1">
      <alignment vertical="center" wrapText="1"/>
      <protection hidden="1"/>
    </xf>
    <xf numFmtId="49" fontId="31" fillId="0" borderId="63" xfId="0" applyNumberFormat="1" applyFont="1" applyBorder="1" applyAlignment="1" applyProtection="1">
      <alignment horizontal="center" vertical="center" wrapText="1"/>
      <protection hidden="1"/>
    </xf>
    <xf numFmtId="49" fontId="31" fillId="0" borderId="64" xfId="0" applyNumberFormat="1" applyFont="1" applyBorder="1" applyAlignment="1" applyProtection="1">
      <alignment horizontal="center" vertical="center" wrapText="1"/>
      <protection hidden="1"/>
    </xf>
    <xf numFmtId="49" fontId="31" fillId="0" borderId="65" xfId="0" applyNumberFormat="1" applyFont="1" applyBorder="1" applyAlignment="1" applyProtection="1">
      <alignment horizontal="center" vertical="center" wrapText="1"/>
      <protection hidden="1"/>
    </xf>
    <xf numFmtId="3" fontId="33" fillId="0" borderId="56" xfId="0" applyNumberFormat="1" applyFont="1" applyBorder="1" applyAlignment="1" applyProtection="1">
      <alignment horizontal="center" vertical="center" wrapText="1"/>
      <protection hidden="1"/>
    </xf>
    <xf numFmtId="0" fontId="31" fillId="0" borderId="107" xfId="0" applyFont="1" applyFill="1" applyBorder="1" applyAlignment="1" applyProtection="1">
      <alignment vertical="center" wrapText="1"/>
      <protection hidden="1"/>
    </xf>
    <xf numFmtId="49" fontId="31" fillId="0" borderId="35" xfId="0" applyNumberFormat="1" applyFont="1" applyBorder="1" applyAlignment="1" applyProtection="1">
      <alignment horizontal="center" vertical="center" wrapText="1"/>
      <protection hidden="1"/>
    </xf>
    <xf numFmtId="49" fontId="31" fillId="0" borderId="108" xfId="0" applyNumberFormat="1" applyFont="1" applyBorder="1" applyAlignment="1" applyProtection="1">
      <alignment horizontal="center" vertical="center" wrapText="1"/>
      <protection hidden="1"/>
    </xf>
    <xf numFmtId="49" fontId="31" fillId="0" borderId="109" xfId="0" applyNumberFormat="1" applyFont="1" applyBorder="1" applyAlignment="1" applyProtection="1">
      <alignment horizontal="center" vertical="center" wrapText="1"/>
      <protection hidden="1"/>
    </xf>
    <xf numFmtId="3" fontId="33" fillId="0" borderId="110" xfId="0" applyNumberFormat="1" applyFont="1" applyBorder="1" applyAlignment="1" applyProtection="1">
      <alignment horizontal="center" vertical="center" wrapText="1"/>
      <protection hidden="1"/>
    </xf>
    <xf numFmtId="0" fontId="31" fillId="0" borderId="0" xfId="0" applyFont="1" applyFill="1" applyBorder="1" applyAlignment="1" applyProtection="1">
      <alignment vertical="center" wrapText="1"/>
      <protection hidden="1"/>
    </xf>
    <xf numFmtId="49" fontId="31" fillId="0" borderId="104" xfId="0" applyNumberFormat="1" applyFont="1" applyBorder="1" applyAlignment="1" applyProtection="1">
      <alignment horizontal="center" vertical="center" wrapText="1"/>
      <protection hidden="1"/>
    </xf>
    <xf numFmtId="49" fontId="31" fillId="0" borderId="13" xfId="0" applyNumberFormat="1" applyFont="1" applyBorder="1" applyAlignment="1" applyProtection="1">
      <alignment horizontal="center" vertical="center" wrapText="1"/>
      <protection hidden="1"/>
    </xf>
    <xf numFmtId="49" fontId="31" fillId="0" borderId="34" xfId="0" applyNumberFormat="1" applyFont="1" applyBorder="1" applyAlignment="1" applyProtection="1">
      <alignment horizontal="center" vertical="center" wrapText="1"/>
      <protection hidden="1"/>
    </xf>
    <xf numFmtId="3" fontId="33" fillId="0" borderId="32" xfId="0" applyNumberFormat="1" applyFont="1" applyBorder="1" applyAlignment="1" applyProtection="1">
      <alignment horizontal="center" vertical="center" wrapText="1"/>
      <protection hidden="1"/>
    </xf>
    <xf numFmtId="0" fontId="31" fillId="0" borderId="139" xfId="0" applyFont="1" applyFill="1" applyBorder="1" applyAlignment="1" applyProtection="1">
      <alignment vertical="center" wrapText="1"/>
      <protection hidden="1"/>
    </xf>
    <xf numFmtId="49" fontId="31" fillId="0" borderId="114" xfId="0" applyNumberFormat="1" applyFont="1" applyBorder="1" applyAlignment="1" applyProtection="1">
      <alignment horizontal="center" vertical="center" wrapText="1"/>
      <protection hidden="1"/>
    </xf>
    <xf numFmtId="49" fontId="31" fillId="0" borderId="133" xfId="0" applyNumberFormat="1" applyFont="1" applyBorder="1" applyAlignment="1" applyProtection="1">
      <alignment horizontal="center" vertical="center" wrapText="1"/>
      <protection hidden="1"/>
    </xf>
    <xf numFmtId="49" fontId="31" fillId="0" borderId="115" xfId="0" applyNumberFormat="1" applyFont="1" applyBorder="1" applyAlignment="1" applyProtection="1">
      <alignment horizontal="center" vertical="center" wrapText="1"/>
      <protection hidden="1"/>
    </xf>
    <xf numFmtId="3" fontId="33" fillId="0" borderId="116" xfId="0" applyNumberFormat="1" applyFont="1" applyBorder="1" applyAlignment="1" applyProtection="1">
      <alignment horizontal="center" vertical="center" wrapText="1"/>
      <protection hidden="1"/>
    </xf>
    <xf numFmtId="0" fontId="31" fillId="0" borderId="70" xfId="0" applyFont="1" applyFill="1" applyBorder="1" applyAlignment="1" applyProtection="1">
      <alignment vertical="center" wrapText="1"/>
      <protection hidden="1"/>
    </xf>
    <xf numFmtId="49" fontId="31" fillId="0" borderId="16" xfId="0" applyNumberFormat="1" applyFont="1" applyBorder="1" applyAlignment="1" applyProtection="1">
      <alignment horizontal="center" vertical="center" wrapText="1"/>
      <protection hidden="1"/>
    </xf>
    <xf numFmtId="49" fontId="31" fillId="0" borderId="5" xfId="0" applyNumberFormat="1" applyFont="1" applyBorder="1" applyAlignment="1" applyProtection="1">
      <alignment horizontal="center" vertical="center" wrapText="1"/>
      <protection hidden="1"/>
    </xf>
    <xf numFmtId="49" fontId="31" fillId="0" borderId="23" xfId="0" applyNumberFormat="1" applyFont="1" applyBorder="1" applyAlignment="1" applyProtection="1">
      <alignment horizontal="center" vertical="center" wrapText="1"/>
      <protection hidden="1"/>
    </xf>
    <xf numFmtId="3" fontId="33" fillId="0" borderId="29" xfId="0" applyNumberFormat="1" applyFont="1" applyBorder="1" applyAlignment="1" applyProtection="1">
      <alignment horizontal="center" vertical="center" wrapText="1"/>
      <protection hidden="1"/>
    </xf>
    <xf numFmtId="0" fontId="31" fillId="0" borderId="4" xfId="0" applyFont="1" applyFill="1" applyBorder="1" applyAlignment="1" applyProtection="1">
      <alignment vertical="center" wrapText="1"/>
      <protection hidden="1"/>
    </xf>
    <xf numFmtId="49" fontId="31" fillId="0" borderId="17" xfId="0" applyNumberFormat="1" applyFont="1" applyBorder="1" applyAlignment="1" applyProtection="1">
      <alignment horizontal="center" vertical="center" wrapText="1"/>
      <protection hidden="1"/>
    </xf>
    <xf numFmtId="49" fontId="31" fillId="0" borderId="3" xfId="0" applyNumberFormat="1" applyFont="1" applyBorder="1" applyAlignment="1" applyProtection="1">
      <alignment horizontal="center" vertical="center" wrapText="1"/>
      <protection hidden="1"/>
    </xf>
    <xf numFmtId="49" fontId="31" fillId="0" borderId="15" xfId="0" applyNumberFormat="1" applyFont="1" applyBorder="1" applyAlignment="1" applyProtection="1">
      <alignment horizontal="center" vertical="center" wrapText="1"/>
      <protection hidden="1"/>
    </xf>
    <xf numFmtId="3" fontId="33" fillId="0" borderId="27" xfId="0" applyNumberFormat="1" applyFont="1" applyBorder="1" applyAlignment="1" applyProtection="1">
      <alignment horizontal="center" vertical="center" wrapText="1"/>
      <protection hidden="1"/>
    </xf>
    <xf numFmtId="0" fontId="31" fillId="0" borderId="74" xfId="0" applyFont="1" applyFill="1" applyBorder="1" applyAlignment="1" applyProtection="1">
      <alignment vertical="center" wrapText="1"/>
      <protection hidden="1"/>
    </xf>
    <xf numFmtId="49" fontId="31" fillId="0" borderId="75" xfId="0" applyNumberFormat="1" applyFont="1" applyBorder="1" applyAlignment="1" applyProtection="1">
      <alignment horizontal="center" vertical="center" wrapText="1"/>
      <protection hidden="1"/>
    </xf>
    <xf numFmtId="49" fontId="31" fillId="0" borderId="76" xfId="0" applyNumberFormat="1" applyFont="1" applyBorder="1" applyAlignment="1" applyProtection="1">
      <alignment horizontal="center" vertical="center" wrapText="1"/>
      <protection hidden="1"/>
    </xf>
    <xf numFmtId="49" fontId="31" fillId="0" borderId="77" xfId="0" applyNumberFormat="1" applyFont="1" applyBorder="1" applyAlignment="1" applyProtection="1">
      <alignment horizontal="center" vertical="center" wrapText="1"/>
      <protection hidden="1"/>
    </xf>
    <xf numFmtId="3" fontId="33" fillId="0" borderId="78" xfId="0" applyNumberFormat="1" applyFont="1" applyBorder="1" applyAlignment="1" applyProtection="1">
      <alignment horizontal="center" vertical="center" wrapText="1"/>
      <protection hidden="1"/>
    </xf>
    <xf numFmtId="0" fontId="31" fillId="0" borderId="73" xfId="0" applyFont="1" applyFill="1" applyBorder="1" applyAlignment="1" applyProtection="1">
      <alignment vertical="center" wrapText="1"/>
      <protection hidden="1"/>
    </xf>
    <xf numFmtId="49" fontId="31" fillId="0" borderId="18" xfId="0" applyNumberFormat="1" applyFont="1" applyBorder="1" applyAlignment="1" applyProtection="1">
      <alignment horizontal="center" vertical="center" wrapText="1"/>
      <protection hidden="1"/>
    </xf>
    <xf numFmtId="49" fontId="31" fillId="0" borderId="8" xfId="0" applyNumberFormat="1" applyFont="1" applyBorder="1" applyAlignment="1" applyProtection="1">
      <alignment horizontal="center" vertical="center" wrapText="1"/>
      <protection hidden="1"/>
    </xf>
    <xf numFmtId="49" fontId="31" fillId="0" borderId="140" xfId="0" applyNumberFormat="1" applyFont="1" applyBorder="1" applyAlignment="1" applyProtection="1">
      <alignment horizontal="center" vertical="center" wrapText="1"/>
      <protection hidden="1"/>
    </xf>
    <xf numFmtId="3" fontId="33" fillId="0" borderId="31" xfId="0" applyNumberFormat="1" applyFont="1" applyBorder="1" applyAlignment="1" applyProtection="1">
      <alignment horizontal="center" vertical="center" wrapText="1"/>
      <protection hidden="1"/>
    </xf>
    <xf numFmtId="0" fontId="31" fillId="0" borderId="66" xfId="0" applyFont="1" applyFill="1" applyBorder="1" applyAlignment="1" applyProtection="1">
      <alignment vertical="center" wrapText="1"/>
      <protection hidden="1"/>
    </xf>
    <xf numFmtId="49" fontId="31" fillId="0" borderId="19" xfId="0" applyNumberFormat="1" applyFont="1" applyBorder="1" applyAlignment="1" applyProtection="1">
      <alignment horizontal="center" vertical="center" wrapText="1"/>
      <protection hidden="1"/>
    </xf>
    <xf numFmtId="49" fontId="31" fillId="0" borderId="67" xfId="0" applyNumberFormat="1" applyFont="1" applyBorder="1" applyAlignment="1" applyProtection="1">
      <alignment horizontal="center" vertical="center" wrapText="1"/>
      <protection hidden="1"/>
    </xf>
    <xf numFmtId="49" fontId="31" fillId="0" borderId="68" xfId="0" applyNumberFormat="1" applyFont="1" applyBorder="1" applyAlignment="1" applyProtection="1">
      <alignment horizontal="center" vertical="center" wrapText="1"/>
      <protection hidden="1"/>
    </xf>
    <xf numFmtId="3" fontId="33" fillId="0" borderId="28" xfId="0" applyNumberFormat="1" applyFont="1" applyBorder="1" applyAlignment="1" applyProtection="1">
      <alignment horizontal="center" vertical="center" wrapText="1"/>
      <protection hidden="1"/>
    </xf>
    <xf numFmtId="0" fontId="23" fillId="0" borderId="37" xfId="0" applyFont="1" applyBorder="1" applyAlignment="1" applyProtection="1">
      <alignment vertical="center" wrapText="1"/>
      <protection hidden="1"/>
    </xf>
    <xf numFmtId="0" fontId="23" fillId="0" borderId="141" xfId="0" applyFont="1" applyBorder="1" applyAlignment="1" applyProtection="1">
      <alignment vertical="center" wrapText="1"/>
      <protection hidden="1"/>
    </xf>
    <xf numFmtId="0" fontId="23" fillId="0" borderId="142" xfId="0" applyFont="1" applyBorder="1" applyAlignment="1" applyProtection="1">
      <alignment vertical="center" wrapText="1"/>
      <protection hidden="1"/>
    </xf>
    <xf numFmtId="0" fontId="23" fillId="0" borderId="0" xfId="0" applyFont="1" applyBorder="1" applyAlignment="1" applyProtection="1">
      <alignment vertical="center" wrapText="1"/>
      <protection hidden="1"/>
    </xf>
    <xf numFmtId="0" fontId="23" fillId="0" borderId="139" xfId="0" applyFont="1" applyBorder="1" applyAlignment="1" applyProtection="1">
      <alignment vertical="center" wrapText="1"/>
      <protection hidden="1"/>
    </xf>
    <xf numFmtId="0" fontId="23" fillId="0" borderId="143" xfId="0" applyFont="1" applyBorder="1" applyAlignment="1" applyProtection="1">
      <alignment vertical="center" wrapText="1"/>
      <protection hidden="1"/>
    </xf>
    <xf numFmtId="0" fontId="23" fillId="0" borderId="107" xfId="0" applyFont="1" applyBorder="1" applyAlignment="1" applyProtection="1">
      <alignment vertical="center" wrapText="1"/>
      <protection hidden="1"/>
    </xf>
    <xf numFmtId="0" fontId="23" fillId="0" borderId="129" xfId="0" applyFont="1" applyBorder="1" applyAlignment="1" applyProtection="1">
      <alignment vertical="center" wrapText="1"/>
      <protection hidden="1"/>
    </xf>
    <xf numFmtId="49" fontId="4" fillId="0" borderId="140" xfId="0" applyNumberFormat="1" applyFont="1" applyBorder="1" applyAlignment="1" applyProtection="1">
      <alignment horizontal="center" vertical="center" wrapText="1"/>
      <protection hidden="1"/>
    </xf>
    <xf numFmtId="0" fontId="23" fillId="0" borderId="37" xfId="0" applyFont="1" applyBorder="1" applyProtection="1">
      <protection hidden="1"/>
    </xf>
    <xf numFmtId="49" fontId="23" fillId="0" borderId="38" xfId="0" applyNumberFormat="1" applyFont="1" applyBorder="1" applyAlignment="1" applyProtection="1">
      <alignment horizontal="center"/>
      <protection hidden="1"/>
    </xf>
    <xf numFmtId="0" fontId="23" fillId="0" borderId="128" xfId="0" applyFont="1" applyBorder="1" applyAlignment="1" applyProtection="1">
      <alignment horizontal="center"/>
      <protection hidden="1"/>
    </xf>
    <xf numFmtId="49" fontId="23" fillId="0" borderId="39" xfId="0" applyNumberFormat="1" applyFont="1" applyBorder="1" applyAlignment="1" applyProtection="1">
      <alignment horizontal="center"/>
      <protection hidden="1"/>
    </xf>
    <xf numFmtId="3" fontId="21" fillId="0" borderId="40" xfId="0" applyNumberFormat="1" applyFont="1" applyBorder="1" applyAlignment="1" applyProtection="1">
      <alignment horizontal="center"/>
      <protection hidden="1"/>
    </xf>
    <xf numFmtId="0" fontId="23" fillId="0" borderId="129" xfId="0" applyFont="1" applyBorder="1" applyProtection="1">
      <protection hidden="1"/>
    </xf>
    <xf numFmtId="49" fontId="23" fillId="0" borderId="123" xfId="0" applyNumberFormat="1" applyFont="1" applyBorder="1" applyAlignment="1" applyProtection="1">
      <alignment horizontal="center"/>
      <protection hidden="1"/>
    </xf>
    <xf numFmtId="0" fontId="23" fillId="0" borderId="124" xfId="0" applyFont="1" applyBorder="1" applyAlignment="1" applyProtection="1">
      <alignment horizontal="center"/>
      <protection hidden="1"/>
    </xf>
    <xf numFmtId="49" fontId="23" fillId="0" borderId="125" xfId="0" applyNumberFormat="1" applyFont="1" applyBorder="1" applyAlignment="1" applyProtection="1">
      <alignment horizontal="center"/>
      <protection hidden="1"/>
    </xf>
    <xf numFmtId="3" fontId="21" fillId="0" borderId="126" xfId="0" applyNumberFormat="1" applyFont="1" applyBorder="1" applyAlignment="1" applyProtection="1">
      <alignment horizontal="center"/>
      <protection hidden="1"/>
    </xf>
    <xf numFmtId="0" fontId="23" fillId="0" borderId="0" xfId="0" applyFont="1" applyBorder="1" applyProtection="1">
      <protection hidden="1"/>
    </xf>
    <xf numFmtId="49" fontId="23" fillId="0" borderId="104" xfId="0" applyNumberFormat="1" applyFont="1" applyBorder="1" applyAlignment="1" applyProtection="1">
      <alignment horizontal="center"/>
      <protection hidden="1"/>
    </xf>
    <xf numFmtId="49" fontId="23" fillId="0" borderId="34" xfId="0" applyNumberFormat="1" applyFont="1" applyBorder="1" applyAlignment="1" applyProtection="1">
      <alignment horizontal="center"/>
      <protection hidden="1"/>
    </xf>
    <xf numFmtId="3" fontId="21" fillId="0" borderId="32" xfId="0" applyNumberFormat="1" applyFont="1" applyBorder="1" applyAlignment="1" applyProtection="1">
      <alignment horizontal="center"/>
      <protection hidden="1"/>
    </xf>
    <xf numFmtId="0" fontId="23" fillId="0" borderId="107" xfId="0" applyFont="1" applyBorder="1" applyProtection="1">
      <protection hidden="1"/>
    </xf>
    <xf numFmtId="49" fontId="23" fillId="0" borderId="35" xfId="0" applyNumberFormat="1" applyFont="1" applyBorder="1" applyAlignment="1" applyProtection="1">
      <alignment horizontal="center"/>
      <protection hidden="1"/>
    </xf>
    <xf numFmtId="0" fontId="23" fillId="0" borderId="108" xfId="0" applyFont="1" applyBorder="1" applyAlignment="1" applyProtection="1">
      <alignment horizontal="center"/>
      <protection hidden="1"/>
    </xf>
    <xf numFmtId="49" fontId="23" fillId="0" borderId="109" xfId="0" applyNumberFormat="1" applyFont="1" applyBorder="1" applyAlignment="1" applyProtection="1">
      <alignment horizontal="center"/>
      <protection hidden="1"/>
    </xf>
    <xf numFmtId="3" fontId="21" fillId="0" borderId="110" xfId="0" applyNumberFormat="1" applyFont="1" applyBorder="1" applyAlignment="1" applyProtection="1">
      <alignment horizontal="center"/>
      <protection hidden="1"/>
    </xf>
    <xf numFmtId="49" fontId="23" fillId="0" borderId="64" xfId="0" applyNumberFormat="1" applyFont="1" applyBorder="1" applyAlignment="1" applyProtection="1">
      <alignment horizontal="center" vertical="center"/>
      <protection hidden="1"/>
    </xf>
    <xf numFmtId="49" fontId="23" fillId="0" borderId="3" xfId="0" applyNumberFormat="1" applyFont="1" applyBorder="1" applyAlignment="1" applyProtection="1">
      <alignment horizontal="center" vertical="center"/>
      <protection hidden="1"/>
    </xf>
    <xf numFmtId="49" fontId="23" fillId="0" borderId="5" xfId="0" applyNumberFormat="1" applyFont="1" applyBorder="1" applyAlignment="1" applyProtection="1">
      <alignment horizontal="center" vertical="center"/>
      <protection hidden="1"/>
    </xf>
    <xf numFmtId="49" fontId="23" fillId="0" borderId="59" xfId="0" applyNumberFormat="1" applyFont="1" applyBorder="1" applyAlignment="1" applyProtection="1">
      <alignment horizontal="center" vertical="center"/>
      <protection hidden="1"/>
    </xf>
    <xf numFmtId="49" fontId="23" fillId="0" borderId="58" xfId="0" applyNumberFormat="1" applyFont="1" applyBorder="1" applyAlignment="1" applyProtection="1">
      <alignment horizontal="center" vertical="center"/>
      <protection hidden="1"/>
    </xf>
    <xf numFmtId="0" fontId="10" fillId="0" borderId="106" xfId="0" applyFont="1" applyBorder="1" applyAlignment="1" applyProtection="1">
      <alignment horizontal="center" vertical="center"/>
      <protection hidden="1"/>
    </xf>
    <xf numFmtId="0" fontId="10" fillId="0" borderId="113" xfId="0" applyFont="1" applyBorder="1" applyAlignment="1" applyProtection="1">
      <alignment horizontal="center" vertical="center"/>
      <protection hidden="1"/>
    </xf>
    <xf numFmtId="0" fontId="23" fillId="0" borderId="113" xfId="0" applyFont="1" applyBorder="1" applyAlignment="1" applyProtection="1">
      <alignment vertical="center" wrapText="1"/>
      <protection hidden="1"/>
    </xf>
    <xf numFmtId="0" fontId="23" fillId="0" borderId="96" xfId="0" applyFont="1" applyBorder="1" applyAlignment="1" applyProtection="1">
      <alignment vertical="center" wrapText="1"/>
      <protection hidden="1"/>
    </xf>
    <xf numFmtId="3" fontId="38" fillId="0" borderId="31" xfId="0" applyNumberFormat="1" applyFont="1" applyBorder="1" applyAlignment="1" applyProtection="1">
      <alignment horizontal="center" vertical="center"/>
      <protection hidden="1"/>
    </xf>
    <xf numFmtId="3" fontId="38" fillId="0" borderId="27" xfId="0" applyNumberFormat="1" applyFont="1" applyBorder="1" applyAlignment="1" applyProtection="1">
      <alignment horizontal="center" vertical="center"/>
      <protection hidden="1"/>
    </xf>
    <xf numFmtId="3" fontId="38" fillId="0" borderId="28" xfId="0" applyNumberFormat="1" applyFont="1" applyBorder="1" applyAlignment="1" applyProtection="1">
      <alignment horizontal="center" vertical="center"/>
      <protection hidden="1"/>
    </xf>
    <xf numFmtId="0" fontId="21" fillId="0" borderId="73" xfId="0" applyFont="1" applyBorder="1" applyAlignment="1" applyProtection="1">
      <alignment vertical="center"/>
      <protection hidden="1"/>
    </xf>
    <xf numFmtId="0" fontId="21" fillId="0" borderId="4" xfId="0" applyFont="1" applyBorder="1" applyAlignment="1" applyProtection="1">
      <alignment vertical="center"/>
      <protection hidden="1"/>
    </xf>
    <xf numFmtId="0" fontId="21" fillId="0" borderId="66" xfId="0" applyFont="1" applyBorder="1" applyAlignment="1" applyProtection="1">
      <alignment vertical="center"/>
      <protection hidden="1"/>
    </xf>
    <xf numFmtId="0" fontId="38" fillId="0" borderId="73" xfId="0" applyFont="1" applyBorder="1" applyAlignment="1" applyProtection="1">
      <alignment vertical="center"/>
      <protection hidden="1"/>
    </xf>
    <xf numFmtId="0" fontId="38" fillId="0" borderId="4" xfId="0" applyFont="1" applyBorder="1" applyAlignment="1" applyProtection="1">
      <alignment vertical="center"/>
      <protection hidden="1"/>
    </xf>
    <xf numFmtId="0" fontId="38" fillId="0" borderId="66" xfId="0" applyFont="1" applyBorder="1" applyAlignment="1" applyProtection="1">
      <alignment vertical="center"/>
      <protection hidden="1"/>
    </xf>
    <xf numFmtId="0" fontId="39" fillId="0" borderId="0" xfId="0" applyFont="1" applyBorder="1" applyAlignment="1" applyProtection="1">
      <alignment horizontal="left" vertical="center"/>
      <protection hidden="1"/>
    </xf>
    <xf numFmtId="0" fontId="38" fillId="0" borderId="70" xfId="0" applyFont="1" applyFill="1" applyBorder="1" applyAlignment="1" applyProtection="1">
      <alignment vertical="center"/>
      <protection hidden="1"/>
    </xf>
    <xf numFmtId="3" fontId="38" fillId="0" borderId="32" xfId="0" applyNumberFormat="1" applyFont="1" applyBorder="1" applyAlignment="1" applyProtection="1">
      <alignment horizontal="center" vertical="center"/>
      <protection hidden="1"/>
    </xf>
    <xf numFmtId="0" fontId="10" fillId="0" borderId="144" xfId="0" applyFont="1" applyBorder="1" applyAlignment="1" applyProtection="1">
      <alignment horizontal="center" vertical="center"/>
      <protection hidden="1"/>
    </xf>
    <xf numFmtId="0" fontId="23" fillId="0" borderId="145" xfId="0" applyFont="1" applyBorder="1" applyAlignment="1" applyProtection="1">
      <alignment vertical="center" wrapText="1"/>
      <protection hidden="1"/>
    </xf>
    <xf numFmtId="0" fontId="23" fillId="0" borderId="146" xfId="0" applyFont="1" applyBorder="1" applyAlignment="1" applyProtection="1">
      <alignment horizontal="center" vertical="center"/>
      <protection hidden="1"/>
    </xf>
    <xf numFmtId="0" fontId="23" fillId="0" borderId="147" xfId="0" applyFont="1" applyBorder="1" applyAlignment="1" applyProtection="1">
      <alignment horizontal="center" vertical="center"/>
      <protection hidden="1"/>
    </xf>
    <xf numFmtId="0" fontId="23" fillId="0" borderId="148" xfId="0" applyFont="1" applyBorder="1" applyAlignment="1" applyProtection="1">
      <alignment horizontal="center" vertical="center"/>
      <protection hidden="1"/>
    </xf>
    <xf numFmtId="3" fontId="38" fillId="0" borderId="149" xfId="0" applyNumberFormat="1" applyFont="1" applyBorder="1" applyAlignment="1" applyProtection="1">
      <alignment horizontal="center" vertical="center"/>
      <protection hidden="1"/>
    </xf>
    <xf numFmtId="3" fontId="38" fillId="0" borderId="110" xfId="0" applyNumberFormat="1" applyFont="1" applyBorder="1" applyAlignment="1" applyProtection="1">
      <alignment horizontal="center" vertical="center"/>
      <protection hidden="1"/>
    </xf>
    <xf numFmtId="0" fontId="38" fillId="0" borderId="107" xfId="0" applyFont="1" applyBorder="1" applyAlignment="1" applyProtection="1">
      <alignment vertical="center"/>
      <protection hidden="1"/>
    </xf>
    <xf numFmtId="3" fontId="38" fillId="0" borderId="150" xfId="0" applyNumberFormat="1" applyFont="1" applyBorder="1" applyAlignment="1" applyProtection="1">
      <alignment horizontal="center" vertical="center"/>
      <protection hidden="1"/>
    </xf>
    <xf numFmtId="3" fontId="38" fillId="0" borderId="126" xfId="0" applyNumberFormat="1" applyFont="1" applyBorder="1" applyAlignment="1" applyProtection="1">
      <alignment horizontal="center" vertical="center"/>
      <protection hidden="1"/>
    </xf>
    <xf numFmtId="0" fontId="38" fillId="0" borderId="151" xfId="0" applyFont="1" applyBorder="1" applyAlignment="1" applyProtection="1">
      <alignment vertical="center"/>
      <protection hidden="1"/>
    </xf>
    <xf numFmtId="0" fontId="38" fillId="0" borderId="129" xfId="0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left"/>
      <protection hidden="1"/>
    </xf>
    <xf numFmtId="0" fontId="35" fillId="0" borderId="37" xfId="0" applyFont="1" applyBorder="1" applyAlignment="1" applyProtection="1">
      <alignment horizontal="center" vertical="center" wrapText="1"/>
      <protection hidden="1"/>
    </xf>
    <xf numFmtId="0" fontId="21" fillId="0" borderId="62" xfId="0" applyFont="1" applyBorder="1" applyAlignment="1" applyProtection="1">
      <alignment vertical="center"/>
      <protection hidden="1"/>
    </xf>
    <xf numFmtId="0" fontId="21" fillId="0" borderId="70" xfId="0" applyFont="1" applyBorder="1" applyAlignment="1" applyProtection="1">
      <alignment vertical="center"/>
      <protection hidden="1"/>
    </xf>
    <xf numFmtId="0" fontId="21" fillId="0" borderId="71" xfId="0" applyFont="1" applyBorder="1" applyAlignment="1" applyProtection="1">
      <alignment vertical="center"/>
      <protection hidden="1"/>
    </xf>
    <xf numFmtId="0" fontId="21" fillId="0" borderId="74" xfId="0" applyFont="1" applyBorder="1" applyAlignment="1" applyProtection="1">
      <alignment vertical="center"/>
      <protection hidden="1"/>
    </xf>
    <xf numFmtId="0" fontId="21" fillId="0" borderId="143" xfId="0" applyFont="1" applyFill="1" applyBorder="1" applyAlignment="1" applyProtection="1">
      <alignment vertical="center"/>
      <protection hidden="1"/>
    </xf>
    <xf numFmtId="0" fontId="21" fillId="0" borderId="142" xfId="0" applyFont="1" applyFill="1" applyBorder="1" applyAlignment="1" applyProtection="1">
      <alignment vertical="center"/>
      <protection hidden="1"/>
    </xf>
    <xf numFmtId="0" fontId="21" fillId="0" borderId="73" xfId="0" applyFont="1" applyBorder="1" applyAlignment="1" applyProtection="1">
      <alignment horizontal="center" vertical="center"/>
      <protection hidden="1"/>
    </xf>
    <xf numFmtId="0" fontId="21" fillId="0" borderId="71" xfId="0" applyFont="1" applyBorder="1" applyAlignment="1" applyProtection="1">
      <alignment horizontal="center" vertical="center"/>
      <protection hidden="1"/>
    </xf>
    <xf numFmtId="0" fontId="21" fillId="0" borderId="70" xfId="0" applyFont="1" applyFill="1" applyBorder="1" applyAlignment="1" applyProtection="1">
      <alignment vertical="center"/>
      <protection hidden="1"/>
    </xf>
    <xf numFmtId="0" fontId="21" fillId="0" borderId="66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21" fillId="0" borderId="107" xfId="0" applyFont="1" applyFill="1" applyBorder="1" applyAlignment="1" applyProtection="1">
      <alignment vertical="center"/>
      <protection hidden="1"/>
    </xf>
    <xf numFmtId="0" fontId="21" fillId="0" borderId="139" xfId="0" applyFont="1" applyBorder="1" applyAlignment="1" applyProtection="1">
      <alignment vertical="center"/>
      <protection hidden="1"/>
    </xf>
    <xf numFmtId="0" fontId="21" fillId="0" borderId="152" xfId="0" applyFont="1" applyBorder="1" applyAlignment="1" applyProtection="1">
      <alignment vertical="center"/>
      <protection hidden="1"/>
    </xf>
    <xf numFmtId="0" fontId="21" fillId="0" borderId="74" xfId="0" applyFont="1" applyBorder="1" applyAlignment="1" applyProtection="1">
      <alignment horizontal="center" vertical="center"/>
      <protection hidden="1"/>
    </xf>
    <xf numFmtId="0" fontId="21" fillId="0" borderId="107" xfId="0" applyFont="1" applyBorder="1" applyAlignment="1" applyProtection="1">
      <alignment vertical="center"/>
      <protection hidden="1"/>
    </xf>
    <xf numFmtId="0" fontId="21" fillId="0" borderId="142" xfId="0" applyFont="1" applyBorder="1" applyAlignment="1" applyProtection="1">
      <alignment vertical="center"/>
      <protection hidden="1"/>
    </xf>
    <xf numFmtId="0" fontId="38" fillId="0" borderId="153" xfId="0" applyFont="1" applyBorder="1" applyAlignment="1" applyProtection="1">
      <alignment vertical="center"/>
      <protection hidden="1"/>
    </xf>
    <xf numFmtId="0" fontId="21" fillId="0" borderId="141" xfId="0" applyFont="1" applyBorder="1" applyAlignment="1" applyProtection="1">
      <alignment horizontal="center" vertical="center"/>
      <protection hidden="1"/>
    </xf>
    <xf numFmtId="0" fontId="21" fillId="0" borderId="37" xfId="0" applyFont="1" applyFill="1" applyBorder="1" applyAlignment="1" applyProtection="1">
      <alignment vertical="center"/>
      <protection hidden="1"/>
    </xf>
    <xf numFmtId="0" fontId="21" fillId="0" borderId="73" xfId="0" applyFont="1" applyFill="1" applyBorder="1" applyAlignment="1" applyProtection="1">
      <alignment vertical="center"/>
      <protection hidden="1"/>
    </xf>
    <xf numFmtId="0" fontId="21" fillId="0" borderId="62" xfId="0" applyFont="1" applyFill="1" applyBorder="1" applyAlignment="1" applyProtection="1">
      <alignment vertical="center"/>
      <protection hidden="1"/>
    </xf>
    <xf numFmtId="0" fontId="21" fillId="0" borderId="96" xfId="0" applyFont="1" applyFill="1" applyBorder="1" applyAlignment="1" applyProtection="1">
      <alignment vertical="center"/>
      <protection hidden="1"/>
    </xf>
    <xf numFmtId="0" fontId="21" fillId="0" borderId="96" xfId="0" applyFont="1" applyBorder="1" applyAlignment="1" applyProtection="1">
      <alignment vertical="center"/>
      <protection hidden="1"/>
    </xf>
    <xf numFmtId="0" fontId="21" fillId="0" borderId="37" xfId="0" applyFont="1" applyBorder="1" applyAlignment="1" applyProtection="1">
      <alignment vertical="center"/>
      <protection hidden="1"/>
    </xf>
    <xf numFmtId="0" fontId="21" fillId="0" borderId="141" xfId="0" applyFont="1" applyBorder="1" applyAlignment="1" applyProtection="1">
      <alignment vertical="center"/>
      <protection hidden="1"/>
    </xf>
    <xf numFmtId="0" fontId="21" fillId="0" borderId="0" xfId="0" applyFont="1" applyBorder="1" applyAlignment="1" applyProtection="1">
      <alignment vertical="center"/>
      <protection hidden="1"/>
    </xf>
    <xf numFmtId="0" fontId="21" fillId="0" borderId="143" xfId="0" applyFont="1" applyBorder="1" applyAlignment="1" applyProtection="1">
      <alignment vertical="center"/>
      <protection hidden="1"/>
    </xf>
    <xf numFmtId="0" fontId="21" fillId="0" borderId="129" xfId="0" applyFont="1" applyBorder="1" applyAlignment="1" applyProtection="1">
      <alignment vertical="center"/>
      <protection hidden="1"/>
    </xf>
    <xf numFmtId="0" fontId="33" fillId="0" borderId="62" xfId="0" applyFont="1" applyFill="1" applyBorder="1" applyAlignment="1" applyProtection="1">
      <alignment vertical="center" wrapText="1"/>
      <protection hidden="1"/>
    </xf>
    <xf numFmtId="0" fontId="33" fillId="0" borderId="107" xfId="0" applyFont="1" applyFill="1" applyBorder="1" applyAlignment="1" applyProtection="1">
      <alignment vertical="center" wrapText="1"/>
      <protection hidden="1"/>
    </xf>
    <xf numFmtId="0" fontId="33" fillId="0" borderId="0" xfId="0" applyFont="1" applyFill="1" applyBorder="1" applyAlignment="1" applyProtection="1">
      <alignment vertical="center" wrapText="1"/>
      <protection hidden="1"/>
    </xf>
    <xf numFmtId="0" fontId="33" fillId="0" borderId="139" xfId="0" applyFont="1" applyFill="1" applyBorder="1" applyAlignment="1" applyProtection="1">
      <alignment vertical="center" wrapText="1"/>
      <protection hidden="1"/>
    </xf>
    <xf numFmtId="0" fontId="33" fillId="0" borderId="70" xfId="0" applyFont="1" applyFill="1" applyBorder="1" applyAlignment="1" applyProtection="1">
      <alignment vertical="center" wrapText="1"/>
      <protection hidden="1"/>
    </xf>
    <xf numFmtId="0" fontId="33" fillId="0" borderId="4" xfId="0" applyFont="1" applyFill="1" applyBorder="1" applyAlignment="1" applyProtection="1">
      <alignment vertical="center" wrapText="1"/>
      <protection hidden="1"/>
    </xf>
    <xf numFmtId="0" fontId="33" fillId="0" borderId="74" xfId="0" applyFont="1" applyFill="1" applyBorder="1" applyAlignment="1" applyProtection="1">
      <alignment vertical="center" wrapText="1"/>
      <protection hidden="1"/>
    </xf>
    <xf numFmtId="0" fontId="33" fillId="0" borderId="73" xfId="0" applyFont="1" applyFill="1" applyBorder="1" applyAlignment="1" applyProtection="1">
      <alignment vertical="center" wrapText="1"/>
      <protection hidden="1"/>
    </xf>
    <xf numFmtId="0" fontId="33" fillId="0" borderId="66" xfId="0" applyFont="1" applyFill="1" applyBorder="1" applyAlignment="1" applyProtection="1">
      <alignment vertical="center" wrapText="1"/>
      <protection hidden="1"/>
    </xf>
    <xf numFmtId="0" fontId="21" fillId="0" borderId="37" xfId="0" applyFont="1" applyBorder="1" applyProtection="1">
      <protection hidden="1"/>
    </xf>
    <xf numFmtId="0" fontId="21" fillId="0" borderId="107" xfId="0" applyFont="1" applyBorder="1" applyProtection="1">
      <protection hidden="1"/>
    </xf>
    <xf numFmtId="0" fontId="21" fillId="0" borderId="0" xfId="0" applyFont="1" applyBorder="1" applyProtection="1">
      <protection hidden="1"/>
    </xf>
    <xf numFmtId="0" fontId="21" fillId="0" borderId="129" xfId="0" applyFont="1" applyBorder="1" applyProtection="1">
      <protection hidden="1"/>
    </xf>
    <xf numFmtId="0" fontId="21" fillId="0" borderId="4" xfId="0" applyFont="1" applyFill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horizontal="left"/>
      <protection hidden="1"/>
    </xf>
    <xf numFmtId="0" fontId="20" fillId="0" borderId="0" xfId="0" applyFont="1" applyAlignment="1">
      <alignment wrapText="1"/>
    </xf>
    <xf numFmtId="0" fontId="36" fillId="0" borderId="0" xfId="0" applyFont="1" applyBorder="1" applyAlignment="1" applyProtection="1">
      <protection hidden="1"/>
    </xf>
    <xf numFmtId="0" fontId="20" fillId="0" borderId="0" xfId="0" applyFont="1" applyProtection="1">
      <protection hidden="1"/>
    </xf>
    <xf numFmtId="0" fontId="38" fillId="0" borderId="129" xfId="0" applyFont="1" applyFill="1" applyBorder="1" applyAlignment="1" applyProtection="1">
      <alignment vertical="center"/>
      <protection hidden="1"/>
    </xf>
    <xf numFmtId="0" fontId="38" fillId="0" borderId="107" xfId="0" applyFont="1" applyFill="1" applyBorder="1" applyAlignment="1" applyProtection="1">
      <alignment vertical="center"/>
      <protection hidden="1"/>
    </xf>
    <xf numFmtId="0" fontId="38" fillId="0" borderId="66" xfId="0" applyFont="1" applyFill="1" applyBorder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3" fontId="40" fillId="0" borderId="110" xfId="0" applyNumberFormat="1" applyFont="1" applyBorder="1" applyAlignment="1" applyProtection="1">
      <alignment horizontal="center" vertical="center"/>
      <protection hidden="1"/>
    </xf>
    <xf numFmtId="0" fontId="41" fillId="0" borderId="139" xfId="0" applyFont="1" applyBorder="1" applyAlignment="1" applyProtection="1">
      <alignment vertical="center"/>
      <protection hidden="1"/>
    </xf>
    <xf numFmtId="3" fontId="38" fillId="0" borderId="116" xfId="0" applyNumberFormat="1" applyFont="1" applyBorder="1" applyAlignment="1" applyProtection="1">
      <alignment horizontal="center" vertical="center"/>
      <protection hidden="1"/>
    </xf>
    <xf numFmtId="0" fontId="38" fillId="0" borderId="4" xfId="0" applyFont="1" applyFill="1" applyBorder="1" applyAlignment="1" applyProtection="1">
      <alignment vertical="center" wrapText="1"/>
      <protection hidden="1"/>
    </xf>
    <xf numFmtId="3" fontId="38" fillId="0" borderId="27" xfId="0" applyNumberFormat="1" applyFont="1" applyBorder="1" applyAlignment="1" applyProtection="1">
      <alignment horizontal="center" vertical="center" wrapText="1"/>
      <protection hidden="1"/>
    </xf>
    <xf numFmtId="0" fontId="38" fillId="0" borderId="62" xfId="0" applyFont="1" applyFill="1" applyBorder="1" applyAlignment="1" applyProtection="1">
      <alignment vertical="center"/>
      <protection hidden="1"/>
    </xf>
    <xf numFmtId="3" fontId="38" fillId="0" borderId="56" xfId="0" applyNumberFormat="1" applyFont="1" applyBorder="1" applyAlignment="1" applyProtection="1">
      <alignment horizontal="center" vertical="center"/>
      <protection hidden="1"/>
    </xf>
    <xf numFmtId="0" fontId="10" fillId="0" borderId="154" xfId="0" applyFont="1" applyBorder="1" applyAlignment="1" applyProtection="1">
      <alignment horizontal="center" vertical="center"/>
      <protection hidden="1"/>
    </xf>
    <xf numFmtId="0" fontId="41" fillId="0" borderId="152" xfId="0" applyFont="1" applyBorder="1" applyAlignment="1" applyProtection="1">
      <alignment vertical="center"/>
      <protection hidden="1"/>
    </xf>
    <xf numFmtId="0" fontId="10" fillId="0" borderId="155" xfId="0" applyFont="1" applyBorder="1" applyAlignment="1" applyProtection="1">
      <alignment horizontal="center" vertical="center"/>
      <protection hidden="1"/>
    </xf>
    <xf numFmtId="0" fontId="23" fillId="0" borderId="111" xfId="0" applyFont="1" applyBorder="1" applyAlignment="1" applyProtection="1">
      <alignment vertical="center" wrapText="1"/>
      <protection hidden="1"/>
    </xf>
    <xf numFmtId="0" fontId="0" fillId="0" borderId="156" xfId="0" applyBorder="1" applyAlignment="1">
      <alignment horizontal="center" vertical="center"/>
    </xf>
    <xf numFmtId="0" fontId="23" fillId="0" borderId="157" xfId="0" applyFont="1" applyBorder="1" applyAlignment="1" applyProtection="1">
      <alignment horizontal="center" vertical="center"/>
      <protection hidden="1"/>
    </xf>
    <xf numFmtId="0" fontId="23" fillId="0" borderId="158" xfId="0" applyFont="1" applyBorder="1" applyAlignment="1" applyProtection="1">
      <alignment horizontal="center" vertical="center"/>
      <protection hidden="1"/>
    </xf>
    <xf numFmtId="3" fontId="40" fillId="0" borderId="159" xfId="0" applyNumberFormat="1" applyFont="1" applyBorder="1" applyAlignment="1" applyProtection="1">
      <alignment horizontal="center" vertical="center"/>
      <protection hidden="1"/>
    </xf>
    <xf numFmtId="0" fontId="21" fillId="0" borderId="65" xfId="0" applyFont="1" applyBorder="1" applyAlignment="1" applyProtection="1">
      <alignment horizontal="left" vertical="center"/>
      <protection hidden="1"/>
    </xf>
    <xf numFmtId="0" fontId="21" fillId="0" borderId="68" xfId="0" applyFont="1" applyBorder="1" applyAlignment="1" applyProtection="1">
      <alignment horizontal="left" vertical="center"/>
      <protection hidden="1"/>
    </xf>
    <xf numFmtId="0" fontId="21" fillId="0" borderId="69" xfId="0" applyFont="1" applyBorder="1" applyAlignment="1" applyProtection="1">
      <alignment horizontal="left" vertical="center"/>
      <protection hidden="1"/>
    </xf>
    <xf numFmtId="0" fontId="21" fillId="0" borderId="23" xfId="0" applyFont="1" applyBorder="1" applyAlignment="1" applyProtection="1">
      <alignment horizontal="left" vertical="center"/>
      <protection hidden="1"/>
    </xf>
    <xf numFmtId="0" fontId="21" fillId="0" borderId="72" xfId="0" applyFont="1" applyBorder="1" applyAlignment="1" applyProtection="1">
      <alignment horizontal="left" vertical="center"/>
      <protection hidden="1"/>
    </xf>
    <xf numFmtId="0" fontId="21" fillId="0" borderId="77" xfId="0" applyFont="1" applyBorder="1" applyAlignment="1" applyProtection="1">
      <alignment horizontal="left" vertical="center"/>
      <protection hidden="1"/>
    </xf>
    <xf numFmtId="0" fontId="21" fillId="0" borderId="81" xfId="0" applyFont="1" applyBorder="1" applyAlignment="1" applyProtection="1">
      <alignment horizontal="left" vertical="center"/>
      <protection hidden="1"/>
    </xf>
    <xf numFmtId="0" fontId="21" fillId="0" borderId="86" xfId="0" applyFont="1" applyBorder="1" applyAlignment="1" applyProtection="1">
      <alignment horizontal="left" vertical="center"/>
      <protection hidden="1"/>
    </xf>
    <xf numFmtId="0" fontId="21" fillId="0" borderId="15" xfId="0" applyFont="1" applyBorder="1" applyAlignment="1" applyProtection="1">
      <alignment horizontal="left" vertical="center"/>
      <protection hidden="1"/>
    </xf>
    <xf numFmtId="0" fontId="21" fillId="0" borderId="16" xfId="0" applyFont="1" applyBorder="1" applyAlignment="1" applyProtection="1">
      <alignment horizontal="left" vertical="center"/>
      <protection hidden="1"/>
    </xf>
    <xf numFmtId="0" fontId="21" fillId="0" borderId="19" xfId="0" applyFont="1" applyBorder="1" applyAlignment="1" applyProtection="1">
      <alignment horizontal="left" vertical="center"/>
      <protection hidden="1"/>
    </xf>
    <xf numFmtId="0" fontId="21" fillId="0" borderId="18" xfId="0" applyFont="1" applyBorder="1" applyAlignment="1" applyProtection="1">
      <alignment horizontal="left" vertical="center"/>
      <protection hidden="1"/>
    </xf>
    <xf numFmtId="0" fontId="21" fillId="0" borderId="75" xfId="0" applyFont="1" applyBorder="1" applyAlignment="1" applyProtection="1">
      <alignment horizontal="left" vertical="center"/>
      <protection hidden="1"/>
    </xf>
    <xf numFmtId="0" fontId="21" fillId="0" borderId="68" xfId="0" applyFont="1" applyFill="1" applyBorder="1" applyAlignment="1" applyProtection="1">
      <alignment horizontal="left" vertical="center"/>
      <protection hidden="1"/>
    </xf>
    <xf numFmtId="0" fontId="21" fillId="0" borderId="34" xfId="0" applyFont="1" applyFill="1" applyBorder="1" applyAlignment="1" applyProtection="1">
      <alignment horizontal="left" vertical="center"/>
      <protection hidden="1"/>
    </xf>
    <xf numFmtId="0" fontId="21" fillId="0" borderId="109" xfId="0" applyFont="1" applyFill="1" applyBorder="1" applyAlignment="1" applyProtection="1">
      <alignment horizontal="left" vertical="center"/>
      <protection hidden="1"/>
    </xf>
    <xf numFmtId="0" fontId="21" fillId="0" borderId="114" xfId="0" applyFont="1" applyBorder="1" applyAlignment="1" applyProtection="1">
      <alignment horizontal="left" vertical="center"/>
      <protection hidden="1"/>
    </xf>
    <xf numFmtId="0" fontId="21" fillId="0" borderId="146" xfId="0" applyFont="1" applyBorder="1" applyAlignment="1" applyProtection="1">
      <alignment horizontal="left" vertical="center"/>
      <protection hidden="1"/>
    </xf>
    <xf numFmtId="0" fontId="21" fillId="0" borderId="84" xfId="0" applyFont="1" applyBorder="1" applyAlignment="1" applyProtection="1">
      <alignment horizontal="left" vertical="center"/>
      <protection hidden="1"/>
    </xf>
    <xf numFmtId="0" fontId="21" fillId="0" borderId="119" xfId="0" applyFont="1" applyBorder="1" applyAlignment="1" applyProtection="1">
      <alignment horizontal="left" vertical="center"/>
      <protection hidden="1"/>
    </xf>
    <xf numFmtId="0" fontId="21" fillId="0" borderId="109" xfId="0" applyFont="1" applyBorder="1" applyAlignment="1" applyProtection="1">
      <alignment horizontal="left" vertical="center"/>
      <protection hidden="1"/>
    </xf>
    <xf numFmtId="0" fontId="21" fillId="0" borderId="103" xfId="0" applyFont="1" applyBorder="1" applyAlignment="1" applyProtection="1">
      <alignment horizontal="left" vertical="center"/>
      <protection hidden="1"/>
    </xf>
    <xf numFmtId="0" fontId="21" fillId="0" borderId="125" xfId="0" applyFont="1" applyBorder="1" applyAlignment="1" applyProtection="1">
      <alignment horizontal="left" vertical="center"/>
      <protection hidden="1"/>
    </xf>
    <xf numFmtId="0" fontId="21" fillId="0" borderId="39" xfId="0" applyFont="1" applyBorder="1" applyAlignment="1" applyProtection="1">
      <alignment horizontal="left" vertical="center"/>
      <protection hidden="1"/>
    </xf>
    <xf numFmtId="0" fontId="21" fillId="0" borderId="34" xfId="0" applyFont="1" applyBorder="1" applyAlignment="1" applyProtection="1">
      <alignment horizontal="left" vertical="center"/>
      <protection hidden="1"/>
    </xf>
    <xf numFmtId="0" fontId="21" fillId="0" borderId="97" xfId="0" applyFont="1" applyFill="1" applyBorder="1" applyAlignment="1" applyProtection="1">
      <alignment horizontal="left" vertical="center"/>
      <protection hidden="1"/>
    </xf>
    <xf numFmtId="0" fontId="21" fillId="0" borderId="97" xfId="0" applyFont="1" applyBorder="1" applyAlignment="1" applyProtection="1">
      <alignment horizontal="left" vertical="center"/>
      <protection hidden="1"/>
    </xf>
    <xf numFmtId="0" fontId="21" fillId="0" borderId="132" xfId="0" applyFont="1" applyBorder="1" applyAlignment="1" applyProtection="1">
      <alignment horizontal="left" vertical="center"/>
      <protection hidden="1"/>
    </xf>
    <xf numFmtId="0" fontId="21" fillId="0" borderId="115" xfId="0" applyFont="1" applyBorder="1" applyAlignment="1" applyProtection="1">
      <alignment horizontal="left" vertical="center"/>
      <protection hidden="1"/>
    </xf>
    <xf numFmtId="0" fontId="21" fillId="0" borderId="35" xfId="0" applyFont="1" applyBorder="1" applyAlignment="1" applyProtection="1">
      <alignment horizontal="left" vertical="center"/>
      <protection hidden="1"/>
    </xf>
    <xf numFmtId="49" fontId="21" fillId="0" borderId="65" xfId="0" applyNumberFormat="1" applyFont="1" applyBorder="1" applyAlignment="1" applyProtection="1">
      <alignment horizontal="left" vertical="center"/>
      <protection hidden="1"/>
    </xf>
    <xf numFmtId="49" fontId="21" fillId="0" borderId="15" xfId="0" applyNumberFormat="1" applyFont="1" applyBorder="1" applyAlignment="1" applyProtection="1">
      <alignment horizontal="left" vertical="center"/>
      <protection hidden="1"/>
    </xf>
    <xf numFmtId="49" fontId="21" fillId="0" borderId="23" xfId="0" applyNumberFormat="1" applyFont="1" applyBorder="1" applyAlignment="1" applyProtection="1">
      <alignment horizontal="left" vertical="center"/>
      <protection hidden="1"/>
    </xf>
    <xf numFmtId="49" fontId="21" fillId="0" borderId="97" xfId="0" applyNumberFormat="1" applyFont="1" applyBorder="1" applyAlignment="1" applyProtection="1">
      <alignment horizontal="left" vertical="center"/>
      <protection hidden="1"/>
    </xf>
    <xf numFmtId="0" fontId="21" fillId="0" borderId="125" xfId="0" applyFont="1" applyFill="1" applyBorder="1" applyAlignment="1" applyProtection="1">
      <alignment horizontal="left" vertical="center"/>
      <protection hidden="1"/>
    </xf>
    <xf numFmtId="0" fontId="30" fillId="0" borderId="0" xfId="0" applyFont="1" applyAlignment="1">
      <alignment vertical="center"/>
    </xf>
    <xf numFmtId="0" fontId="23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23" fillId="0" borderId="38" xfId="0" applyFont="1" applyBorder="1" applyAlignment="1" applyProtection="1">
      <alignment horizontal="center" vertical="center" wrapText="1"/>
      <protection hidden="1"/>
    </xf>
    <xf numFmtId="49" fontId="21" fillId="0" borderId="65" xfId="0" applyNumberFormat="1" applyFont="1" applyBorder="1" applyAlignment="1" applyProtection="1">
      <alignment horizontal="left" vertical="center" wrapText="1"/>
      <protection hidden="1"/>
    </xf>
    <xf numFmtId="49" fontId="21" fillId="0" borderId="109" xfId="0" applyNumberFormat="1" applyFont="1" applyBorder="1" applyAlignment="1" applyProtection="1">
      <alignment horizontal="left" vertical="center" wrapText="1"/>
      <protection hidden="1"/>
    </xf>
    <xf numFmtId="49" fontId="21" fillId="0" borderId="34" xfId="0" applyNumberFormat="1" applyFont="1" applyBorder="1" applyAlignment="1" applyProtection="1">
      <alignment horizontal="left" vertical="center" wrapText="1"/>
      <protection hidden="1"/>
    </xf>
    <xf numFmtId="49" fontId="21" fillId="0" borderId="115" xfId="0" applyNumberFormat="1" applyFont="1" applyBorder="1" applyAlignment="1" applyProtection="1">
      <alignment horizontal="left" vertical="center" wrapText="1"/>
      <protection hidden="1"/>
    </xf>
    <xf numFmtId="49" fontId="21" fillId="0" borderId="23" xfId="0" applyNumberFormat="1" applyFont="1" applyBorder="1" applyAlignment="1" applyProtection="1">
      <alignment horizontal="left" vertical="center" wrapText="1"/>
      <protection hidden="1"/>
    </xf>
    <xf numFmtId="49" fontId="21" fillId="0" borderId="15" xfId="0" applyNumberFormat="1" applyFont="1" applyBorder="1" applyAlignment="1" applyProtection="1">
      <alignment horizontal="left" vertical="center" wrapText="1"/>
      <protection hidden="1"/>
    </xf>
    <xf numFmtId="49" fontId="21" fillId="0" borderId="77" xfId="0" applyNumberFormat="1" applyFont="1" applyBorder="1" applyAlignment="1" applyProtection="1">
      <alignment horizontal="left" vertical="center" wrapText="1"/>
      <protection hidden="1"/>
    </xf>
    <xf numFmtId="49" fontId="21" fillId="0" borderId="69" xfId="0" applyNumberFormat="1" applyFont="1" applyBorder="1" applyAlignment="1" applyProtection="1">
      <alignment horizontal="left" vertical="center" wrapText="1"/>
      <protection hidden="1"/>
    </xf>
    <xf numFmtId="49" fontId="21" fillId="0" borderId="68" xfId="0" applyNumberFormat="1" applyFont="1" applyBorder="1" applyAlignment="1" applyProtection="1">
      <alignment horizontal="left" vertical="center" wrapText="1"/>
      <protection hidden="1"/>
    </xf>
    <xf numFmtId="49" fontId="23" fillId="0" borderId="0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vertical="center" wrapText="1"/>
    </xf>
    <xf numFmtId="0" fontId="23" fillId="0" borderId="0" xfId="0" applyFont="1" applyBorder="1" applyAlignment="1" applyProtection="1">
      <alignment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36" fillId="0" borderId="0" xfId="0" applyFont="1" applyBorder="1" applyAlignment="1" applyProtection="1">
      <alignment horizontal="left"/>
      <protection hidden="1"/>
    </xf>
    <xf numFmtId="0" fontId="7" fillId="0" borderId="0" xfId="0" applyFont="1" applyAlignment="1">
      <alignment horizontal="center" vertical="center"/>
    </xf>
    <xf numFmtId="0" fontId="15" fillId="0" borderId="0" xfId="0" applyFont="1" applyAlignment="1" applyProtection="1">
      <alignment horizontal="center" vertical="center"/>
      <protection hidden="1"/>
    </xf>
    <xf numFmtId="0" fontId="12" fillId="0" borderId="37" xfId="0" applyFont="1" applyBorder="1" applyAlignment="1" applyProtection="1">
      <alignment horizontal="center" vertical="center" wrapText="1"/>
      <protection hidden="1"/>
    </xf>
    <xf numFmtId="0" fontId="26" fillId="0" borderId="62" xfId="0" applyFont="1" applyBorder="1" applyAlignment="1" applyProtection="1">
      <alignment horizontal="center" vertical="center"/>
      <protection hidden="1"/>
    </xf>
    <xf numFmtId="0" fontId="26" fillId="0" borderId="66" xfId="0" applyFont="1" applyBorder="1" applyAlignment="1" applyProtection="1">
      <alignment horizontal="center" vertical="center"/>
      <protection hidden="1"/>
    </xf>
    <xf numFmtId="0" fontId="27" fillId="0" borderId="73" xfId="0" applyFont="1" applyBorder="1" applyAlignment="1" applyProtection="1">
      <alignment horizontal="center" vertical="center"/>
      <protection hidden="1"/>
    </xf>
    <xf numFmtId="0" fontId="27" fillId="0" borderId="66" xfId="0" applyFont="1" applyBorder="1" applyAlignment="1" applyProtection="1">
      <alignment horizontal="center" vertical="center"/>
      <protection hidden="1"/>
    </xf>
    <xf numFmtId="0" fontId="27" fillId="0" borderId="70" xfId="0" applyFont="1" applyBorder="1" applyAlignment="1" applyProtection="1">
      <alignment horizontal="center" vertical="center"/>
      <protection hidden="1"/>
    </xf>
    <xf numFmtId="0" fontId="27" fillId="0" borderId="71" xfId="0" applyFont="1" applyBorder="1" applyAlignment="1" applyProtection="1">
      <alignment horizontal="center" vertical="center"/>
      <protection hidden="1"/>
    </xf>
    <xf numFmtId="0" fontId="27" fillId="0" borderId="74" xfId="0" applyFont="1" applyBorder="1" applyAlignment="1" applyProtection="1">
      <alignment horizontal="center" vertical="center"/>
      <protection hidden="1"/>
    </xf>
    <xf numFmtId="0" fontId="26" fillId="0" borderId="70" xfId="0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6" fillId="0" borderId="73" xfId="0" applyFont="1" applyBorder="1" applyAlignment="1" applyProtection="1">
      <alignment horizontal="center" vertical="center"/>
      <protection hidden="1"/>
    </xf>
    <xf numFmtId="0" fontId="26" fillId="0" borderId="71" xfId="0" applyFont="1" applyBorder="1" applyAlignment="1" applyProtection="1">
      <alignment horizontal="center" vertical="center"/>
      <protection hidden="1"/>
    </xf>
    <xf numFmtId="0" fontId="28" fillId="0" borderId="73" xfId="0" applyFont="1" applyBorder="1" applyAlignment="1" applyProtection="1">
      <alignment horizontal="center" vertical="center"/>
      <protection hidden="1"/>
    </xf>
    <xf numFmtId="0" fontId="27" fillId="0" borderId="4" xfId="0" applyFont="1" applyBorder="1" applyAlignment="1" applyProtection="1">
      <alignment horizontal="center" vertical="center"/>
      <protection hidden="1"/>
    </xf>
    <xf numFmtId="0" fontId="28" fillId="0" borderId="66" xfId="0" applyFont="1" applyBorder="1" applyAlignment="1" applyProtection="1">
      <alignment horizontal="center" vertical="center"/>
      <protection hidden="1"/>
    </xf>
    <xf numFmtId="0" fontId="28" fillId="0" borderId="74" xfId="0" applyFont="1" applyBorder="1" applyAlignment="1" applyProtection="1">
      <alignment horizontal="center" vertical="center"/>
      <protection hidden="1"/>
    </xf>
    <xf numFmtId="0" fontId="26" fillId="0" borderId="5" xfId="0" applyFont="1" applyBorder="1" applyAlignment="1" applyProtection="1">
      <alignment horizontal="center" vertical="center"/>
      <protection hidden="1"/>
    </xf>
    <xf numFmtId="0" fontId="27" fillId="0" borderId="67" xfId="0" applyFont="1" applyBorder="1" applyAlignment="1" applyProtection="1">
      <alignment horizontal="center" vertical="center"/>
      <protection hidden="1"/>
    </xf>
    <xf numFmtId="0" fontId="27" fillId="0" borderId="8" xfId="0" applyFont="1" applyBorder="1" applyAlignment="1" applyProtection="1">
      <alignment horizontal="center" vertical="center"/>
      <protection hidden="1"/>
    </xf>
    <xf numFmtId="0" fontId="27" fillId="0" borderId="76" xfId="0" applyFont="1" applyBorder="1" applyAlignment="1" applyProtection="1">
      <alignment horizontal="center" vertical="center"/>
      <protection hidden="1"/>
    </xf>
    <xf numFmtId="0" fontId="28" fillId="0" borderId="8" xfId="0" applyFont="1" applyBorder="1" applyAlignment="1" applyProtection="1">
      <alignment horizontal="center" vertical="center"/>
      <protection hidden="1"/>
    </xf>
    <xf numFmtId="0" fontId="28" fillId="0" borderId="67" xfId="0" applyFont="1" applyBorder="1" applyAlignment="1" applyProtection="1">
      <alignment horizontal="center" vertical="center"/>
      <protection hidden="1"/>
    </xf>
    <xf numFmtId="0" fontId="28" fillId="0" borderId="76" xfId="0" applyFont="1" applyBorder="1" applyAlignment="1" applyProtection="1">
      <alignment horizontal="center" vertical="center"/>
      <protection hidden="1"/>
    </xf>
    <xf numFmtId="0" fontId="29" fillId="0" borderId="66" xfId="0" applyFont="1" applyBorder="1" applyAlignment="1" applyProtection="1">
      <alignment horizontal="center" vertical="center"/>
      <protection hidden="1"/>
    </xf>
    <xf numFmtId="0" fontId="27" fillId="0" borderId="13" xfId="0" applyFont="1" applyBorder="1" applyAlignment="1" applyProtection="1">
      <alignment horizontal="center" vertical="center"/>
      <protection hidden="1"/>
    </xf>
    <xf numFmtId="0" fontId="27" fillId="0" borderId="108" xfId="0" applyFont="1" applyBorder="1" applyAlignment="1" applyProtection="1">
      <alignment horizontal="center" vertical="center"/>
      <protection hidden="1"/>
    </xf>
    <xf numFmtId="0" fontId="27" fillId="0" borderId="133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26" fillId="0" borderId="8" xfId="0" applyFont="1" applyBorder="1" applyAlignment="1" applyProtection="1">
      <alignment horizontal="center" vertical="center"/>
      <protection hidden="1"/>
    </xf>
    <xf numFmtId="0" fontId="26" fillId="0" borderId="67" xfId="0" applyFont="1" applyBorder="1" applyAlignment="1" applyProtection="1">
      <alignment horizontal="center" vertical="center"/>
      <protection hidden="1"/>
    </xf>
    <xf numFmtId="0" fontId="26" fillId="0" borderId="80" xfId="0" applyFont="1" applyBorder="1" applyAlignment="1" applyProtection="1">
      <alignment horizontal="center" vertical="center"/>
      <protection hidden="1"/>
    </xf>
    <xf numFmtId="0" fontId="26" fillId="0" borderId="3" xfId="0" applyFont="1" applyBorder="1" applyAlignment="1" applyProtection="1">
      <alignment horizontal="center" vertical="center"/>
      <protection hidden="1"/>
    </xf>
    <xf numFmtId="0" fontId="27" fillId="0" borderId="142" xfId="0" applyFont="1" applyBorder="1" applyAlignment="1" applyProtection="1">
      <alignment horizontal="center" vertical="center"/>
      <protection hidden="1"/>
    </xf>
    <xf numFmtId="0" fontId="27" fillId="0" borderId="153" xfId="0" applyFont="1" applyBorder="1" applyAlignment="1" applyProtection="1">
      <alignment horizontal="center" vertical="center"/>
      <protection hidden="1"/>
    </xf>
    <xf numFmtId="0" fontId="26" fillId="0" borderId="131" xfId="0" applyFont="1" applyBorder="1" applyAlignment="1" applyProtection="1">
      <alignment horizontal="center" vertical="center"/>
      <protection hidden="1"/>
    </xf>
    <xf numFmtId="0" fontId="27" fillId="0" borderId="107" xfId="0" applyFont="1" applyBorder="1" applyAlignment="1" applyProtection="1">
      <alignment horizontal="center" vertical="center"/>
      <protection hidden="1"/>
    </xf>
    <xf numFmtId="0" fontId="26" fillId="0" borderId="76" xfId="0" applyFont="1" applyBorder="1" applyAlignment="1" applyProtection="1">
      <alignment horizontal="center" vertical="center"/>
      <protection hidden="1"/>
    </xf>
    <xf numFmtId="0" fontId="27" fillId="0" borderId="151" xfId="0" applyFont="1" applyBorder="1" applyAlignment="1" applyProtection="1">
      <alignment horizontal="center" vertical="center"/>
      <protection hidden="1"/>
    </xf>
    <xf numFmtId="0" fontId="27" fillId="0" borderId="129" xfId="0" applyFont="1" applyBorder="1" applyAlignment="1" applyProtection="1">
      <alignment horizontal="center" vertical="center"/>
      <protection hidden="1"/>
    </xf>
    <xf numFmtId="0" fontId="26" fillId="0" borderId="37" xfId="0" applyFont="1" applyBorder="1" applyAlignment="1" applyProtection="1">
      <alignment horizontal="center" vertical="center"/>
      <protection hidden="1"/>
    </xf>
    <xf numFmtId="0" fontId="26" fillId="0" borderId="107" xfId="0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0" fontId="42" fillId="0" borderId="107" xfId="0" applyFont="1" applyBorder="1" applyAlignment="1" applyProtection="1">
      <alignment horizontal="center" vertical="center"/>
      <protection hidden="1"/>
    </xf>
    <xf numFmtId="0" fontId="26" fillId="0" borderId="107" xfId="0" applyFont="1" applyFill="1" applyBorder="1" applyAlignment="1" applyProtection="1">
      <alignment horizontal="center" vertical="center"/>
      <protection hidden="1"/>
    </xf>
    <xf numFmtId="0" fontId="29" fillId="0" borderId="62" xfId="0" applyFont="1" applyBorder="1" applyAlignment="1" applyProtection="1">
      <alignment horizontal="center" vertical="center"/>
      <protection hidden="1"/>
    </xf>
    <xf numFmtId="0" fontId="26" fillId="0" borderId="96" xfId="0" applyFont="1" applyFill="1" applyBorder="1" applyAlignment="1" applyProtection="1">
      <alignment horizontal="center" vertical="center"/>
      <protection hidden="1"/>
    </xf>
    <xf numFmtId="0" fontId="26" fillId="0" borderId="64" xfId="0" applyFont="1" applyBorder="1" applyAlignment="1" applyProtection="1">
      <alignment horizontal="center" vertical="center"/>
      <protection hidden="1"/>
    </xf>
    <xf numFmtId="0" fontId="42" fillId="0" borderId="5" xfId="0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6" fillId="0" borderId="58" xfId="0" applyFont="1" applyBorder="1" applyAlignment="1" applyProtection="1">
      <alignment horizontal="center" vertical="center"/>
      <protection hidden="1"/>
    </xf>
    <xf numFmtId="0" fontId="27" fillId="0" borderId="128" xfId="0" applyFont="1" applyBorder="1" applyAlignment="1" applyProtection="1">
      <alignment horizontal="center" vertical="center"/>
      <protection hidden="1"/>
    </xf>
    <xf numFmtId="0" fontId="27" fillId="0" borderId="131" xfId="0" applyFont="1" applyBorder="1" applyAlignment="1" applyProtection="1">
      <alignment horizontal="center" vertical="center"/>
      <protection hidden="1"/>
    </xf>
    <xf numFmtId="0" fontId="27" fillId="0" borderId="80" xfId="0" applyFont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0" fontId="27" fillId="0" borderId="6" xfId="0" applyFont="1" applyBorder="1" applyAlignment="1" applyProtection="1">
      <alignment horizontal="center" vertical="center"/>
      <protection hidden="1"/>
    </xf>
    <xf numFmtId="0" fontId="27" fillId="0" borderId="58" xfId="0" applyFont="1" applyBorder="1" applyAlignment="1" applyProtection="1">
      <alignment horizontal="center" vertical="center"/>
      <protection hidden="1"/>
    </xf>
    <xf numFmtId="0" fontId="32" fillId="0" borderId="62" xfId="0" applyFont="1" applyBorder="1" applyAlignment="1" applyProtection="1">
      <alignment horizontal="center" vertical="center" wrapText="1"/>
      <protection hidden="1"/>
    </xf>
    <xf numFmtId="0" fontId="32" fillId="0" borderId="107" xfId="0" applyFont="1" applyBorder="1" applyAlignment="1" applyProtection="1">
      <alignment horizontal="center" vertical="center" wrapText="1"/>
      <protection hidden="1"/>
    </xf>
    <xf numFmtId="0" fontId="34" fillId="0" borderId="13" xfId="0" applyFont="1" applyBorder="1" applyAlignment="1" applyProtection="1">
      <alignment horizontal="center" vertical="center" wrapText="1"/>
      <protection hidden="1"/>
    </xf>
    <xf numFmtId="0" fontId="34" fillId="0" borderId="108" xfId="0" applyFont="1" applyBorder="1" applyAlignment="1" applyProtection="1">
      <alignment horizontal="center" vertical="center" wrapText="1"/>
      <protection hidden="1"/>
    </xf>
    <xf numFmtId="0" fontId="34" fillId="0" borderId="133" xfId="0" applyFont="1" applyBorder="1" applyAlignment="1" applyProtection="1">
      <alignment horizontal="center" vertical="center" wrapText="1"/>
      <protection hidden="1"/>
    </xf>
    <xf numFmtId="0" fontId="32" fillId="0" borderId="70" xfId="0" applyFont="1" applyBorder="1" applyAlignment="1" applyProtection="1">
      <alignment horizontal="center" vertical="center" wrapText="1"/>
      <protection hidden="1"/>
    </xf>
    <xf numFmtId="0" fontId="32" fillId="0" borderId="4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 applyProtection="1">
      <alignment horizontal="center" vertical="center" wrapText="1"/>
      <protection hidden="1"/>
    </xf>
    <xf numFmtId="0" fontId="34" fillId="0" borderId="76" xfId="0" applyFont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 applyProtection="1">
      <alignment horizontal="center" vertical="center" wrapText="1"/>
      <protection hidden="1"/>
    </xf>
    <xf numFmtId="0" fontId="34" fillId="0" borderId="5" xfId="0" applyFont="1" applyBorder="1" applyAlignment="1" applyProtection="1">
      <alignment horizontal="center" vertical="center" wrapText="1"/>
      <protection hidden="1"/>
    </xf>
    <xf numFmtId="0" fontId="32" fillId="0" borderId="73" xfId="0" applyFont="1" applyBorder="1" applyAlignment="1" applyProtection="1">
      <alignment horizontal="center" vertical="center" wrapText="1"/>
      <protection hidden="1"/>
    </xf>
    <xf numFmtId="0" fontId="32" fillId="0" borderId="66" xfId="0" applyFont="1" applyBorder="1" applyAlignment="1" applyProtection="1">
      <alignment horizontal="center" vertical="center" wrapText="1"/>
      <protection hidden="1"/>
    </xf>
    <xf numFmtId="0" fontId="34" fillId="0" borderId="67" xfId="0" applyFont="1" applyBorder="1" applyAlignment="1" applyProtection="1">
      <alignment horizontal="center" vertical="center" wrapText="1"/>
      <protection hidden="1"/>
    </xf>
    <xf numFmtId="0" fontId="34" fillId="0" borderId="8" xfId="0" applyFont="1" applyBorder="1" applyAlignment="1" applyProtection="1">
      <alignment horizontal="center" vertical="center" wrapText="1"/>
      <protection hidden="1"/>
    </xf>
    <xf numFmtId="0" fontId="26" fillId="0" borderId="129" xfId="0" applyFont="1" applyBorder="1" applyAlignment="1" applyProtection="1">
      <alignment horizontal="center" vertical="center"/>
      <protection hidden="1"/>
    </xf>
    <xf numFmtId="0" fontId="29" fillId="0" borderId="70" xfId="0" applyFont="1" applyBorder="1" applyAlignment="1" applyProtection="1">
      <alignment horizontal="center" vertical="center"/>
      <protection hidden="1"/>
    </xf>
    <xf numFmtId="0" fontId="29" fillId="0" borderId="96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0" borderId="121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21" fillId="0" borderId="160" xfId="0" applyFont="1" applyBorder="1" applyAlignment="1" applyProtection="1">
      <alignment horizontal="center" vertical="center"/>
      <protection hidden="1"/>
    </xf>
    <xf numFmtId="3" fontId="38" fillId="0" borderId="78" xfId="0" applyNumberFormat="1" applyFont="1" applyBorder="1" applyAlignment="1" applyProtection="1">
      <alignment horizontal="center" vertical="center"/>
      <protection hidden="1"/>
    </xf>
    <xf numFmtId="0" fontId="38" fillId="0" borderId="74" xfId="0" applyFont="1" applyBorder="1" applyAlignment="1" applyProtection="1">
      <alignment vertical="center"/>
      <protection hidden="1"/>
    </xf>
    <xf numFmtId="0" fontId="43" fillId="0" borderId="0" xfId="0" applyFont="1"/>
    <xf numFmtId="3" fontId="10" fillId="0" borderId="29" xfId="0" applyNumberFormat="1" applyFont="1" applyFill="1" applyBorder="1" applyAlignment="1" applyProtection="1">
      <alignment horizontal="center"/>
      <protection hidden="1"/>
    </xf>
    <xf numFmtId="3" fontId="19" fillId="0" borderId="0" xfId="0" applyNumberFormat="1" applyFont="1" applyFill="1" applyBorder="1" applyAlignment="1" applyProtection="1">
      <alignment horizontal="center"/>
      <protection hidden="1"/>
    </xf>
    <xf numFmtId="0" fontId="10" fillId="0" borderId="57" xfId="0" applyFont="1" applyBorder="1" applyAlignment="1" applyProtection="1">
      <alignment horizontal="center" vertical="center"/>
      <protection hidden="1"/>
    </xf>
    <xf numFmtId="0" fontId="23" fillId="0" borderId="142" xfId="0" applyFont="1" applyFill="1" applyBorder="1" applyAlignment="1" applyProtection="1">
      <alignment vertical="center"/>
      <protection hidden="1"/>
    </xf>
    <xf numFmtId="0" fontId="29" fillId="0" borderId="142" xfId="0" applyFont="1" applyBorder="1" applyAlignment="1" applyProtection="1">
      <alignment horizontal="center" vertical="center"/>
      <protection hidden="1"/>
    </xf>
    <xf numFmtId="0" fontId="23" fillId="0" borderId="84" xfId="0" quotePrefix="1" applyFont="1" applyBorder="1" applyAlignment="1" applyProtection="1">
      <alignment horizontal="center" vertical="center"/>
      <protection hidden="1"/>
    </xf>
    <xf numFmtId="0" fontId="23" fillId="0" borderId="85" xfId="0" quotePrefix="1" applyFont="1" applyBorder="1" applyAlignment="1" applyProtection="1">
      <alignment horizontal="center" vertical="center"/>
      <protection hidden="1"/>
    </xf>
    <xf numFmtId="0" fontId="23" fillId="0" borderId="161" xfId="0" applyFont="1" applyFill="1" applyBorder="1" applyAlignment="1" applyProtection="1">
      <alignment vertical="center"/>
      <protection hidden="1"/>
    </xf>
    <xf numFmtId="0" fontId="23" fillId="0" borderId="63" xfId="0" quotePrefix="1" applyFont="1" applyBorder="1" applyAlignment="1" applyProtection="1">
      <alignment horizontal="center" vertical="center"/>
      <protection hidden="1"/>
    </xf>
    <xf numFmtId="0" fontId="23" fillId="0" borderId="64" xfId="0" quotePrefix="1" applyFont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16" fontId="23" fillId="0" borderId="13" xfId="0" applyNumberFormat="1" applyFont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vertical="center"/>
      <protection hidden="1"/>
    </xf>
    <xf numFmtId="0" fontId="49" fillId="0" borderId="70" xfId="0" applyFont="1" applyBorder="1" applyAlignment="1" applyProtection="1">
      <alignment horizontal="center" vertical="center"/>
      <protection hidden="1"/>
    </xf>
    <xf numFmtId="0" fontId="49" fillId="0" borderId="66" xfId="0" applyFont="1" applyBorder="1" applyAlignment="1" applyProtection="1">
      <alignment horizontal="center" vertical="center"/>
      <protection hidden="1"/>
    </xf>
    <xf numFmtId="0" fontId="49" fillId="0" borderId="62" xfId="0" applyFont="1" applyBorder="1" applyAlignment="1" applyProtection="1">
      <alignment horizontal="center" vertical="center"/>
      <protection hidden="1"/>
    </xf>
    <xf numFmtId="0" fontId="49" fillId="0" borderId="71" xfId="0" applyFont="1" applyBorder="1" applyAlignment="1" applyProtection="1">
      <alignment horizontal="center" vertical="center"/>
      <protection hidden="1"/>
    </xf>
    <xf numFmtId="0" fontId="49" fillId="0" borderId="143" xfId="0" applyFont="1" applyBorder="1" applyAlignment="1" applyProtection="1">
      <alignment horizontal="center" vertical="center"/>
      <protection hidden="1"/>
    </xf>
    <xf numFmtId="0" fontId="49" fillId="0" borderId="142" xfId="0" applyFont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49" fontId="23" fillId="0" borderId="104" xfId="0" applyNumberFormat="1" applyFont="1" applyBorder="1" applyAlignment="1" applyProtection="1">
      <alignment horizontal="center" vertical="center"/>
      <protection hidden="1"/>
    </xf>
    <xf numFmtId="49" fontId="23" fillId="0" borderId="34" xfId="0" applyNumberFormat="1" applyFont="1" applyBorder="1" applyAlignment="1" applyProtection="1">
      <alignment horizontal="center" vertical="center"/>
      <protection hidden="1"/>
    </xf>
    <xf numFmtId="0" fontId="42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left"/>
      <protection hidden="1"/>
    </xf>
    <xf numFmtId="0" fontId="50" fillId="0" borderId="108" xfId="0" applyFont="1" applyBorder="1" applyAlignment="1" applyProtection="1">
      <alignment horizontal="center" vertical="center"/>
      <protection hidden="1"/>
    </xf>
    <xf numFmtId="0" fontId="50" fillId="0" borderId="124" xfId="0" applyFont="1" applyBorder="1" applyAlignment="1" applyProtection="1">
      <alignment horizontal="center" vertical="center"/>
      <protection hidden="1"/>
    </xf>
    <xf numFmtId="0" fontId="50" fillId="0" borderId="85" xfId="0" applyFont="1" applyBorder="1" applyAlignment="1" applyProtection="1">
      <alignment horizontal="center" vertical="center"/>
      <protection hidden="1"/>
    </xf>
    <xf numFmtId="0" fontId="41" fillId="0" borderId="66" xfId="0" applyFont="1" applyBorder="1" applyAlignment="1" applyProtection="1">
      <alignment vertical="center"/>
      <protection hidden="1"/>
    </xf>
    <xf numFmtId="0" fontId="41" fillId="0" borderId="142" xfId="0" applyFont="1" applyBorder="1" applyAlignment="1" applyProtection="1">
      <alignment vertical="center"/>
      <protection hidden="1"/>
    </xf>
    <xf numFmtId="0" fontId="41" fillId="0" borderId="107" xfId="0" applyFont="1" applyBorder="1" applyAlignment="1" applyProtection="1">
      <alignment vertical="center"/>
      <protection hidden="1"/>
    </xf>
    <xf numFmtId="3" fontId="38" fillId="0" borderId="87" xfId="0" applyNumberFormat="1" applyFont="1" applyBorder="1" applyAlignment="1" applyProtection="1">
      <alignment horizontal="center" vertical="center"/>
      <protection hidden="1"/>
    </xf>
    <xf numFmtId="0" fontId="10" fillId="0" borderId="163" xfId="0" applyFont="1" applyBorder="1" applyAlignment="1" applyProtection="1">
      <alignment horizontal="center" vertical="center"/>
      <protection hidden="1"/>
    </xf>
    <xf numFmtId="0" fontId="0" fillId="0" borderId="98" xfId="0" applyBorder="1" applyAlignment="1">
      <alignment horizontal="center" vertical="center"/>
    </xf>
    <xf numFmtId="0" fontId="10" fillId="0" borderId="156" xfId="0" applyFont="1" applyBorder="1" applyAlignment="1" applyProtection="1">
      <alignment horizontal="center" vertical="center"/>
      <protection hidden="1"/>
    </xf>
    <xf numFmtId="0" fontId="0" fillId="0" borderId="155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10" fillId="0" borderId="83" xfId="0" applyFont="1" applyBorder="1" applyAlignment="1" applyProtection="1">
      <alignment horizontal="center" vertical="center"/>
      <protection hidden="1"/>
    </xf>
    <xf numFmtId="0" fontId="0" fillId="0" borderId="43" xfId="0" applyBorder="1" applyAlignment="1">
      <alignment horizontal="center" vertical="center"/>
    </xf>
    <xf numFmtId="0" fontId="10" fillId="0" borderId="4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5" fillId="0" borderId="0" xfId="0" applyFont="1" applyAlignment="1" applyProtection="1">
      <alignment horizontal="left"/>
      <protection hidden="1"/>
    </xf>
    <xf numFmtId="0" fontId="24" fillId="0" borderId="0" xfId="0" applyFont="1" applyAlignment="1"/>
    <xf numFmtId="0" fontId="21" fillId="2" borderId="168" xfId="0" applyFont="1" applyFill="1" applyBorder="1" applyAlignment="1" applyProtection="1">
      <alignment horizontal="left"/>
      <protection hidden="1"/>
    </xf>
    <xf numFmtId="0" fontId="0" fillId="2" borderId="37" xfId="0" applyFill="1" applyBorder="1" applyAlignment="1">
      <alignment horizontal="left"/>
    </xf>
    <xf numFmtId="0" fontId="0" fillId="2" borderId="57" xfId="0" applyFill="1" applyBorder="1" applyAlignment="1">
      <alignment horizontal="left"/>
    </xf>
    <xf numFmtId="0" fontId="0" fillId="0" borderId="163" xfId="0" applyBorder="1" applyAlignment="1">
      <alignment horizontal="center" vertical="center"/>
    </xf>
    <xf numFmtId="0" fontId="21" fillId="2" borderId="162" xfId="0" applyFont="1" applyFill="1" applyBorder="1" applyAlignment="1" applyProtection="1">
      <alignment horizontal="left"/>
      <protection hidden="1"/>
    </xf>
    <xf numFmtId="0" fontId="0" fillId="2" borderId="54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0" fillId="0" borderId="166" xfId="0" applyBorder="1" applyAlignment="1">
      <alignment horizontal="center" vertical="center"/>
    </xf>
    <xf numFmtId="0" fontId="0" fillId="0" borderId="167" xfId="0" applyBorder="1" applyAlignment="1">
      <alignment horizontal="center" vertical="center"/>
    </xf>
    <xf numFmtId="0" fontId="10" fillId="0" borderId="36" xfId="0" applyFont="1" applyBorder="1" applyAlignment="1" applyProtection="1">
      <alignment horizontal="center" vertical="center"/>
      <protection hidden="1"/>
    </xf>
    <xf numFmtId="0" fontId="25" fillId="0" borderId="129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 wrapText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164" xfId="0" applyFont="1" applyBorder="1" applyAlignment="1" applyProtection="1">
      <alignment horizontal="center"/>
      <protection hidden="1"/>
    </xf>
    <xf numFmtId="0" fontId="5" fillId="0" borderId="165" xfId="0" applyFont="1" applyBorder="1" applyAlignment="1" applyProtection="1">
      <alignment horizontal="center"/>
      <protection hidden="1"/>
    </xf>
    <xf numFmtId="0" fontId="46" fillId="0" borderId="0" xfId="0" applyFont="1" applyAlignment="1" applyProtection="1">
      <alignment horizontal="center"/>
      <protection hidden="1"/>
    </xf>
    <xf numFmtId="0" fontId="21" fillId="2" borderId="54" xfId="0" applyFont="1" applyFill="1" applyBorder="1" applyAlignment="1" applyProtection="1">
      <alignment horizontal="left"/>
      <protection hidden="1"/>
    </xf>
    <xf numFmtId="0" fontId="21" fillId="2" borderId="45" xfId="0" applyFont="1" applyFill="1" applyBorder="1" applyAlignment="1" applyProtection="1">
      <alignment horizontal="left"/>
      <protection hidden="1"/>
    </xf>
    <xf numFmtId="0" fontId="21" fillId="2" borderId="122" xfId="0" applyFont="1" applyFill="1" applyBorder="1" applyAlignment="1" applyProtection="1">
      <alignment horizontal="left"/>
      <protection hidden="1"/>
    </xf>
    <xf numFmtId="0" fontId="30" fillId="2" borderId="129" xfId="0" applyFont="1" applyFill="1" applyBorder="1" applyAlignment="1">
      <alignment horizontal="left"/>
    </xf>
    <xf numFmtId="0" fontId="30" fillId="2" borderId="61" xfId="0" applyFont="1" applyFill="1" applyBorder="1" applyAlignment="1">
      <alignment horizontal="left"/>
    </xf>
    <xf numFmtId="0" fontId="44" fillId="0" borderId="0" xfId="0" applyFont="1" applyAlignment="1" applyProtection="1">
      <alignment horizontal="left" wrapText="1"/>
      <protection hidden="1"/>
    </xf>
    <xf numFmtId="0" fontId="45" fillId="0" borderId="0" xfId="0" applyFont="1" applyAlignment="1">
      <alignment wrapText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Обычный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0</xdr:rowOff>
    </xdr:from>
    <xdr:to>
      <xdr:col>1</xdr:col>
      <xdr:colOff>3590925</xdr:colOff>
      <xdr:row>5</xdr:row>
      <xdr:rowOff>190500</xdr:rowOff>
    </xdr:to>
    <xdr:pic>
      <xdr:nvPicPr>
        <xdr:cNvPr id="1025" name="Рисунок 2" descr="2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45434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</xdr:row>
      <xdr:rowOff>38100</xdr:rowOff>
    </xdr:from>
    <xdr:to>
      <xdr:col>0</xdr:col>
      <xdr:colOff>857250</xdr:colOff>
      <xdr:row>13</xdr:row>
      <xdr:rowOff>438150</xdr:rowOff>
    </xdr:to>
    <xdr:pic>
      <xdr:nvPicPr>
        <xdr:cNvPr id="1026" name="Изображения 1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3133725"/>
          <a:ext cx="781050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</xdr:row>
      <xdr:rowOff>85725</xdr:rowOff>
    </xdr:from>
    <xdr:to>
      <xdr:col>0</xdr:col>
      <xdr:colOff>838200</xdr:colOff>
      <xdr:row>15</xdr:row>
      <xdr:rowOff>409575</xdr:rowOff>
    </xdr:to>
    <xdr:pic>
      <xdr:nvPicPr>
        <xdr:cNvPr id="1027" name="Изображения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4133850"/>
          <a:ext cx="79057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16</xdr:row>
      <xdr:rowOff>28575</xdr:rowOff>
    </xdr:from>
    <xdr:to>
      <xdr:col>0</xdr:col>
      <xdr:colOff>923925</xdr:colOff>
      <xdr:row>17</xdr:row>
      <xdr:rowOff>438150</xdr:rowOff>
    </xdr:to>
    <xdr:pic>
      <xdr:nvPicPr>
        <xdr:cNvPr id="1028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5029200"/>
          <a:ext cx="876300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161925</xdr:colOff>
      <xdr:row>18</xdr:row>
      <xdr:rowOff>66675</xdr:rowOff>
    </xdr:from>
    <xdr:to>
      <xdr:col>0</xdr:col>
      <xdr:colOff>838200</xdr:colOff>
      <xdr:row>19</xdr:row>
      <xdr:rowOff>419100</xdr:rowOff>
    </xdr:to>
    <xdr:pic>
      <xdr:nvPicPr>
        <xdr:cNvPr id="1029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5" y="6019800"/>
          <a:ext cx="676275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20</xdr:row>
      <xdr:rowOff>85725</xdr:rowOff>
    </xdr:from>
    <xdr:to>
      <xdr:col>0</xdr:col>
      <xdr:colOff>895350</xdr:colOff>
      <xdr:row>21</xdr:row>
      <xdr:rowOff>419100</xdr:rowOff>
    </xdr:to>
    <xdr:pic>
      <xdr:nvPicPr>
        <xdr:cNvPr id="1030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6991350"/>
          <a:ext cx="838200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24</xdr:row>
      <xdr:rowOff>238125</xdr:rowOff>
    </xdr:from>
    <xdr:to>
      <xdr:col>0</xdr:col>
      <xdr:colOff>866775</xdr:colOff>
      <xdr:row>26</xdr:row>
      <xdr:rowOff>238125</xdr:rowOff>
    </xdr:to>
    <xdr:pic>
      <xdr:nvPicPr>
        <xdr:cNvPr id="1031" name="Изображения 8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9048750"/>
          <a:ext cx="81915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104775</xdr:colOff>
      <xdr:row>22</xdr:row>
      <xdr:rowOff>76200</xdr:rowOff>
    </xdr:from>
    <xdr:to>
      <xdr:col>0</xdr:col>
      <xdr:colOff>904875</xdr:colOff>
      <xdr:row>23</xdr:row>
      <xdr:rowOff>438150</xdr:rowOff>
    </xdr:to>
    <xdr:pic>
      <xdr:nvPicPr>
        <xdr:cNvPr id="1032" name="Изображения 1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7934325"/>
          <a:ext cx="800100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104775</xdr:colOff>
      <xdr:row>27</xdr:row>
      <xdr:rowOff>38100</xdr:rowOff>
    </xdr:from>
    <xdr:to>
      <xdr:col>0</xdr:col>
      <xdr:colOff>752475</xdr:colOff>
      <xdr:row>28</xdr:row>
      <xdr:rowOff>438150</xdr:rowOff>
    </xdr:to>
    <xdr:pic>
      <xdr:nvPicPr>
        <xdr:cNvPr id="1033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10277475"/>
          <a:ext cx="647700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66675</xdr:colOff>
      <xdr:row>30</xdr:row>
      <xdr:rowOff>142875</xdr:rowOff>
    </xdr:from>
    <xdr:to>
      <xdr:col>0</xdr:col>
      <xdr:colOff>895350</xdr:colOff>
      <xdr:row>32</xdr:row>
      <xdr:rowOff>409575</xdr:rowOff>
    </xdr:to>
    <xdr:pic>
      <xdr:nvPicPr>
        <xdr:cNvPr id="1034" name="Изображения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12306300"/>
          <a:ext cx="828675" cy="1219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114300</xdr:colOff>
      <xdr:row>35</xdr:row>
      <xdr:rowOff>85725</xdr:rowOff>
    </xdr:from>
    <xdr:to>
      <xdr:col>0</xdr:col>
      <xdr:colOff>809625</xdr:colOff>
      <xdr:row>36</xdr:row>
      <xdr:rowOff>409575</xdr:rowOff>
    </xdr:to>
    <xdr:pic>
      <xdr:nvPicPr>
        <xdr:cNvPr id="1035" name="Изображения 10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4630400"/>
          <a:ext cx="69532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76200</xdr:colOff>
      <xdr:row>33</xdr:row>
      <xdr:rowOff>47625</xdr:rowOff>
    </xdr:from>
    <xdr:to>
      <xdr:col>0</xdr:col>
      <xdr:colOff>876300</xdr:colOff>
      <xdr:row>34</xdr:row>
      <xdr:rowOff>438150</xdr:rowOff>
    </xdr:to>
    <xdr:pic>
      <xdr:nvPicPr>
        <xdr:cNvPr id="1036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" y="13639800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37</xdr:row>
      <xdr:rowOff>38100</xdr:rowOff>
    </xdr:from>
    <xdr:to>
      <xdr:col>0</xdr:col>
      <xdr:colOff>876300</xdr:colOff>
      <xdr:row>38</xdr:row>
      <xdr:rowOff>419100</xdr:rowOff>
    </xdr:to>
    <xdr:pic>
      <xdr:nvPicPr>
        <xdr:cNvPr id="1037" name="Изображения 13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15535275"/>
          <a:ext cx="8096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123825</xdr:colOff>
      <xdr:row>42</xdr:row>
      <xdr:rowOff>95250</xdr:rowOff>
    </xdr:from>
    <xdr:to>
      <xdr:col>0</xdr:col>
      <xdr:colOff>800100</xdr:colOff>
      <xdr:row>43</xdr:row>
      <xdr:rowOff>438150</xdr:rowOff>
    </xdr:to>
    <xdr:pic>
      <xdr:nvPicPr>
        <xdr:cNvPr id="1038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17497425"/>
          <a:ext cx="67627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44</xdr:row>
      <xdr:rowOff>76200</xdr:rowOff>
    </xdr:from>
    <xdr:to>
      <xdr:col>0</xdr:col>
      <xdr:colOff>742950</xdr:colOff>
      <xdr:row>45</xdr:row>
      <xdr:rowOff>400050</xdr:rowOff>
    </xdr:to>
    <xdr:pic>
      <xdr:nvPicPr>
        <xdr:cNvPr id="1039" name="Изображения 10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18430875"/>
          <a:ext cx="69532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142875</xdr:colOff>
      <xdr:row>46</xdr:row>
      <xdr:rowOff>76200</xdr:rowOff>
    </xdr:from>
    <xdr:to>
      <xdr:col>0</xdr:col>
      <xdr:colOff>847725</xdr:colOff>
      <xdr:row>47</xdr:row>
      <xdr:rowOff>447675</xdr:rowOff>
    </xdr:to>
    <xdr:pic>
      <xdr:nvPicPr>
        <xdr:cNvPr id="1040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2875" y="19383375"/>
          <a:ext cx="704850" cy="847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133350</xdr:colOff>
      <xdr:row>39</xdr:row>
      <xdr:rowOff>76200</xdr:rowOff>
    </xdr:from>
    <xdr:to>
      <xdr:col>0</xdr:col>
      <xdr:colOff>971550</xdr:colOff>
      <xdr:row>41</xdr:row>
      <xdr:rowOff>447675</xdr:rowOff>
    </xdr:to>
    <xdr:pic>
      <xdr:nvPicPr>
        <xdr:cNvPr id="1041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3350" y="16525875"/>
          <a:ext cx="8382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48</xdr:row>
      <xdr:rowOff>85725</xdr:rowOff>
    </xdr:from>
    <xdr:to>
      <xdr:col>0</xdr:col>
      <xdr:colOff>838200</xdr:colOff>
      <xdr:row>49</xdr:row>
      <xdr:rowOff>419100</xdr:rowOff>
    </xdr:to>
    <xdr:pic>
      <xdr:nvPicPr>
        <xdr:cNvPr id="1042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20345400"/>
          <a:ext cx="762000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66675</xdr:colOff>
      <xdr:row>50</xdr:row>
      <xdr:rowOff>66675</xdr:rowOff>
    </xdr:from>
    <xdr:to>
      <xdr:col>0</xdr:col>
      <xdr:colOff>828675</xdr:colOff>
      <xdr:row>51</xdr:row>
      <xdr:rowOff>390525</xdr:rowOff>
    </xdr:to>
    <xdr:pic>
      <xdr:nvPicPr>
        <xdr:cNvPr id="1043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675" y="21278850"/>
          <a:ext cx="76200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85725</xdr:colOff>
      <xdr:row>52</xdr:row>
      <xdr:rowOff>95250</xdr:rowOff>
    </xdr:from>
    <xdr:to>
      <xdr:col>0</xdr:col>
      <xdr:colOff>847725</xdr:colOff>
      <xdr:row>53</xdr:row>
      <xdr:rowOff>419100</xdr:rowOff>
    </xdr:to>
    <xdr:pic>
      <xdr:nvPicPr>
        <xdr:cNvPr id="1044" name="Изображения 1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22259925"/>
          <a:ext cx="76200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54</xdr:row>
      <xdr:rowOff>38100</xdr:rowOff>
    </xdr:from>
    <xdr:to>
      <xdr:col>0</xdr:col>
      <xdr:colOff>866775</xdr:colOff>
      <xdr:row>55</xdr:row>
      <xdr:rowOff>438150</xdr:rowOff>
    </xdr:to>
    <xdr:pic>
      <xdr:nvPicPr>
        <xdr:cNvPr id="1045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23155275"/>
          <a:ext cx="838200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123825</xdr:colOff>
      <xdr:row>56</xdr:row>
      <xdr:rowOff>95250</xdr:rowOff>
    </xdr:from>
    <xdr:to>
      <xdr:col>0</xdr:col>
      <xdr:colOff>914400</xdr:colOff>
      <xdr:row>57</xdr:row>
      <xdr:rowOff>438150</xdr:rowOff>
    </xdr:to>
    <xdr:pic>
      <xdr:nvPicPr>
        <xdr:cNvPr id="1046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24164925"/>
          <a:ext cx="79057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66675</xdr:colOff>
      <xdr:row>58</xdr:row>
      <xdr:rowOff>47625</xdr:rowOff>
    </xdr:from>
    <xdr:to>
      <xdr:col>0</xdr:col>
      <xdr:colOff>876300</xdr:colOff>
      <xdr:row>59</xdr:row>
      <xdr:rowOff>428625</xdr:rowOff>
    </xdr:to>
    <xdr:pic>
      <xdr:nvPicPr>
        <xdr:cNvPr id="1047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25088850"/>
          <a:ext cx="8096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142875</xdr:colOff>
      <xdr:row>60</xdr:row>
      <xdr:rowOff>19050</xdr:rowOff>
    </xdr:from>
    <xdr:to>
      <xdr:col>0</xdr:col>
      <xdr:colOff>742950</xdr:colOff>
      <xdr:row>61</xdr:row>
      <xdr:rowOff>419100</xdr:rowOff>
    </xdr:to>
    <xdr:pic>
      <xdr:nvPicPr>
        <xdr:cNvPr id="1048" name="Изображения 11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2875" y="26012775"/>
          <a:ext cx="60007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62</xdr:row>
      <xdr:rowOff>47625</xdr:rowOff>
    </xdr:from>
    <xdr:to>
      <xdr:col>0</xdr:col>
      <xdr:colOff>885825</xdr:colOff>
      <xdr:row>63</xdr:row>
      <xdr:rowOff>438150</xdr:rowOff>
    </xdr:to>
    <xdr:pic>
      <xdr:nvPicPr>
        <xdr:cNvPr id="1049" name="Изображения 11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26993850"/>
          <a:ext cx="828675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64</xdr:row>
      <xdr:rowOff>114300</xdr:rowOff>
    </xdr:from>
    <xdr:to>
      <xdr:col>0</xdr:col>
      <xdr:colOff>647700</xdr:colOff>
      <xdr:row>65</xdr:row>
      <xdr:rowOff>428625</xdr:rowOff>
    </xdr:to>
    <xdr:pic>
      <xdr:nvPicPr>
        <xdr:cNvPr id="1050" name="Изображения 2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" y="28013025"/>
          <a:ext cx="609600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457200</xdr:colOff>
      <xdr:row>64</xdr:row>
      <xdr:rowOff>38100</xdr:rowOff>
    </xdr:from>
    <xdr:to>
      <xdr:col>0</xdr:col>
      <xdr:colOff>1162050</xdr:colOff>
      <xdr:row>65</xdr:row>
      <xdr:rowOff>419100</xdr:rowOff>
    </xdr:to>
    <xdr:pic>
      <xdr:nvPicPr>
        <xdr:cNvPr id="1051" name="Изображения 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57200" y="27936825"/>
          <a:ext cx="704850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104775</xdr:colOff>
      <xdr:row>66</xdr:row>
      <xdr:rowOff>28575</xdr:rowOff>
    </xdr:from>
    <xdr:to>
      <xdr:col>0</xdr:col>
      <xdr:colOff>923925</xdr:colOff>
      <xdr:row>66</xdr:row>
      <xdr:rowOff>895350</xdr:rowOff>
    </xdr:to>
    <xdr:pic>
      <xdr:nvPicPr>
        <xdr:cNvPr id="1052" name="Изображения 10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775" y="28879800"/>
          <a:ext cx="819150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152400</xdr:colOff>
      <xdr:row>67</xdr:row>
      <xdr:rowOff>28575</xdr:rowOff>
    </xdr:from>
    <xdr:to>
      <xdr:col>0</xdr:col>
      <xdr:colOff>981075</xdr:colOff>
      <xdr:row>67</xdr:row>
      <xdr:rowOff>885825</xdr:rowOff>
    </xdr:to>
    <xdr:pic>
      <xdr:nvPicPr>
        <xdr:cNvPr id="1053" name="Изображения 3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2400" y="29813250"/>
          <a:ext cx="82867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133350</xdr:colOff>
      <xdr:row>68</xdr:row>
      <xdr:rowOff>38100</xdr:rowOff>
    </xdr:from>
    <xdr:to>
      <xdr:col>0</xdr:col>
      <xdr:colOff>904875</xdr:colOff>
      <xdr:row>68</xdr:row>
      <xdr:rowOff>876300</xdr:rowOff>
    </xdr:to>
    <xdr:pic>
      <xdr:nvPicPr>
        <xdr:cNvPr id="1054" name="Изображения 2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3350" y="30756225"/>
          <a:ext cx="771525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142875</xdr:colOff>
      <xdr:row>69</xdr:row>
      <xdr:rowOff>47625</xdr:rowOff>
    </xdr:from>
    <xdr:to>
      <xdr:col>0</xdr:col>
      <xdr:colOff>942975</xdr:colOff>
      <xdr:row>69</xdr:row>
      <xdr:rowOff>981075</xdr:rowOff>
    </xdr:to>
    <xdr:pic>
      <xdr:nvPicPr>
        <xdr:cNvPr id="1055" name="Изображения 2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t="19458" b="11089"/>
        <a:stretch>
          <a:fillRect/>
        </a:stretch>
      </xdr:blipFill>
      <xdr:spPr bwMode="auto">
        <a:xfrm>
          <a:off x="142875" y="31680150"/>
          <a:ext cx="800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114300</xdr:colOff>
      <xdr:row>70</xdr:row>
      <xdr:rowOff>28575</xdr:rowOff>
    </xdr:from>
    <xdr:to>
      <xdr:col>0</xdr:col>
      <xdr:colOff>971550</xdr:colOff>
      <xdr:row>70</xdr:row>
      <xdr:rowOff>942975</xdr:rowOff>
    </xdr:to>
    <xdr:pic>
      <xdr:nvPicPr>
        <xdr:cNvPr id="1056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32661225"/>
          <a:ext cx="85725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352425</xdr:colOff>
      <xdr:row>71</xdr:row>
      <xdr:rowOff>57150</xdr:rowOff>
    </xdr:from>
    <xdr:to>
      <xdr:col>0</xdr:col>
      <xdr:colOff>800100</xdr:colOff>
      <xdr:row>71</xdr:row>
      <xdr:rowOff>971550</xdr:rowOff>
    </xdr:to>
    <xdr:pic>
      <xdr:nvPicPr>
        <xdr:cNvPr id="1057" name="Изображения 2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52425" y="33680400"/>
          <a:ext cx="44767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152400</xdr:colOff>
      <xdr:row>78</xdr:row>
      <xdr:rowOff>38100</xdr:rowOff>
    </xdr:from>
    <xdr:to>
      <xdr:col>0</xdr:col>
      <xdr:colOff>933450</xdr:colOff>
      <xdr:row>79</xdr:row>
      <xdr:rowOff>466725</xdr:rowOff>
    </xdr:to>
    <xdr:pic>
      <xdr:nvPicPr>
        <xdr:cNvPr id="1058" name="Изображения 8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37499925"/>
          <a:ext cx="781050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161925</xdr:colOff>
      <xdr:row>72</xdr:row>
      <xdr:rowOff>85725</xdr:rowOff>
    </xdr:from>
    <xdr:to>
      <xdr:col>0</xdr:col>
      <xdr:colOff>933450</xdr:colOff>
      <xdr:row>73</xdr:row>
      <xdr:rowOff>390525</xdr:rowOff>
    </xdr:to>
    <xdr:pic>
      <xdr:nvPicPr>
        <xdr:cNvPr id="1059" name="Изображения 11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1925" y="34709100"/>
          <a:ext cx="771525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161925</xdr:colOff>
      <xdr:row>76</xdr:row>
      <xdr:rowOff>95250</xdr:rowOff>
    </xdr:from>
    <xdr:to>
      <xdr:col>0</xdr:col>
      <xdr:colOff>923925</xdr:colOff>
      <xdr:row>77</xdr:row>
      <xdr:rowOff>400050</xdr:rowOff>
    </xdr:to>
    <xdr:pic>
      <xdr:nvPicPr>
        <xdr:cNvPr id="1060" name="Изображения 11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1925" y="36604575"/>
          <a:ext cx="762000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152400</xdr:colOff>
      <xdr:row>80</xdr:row>
      <xdr:rowOff>123825</xdr:rowOff>
    </xdr:from>
    <xdr:to>
      <xdr:col>0</xdr:col>
      <xdr:colOff>914400</xdr:colOff>
      <xdr:row>81</xdr:row>
      <xdr:rowOff>361950</xdr:rowOff>
    </xdr:to>
    <xdr:pic>
      <xdr:nvPicPr>
        <xdr:cNvPr id="1061" name="Изображения 2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52400" y="38538150"/>
          <a:ext cx="762000" cy="676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209550</xdr:colOff>
      <xdr:row>82</xdr:row>
      <xdr:rowOff>66675</xdr:rowOff>
    </xdr:from>
    <xdr:to>
      <xdr:col>0</xdr:col>
      <xdr:colOff>809625</xdr:colOff>
      <xdr:row>84</xdr:row>
      <xdr:rowOff>161925</xdr:rowOff>
    </xdr:to>
    <xdr:pic>
      <xdr:nvPicPr>
        <xdr:cNvPr id="1062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9550" y="3935730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87</xdr:row>
      <xdr:rowOff>76200</xdr:rowOff>
    </xdr:from>
    <xdr:to>
      <xdr:col>0</xdr:col>
      <xdr:colOff>876300</xdr:colOff>
      <xdr:row>88</xdr:row>
      <xdr:rowOff>409575</xdr:rowOff>
    </xdr:to>
    <xdr:pic>
      <xdr:nvPicPr>
        <xdr:cNvPr id="1063" name="Изображения 3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7175" y="41738550"/>
          <a:ext cx="619125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123825</xdr:colOff>
      <xdr:row>74</xdr:row>
      <xdr:rowOff>19050</xdr:rowOff>
    </xdr:from>
    <xdr:to>
      <xdr:col>0</xdr:col>
      <xdr:colOff>1019175</xdr:colOff>
      <xdr:row>75</xdr:row>
      <xdr:rowOff>438150</xdr:rowOff>
    </xdr:to>
    <xdr:pic>
      <xdr:nvPicPr>
        <xdr:cNvPr id="1064" name="Рисунок 6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3825" y="355758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89</xdr:row>
      <xdr:rowOff>9525</xdr:rowOff>
    </xdr:from>
    <xdr:to>
      <xdr:col>0</xdr:col>
      <xdr:colOff>990600</xdr:colOff>
      <xdr:row>90</xdr:row>
      <xdr:rowOff>438150</xdr:rowOff>
    </xdr:to>
    <xdr:pic>
      <xdr:nvPicPr>
        <xdr:cNvPr id="1065" name="Рисунок 6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4256722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91</xdr:row>
      <xdr:rowOff>161925</xdr:rowOff>
    </xdr:from>
    <xdr:to>
      <xdr:col>0</xdr:col>
      <xdr:colOff>1085850</xdr:colOff>
      <xdr:row>93</xdr:row>
      <xdr:rowOff>428625</xdr:rowOff>
    </xdr:to>
    <xdr:pic>
      <xdr:nvPicPr>
        <xdr:cNvPr id="1066" name="Рисунок 6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43672125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94</xdr:row>
      <xdr:rowOff>238125</xdr:rowOff>
    </xdr:from>
    <xdr:to>
      <xdr:col>0</xdr:col>
      <xdr:colOff>933450</xdr:colOff>
      <xdr:row>96</xdr:row>
      <xdr:rowOff>342900</xdr:rowOff>
    </xdr:to>
    <xdr:pic>
      <xdr:nvPicPr>
        <xdr:cNvPr id="1067" name="Изображения 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3825" y="44938950"/>
          <a:ext cx="80962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247650</xdr:colOff>
      <xdr:row>97</xdr:row>
      <xdr:rowOff>57150</xdr:rowOff>
    </xdr:from>
    <xdr:to>
      <xdr:col>0</xdr:col>
      <xdr:colOff>828675</xdr:colOff>
      <xdr:row>98</xdr:row>
      <xdr:rowOff>428625</xdr:rowOff>
    </xdr:to>
    <xdr:pic>
      <xdr:nvPicPr>
        <xdr:cNvPr id="1068" name="Изображения 12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47650" y="45958125"/>
          <a:ext cx="581025" cy="685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257175</xdr:colOff>
      <xdr:row>99</xdr:row>
      <xdr:rowOff>47625</xdr:rowOff>
    </xdr:from>
    <xdr:to>
      <xdr:col>0</xdr:col>
      <xdr:colOff>714375</xdr:colOff>
      <xdr:row>99</xdr:row>
      <xdr:rowOff>628650</xdr:rowOff>
    </xdr:to>
    <xdr:pic>
      <xdr:nvPicPr>
        <xdr:cNvPr id="1069" name="Изображения 11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7175" y="46748700"/>
          <a:ext cx="457200" cy="581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238125</xdr:colOff>
      <xdr:row>107</xdr:row>
      <xdr:rowOff>85725</xdr:rowOff>
    </xdr:from>
    <xdr:to>
      <xdr:col>0</xdr:col>
      <xdr:colOff>885825</xdr:colOff>
      <xdr:row>108</xdr:row>
      <xdr:rowOff>447675</xdr:rowOff>
    </xdr:to>
    <xdr:pic>
      <xdr:nvPicPr>
        <xdr:cNvPr id="1070" name="Изображения 12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8125" y="49530000"/>
          <a:ext cx="647700" cy="685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76200</xdr:colOff>
      <xdr:row>102</xdr:row>
      <xdr:rowOff>95250</xdr:rowOff>
    </xdr:from>
    <xdr:to>
      <xdr:col>0</xdr:col>
      <xdr:colOff>1085850</xdr:colOff>
      <xdr:row>104</xdr:row>
      <xdr:rowOff>371475</xdr:rowOff>
    </xdr:to>
    <xdr:pic>
      <xdr:nvPicPr>
        <xdr:cNvPr id="10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6200" y="47444025"/>
          <a:ext cx="1009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105</xdr:row>
      <xdr:rowOff>66675</xdr:rowOff>
    </xdr:from>
    <xdr:to>
      <xdr:col>0</xdr:col>
      <xdr:colOff>904875</xdr:colOff>
      <xdr:row>106</xdr:row>
      <xdr:rowOff>419100</xdr:rowOff>
    </xdr:to>
    <xdr:pic>
      <xdr:nvPicPr>
        <xdr:cNvPr id="1072" name="Изображения 12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3350" y="48615600"/>
          <a:ext cx="771525" cy="771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110</xdr:row>
      <xdr:rowOff>9525</xdr:rowOff>
    </xdr:from>
    <xdr:to>
      <xdr:col>0</xdr:col>
      <xdr:colOff>923925</xdr:colOff>
      <xdr:row>111</xdr:row>
      <xdr:rowOff>400050</xdr:rowOff>
    </xdr:to>
    <xdr:pic>
      <xdr:nvPicPr>
        <xdr:cNvPr id="1073" name="Изображения 12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71450" y="50939700"/>
          <a:ext cx="752475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85725</xdr:colOff>
      <xdr:row>112</xdr:row>
      <xdr:rowOff>57150</xdr:rowOff>
    </xdr:from>
    <xdr:to>
      <xdr:col>0</xdr:col>
      <xdr:colOff>923925</xdr:colOff>
      <xdr:row>113</xdr:row>
      <xdr:rowOff>419100</xdr:rowOff>
    </xdr:to>
    <xdr:pic>
      <xdr:nvPicPr>
        <xdr:cNvPr id="1074" name="Рисунок 7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5725" y="5193982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109</xdr:row>
      <xdr:rowOff>19050</xdr:rowOff>
    </xdr:from>
    <xdr:to>
      <xdr:col>0</xdr:col>
      <xdr:colOff>838200</xdr:colOff>
      <xdr:row>109</xdr:row>
      <xdr:rowOff>609600</xdr:rowOff>
    </xdr:to>
    <xdr:pic>
      <xdr:nvPicPr>
        <xdr:cNvPr id="1075" name="Рисунок 8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47650" y="503015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114</xdr:row>
      <xdr:rowOff>38100</xdr:rowOff>
    </xdr:from>
    <xdr:to>
      <xdr:col>0</xdr:col>
      <xdr:colOff>838200</xdr:colOff>
      <xdr:row>115</xdr:row>
      <xdr:rowOff>0</xdr:rowOff>
    </xdr:to>
    <xdr:pic>
      <xdr:nvPicPr>
        <xdr:cNvPr id="1076" name="Рисунок 8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38125" y="528732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115</xdr:row>
      <xdr:rowOff>9525</xdr:rowOff>
    </xdr:from>
    <xdr:to>
      <xdr:col>0</xdr:col>
      <xdr:colOff>866775</xdr:colOff>
      <xdr:row>115</xdr:row>
      <xdr:rowOff>619125</xdr:rowOff>
    </xdr:to>
    <xdr:pic>
      <xdr:nvPicPr>
        <xdr:cNvPr id="1077" name="Рисунок 8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47650" y="53482875"/>
          <a:ext cx="6191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117</xdr:row>
      <xdr:rowOff>38100</xdr:rowOff>
    </xdr:from>
    <xdr:to>
      <xdr:col>0</xdr:col>
      <xdr:colOff>857250</xdr:colOff>
      <xdr:row>117</xdr:row>
      <xdr:rowOff>666750</xdr:rowOff>
    </xdr:to>
    <xdr:pic>
      <xdr:nvPicPr>
        <xdr:cNvPr id="1078" name="Изображения 5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8600" y="54625875"/>
          <a:ext cx="628650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180975</xdr:colOff>
      <xdr:row>118</xdr:row>
      <xdr:rowOff>19050</xdr:rowOff>
    </xdr:from>
    <xdr:to>
      <xdr:col>0</xdr:col>
      <xdr:colOff>809625</xdr:colOff>
      <xdr:row>118</xdr:row>
      <xdr:rowOff>647700</xdr:rowOff>
    </xdr:to>
    <xdr:pic>
      <xdr:nvPicPr>
        <xdr:cNvPr id="1079" name="Изображения 3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" y="55283100"/>
          <a:ext cx="628650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200025</xdr:colOff>
      <xdr:row>119</xdr:row>
      <xdr:rowOff>28575</xdr:rowOff>
    </xdr:from>
    <xdr:to>
      <xdr:col>0</xdr:col>
      <xdr:colOff>762000</xdr:colOff>
      <xdr:row>119</xdr:row>
      <xdr:rowOff>628650</xdr:rowOff>
    </xdr:to>
    <xdr:pic>
      <xdr:nvPicPr>
        <xdr:cNvPr id="1080" name="Изображения 4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00025" y="55959375"/>
          <a:ext cx="561975" cy="600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257175</xdr:colOff>
      <xdr:row>121</xdr:row>
      <xdr:rowOff>38100</xdr:rowOff>
    </xdr:from>
    <xdr:to>
      <xdr:col>0</xdr:col>
      <xdr:colOff>704850</xdr:colOff>
      <xdr:row>123</xdr:row>
      <xdr:rowOff>0</xdr:rowOff>
    </xdr:to>
    <xdr:pic>
      <xdr:nvPicPr>
        <xdr:cNvPr id="1081" name="Изображения 4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7175" y="57350025"/>
          <a:ext cx="44767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123825</xdr:colOff>
      <xdr:row>120</xdr:row>
      <xdr:rowOff>19050</xdr:rowOff>
    </xdr:from>
    <xdr:to>
      <xdr:col>0</xdr:col>
      <xdr:colOff>781050</xdr:colOff>
      <xdr:row>120</xdr:row>
      <xdr:rowOff>714375</xdr:rowOff>
    </xdr:to>
    <xdr:pic>
      <xdr:nvPicPr>
        <xdr:cNvPr id="1082" name="Изображения 4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3825" y="56616600"/>
          <a:ext cx="6572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304800</xdr:colOff>
      <xdr:row>123</xdr:row>
      <xdr:rowOff>28575</xdr:rowOff>
    </xdr:from>
    <xdr:to>
      <xdr:col>0</xdr:col>
      <xdr:colOff>685800</xdr:colOff>
      <xdr:row>124</xdr:row>
      <xdr:rowOff>0</xdr:rowOff>
    </xdr:to>
    <xdr:pic>
      <xdr:nvPicPr>
        <xdr:cNvPr id="1083" name="Изображения 4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04800" y="58112025"/>
          <a:ext cx="381000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304800</xdr:colOff>
      <xdr:row>124</xdr:row>
      <xdr:rowOff>38100</xdr:rowOff>
    </xdr:from>
    <xdr:to>
      <xdr:col>0</xdr:col>
      <xdr:colOff>733425</xdr:colOff>
      <xdr:row>124</xdr:row>
      <xdr:rowOff>771525</xdr:rowOff>
    </xdr:to>
    <xdr:pic>
      <xdr:nvPicPr>
        <xdr:cNvPr id="1084" name="Изображения 4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04800" y="58845450"/>
          <a:ext cx="4286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266700</xdr:colOff>
      <xdr:row>132</xdr:row>
      <xdr:rowOff>57150</xdr:rowOff>
    </xdr:from>
    <xdr:to>
      <xdr:col>0</xdr:col>
      <xdr:colOff>781050</xdr:colOff>
      <xdr:row>132</xdr:row>
      <xdr:rowOff>514350</xdr:rowOff>
    </xdr:to>
    <xdr:pic>
      <xdr:nvPicPr>
        <xdr:cNvPr id="1085" name="Рисунок 10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66700" y="62417325"/>
          <a:ext cx="5143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133</xdr:row>
      <xdr:rowOff>47625</xdr:rowOff>
    </xdr:from>
    <xdr:to>
      <xdr:col>0</xdr:col>
      <xdr:colOff>790575</xdr:colOff>
      <xdr:row>133</xdr:row>
      <xdr:rowOff>609600</xdr:rowOff>
    </xdr:to>
    <xdr:pic>
      <xdr:nvPicPr>
        <xdr:cNvPr id="1086" name="Рисунок 10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04800" y="62979300"/>
          <a:ext cx="4857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135</xdr:row>
      <xdr:rowOff>38100</xdr:rowOff>
    </xdr:from>
    <xdr:to>
      <xdr:col>0</xdr:col>
      <xdr:colOff>876300</xdr:colOff>
      <xdr:row>135</xdr:row>
      <xdr:rowOff>828675</xdr:rowOff>
    </xdr:to>
    <xdr:pic>
      <xdr:nvPicPr>
        <xdr:cNvPr id="1087" name="Изображения 4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61925" y="63922275"/>
          <a:ext cx="714375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142875</xdr:colOff>
      <xdr:row>138</xdr:row>
      <xdr:rowOff>47625</xdr:rowOff>
    </xdr:from>
    <xdr:to>
      <xdr:col>0</xdr:col>
      <xdr:colOff>885825</xdr:colOff>
      <xdr:row>139</xdr:row>
      <xdr:rowOff>0</xdr:rowOff>
    </xdr:to>
    <xdr:pic>
      <xdr:nvPicPr>
        <xdr:cNvPr id="1088" name="Изображения 5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2875" y="66503550"/>
          <a:ext cx="742950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114300</xdr:colOff>
      <xdr:row>137</xdr:row>
      <xdr:rowOff>47625</xdr:rowOff>
    </xdr:from>
    <xdr:to>
      <xdr:col>0</xdr:col>
      <xdr:colOff>923925</xdr:colOff>
      <xdr:row>137</xdr:row>
      <xdr:rowOff>800100</xdr:rowOff>
    </xdr:to>
    <xdr:pic>
      <xdr:nvPicPr>
        <xdr:cNvPr id="1089" name="Изображения 5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4300" y="65646300"/>
          <a:ext cx="80962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133350</xdr:colOff>
      <xdr:row>141</xdr:row>
      <xdr:rowOff>19050</xdr:rowOff>
    </xdr:from>
    <xdr:to>
      <xdr:col>0</xdr:col>
      <xdr:colOff>895350</xdr:colOff>
      <xdr:row>141</xdr:row>
      <xdr:rowOff>819150</xdr:rowOff>
    </xdr:to>
    <xdr:pic>
      <xdr:nvPicPr>
        <xdr:cNvPr id="1090" name="Изображения 5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3350" y="68970525"/>
          <a:ext cx="76200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266700</xdr:colOff>
      <xdr:row>169</xdr:row>
      <xdr:rowOff>28575</xdr:rowOff>
    </xdr:from>
    <xdr:to>
      <xdr:col>0</xdr:col>
      <xdr:colOff>904875</xdr:colOff>
      <xdr:row>169</xdr:row>
      <xdr:rowOff>542925</xdr:rowOff>
    </xdr:to>
    <xdr:pic>
      <xdr:nvPicPr>
        <xdr:cNvPr id="1091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66700" y="83667600"/>
          <a:ext cx="6381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152400</xdr:colOff>
      <xdr:row>145</xdr:row>
      <xdr:rowOff>19050</xdr:rowOff>
    </xdr:from>
    <xdr:to>
      <xdr:col>0</xdr:col>
      <xdr:colOff>866775</xdr:colOff>
      <xdr:row>145</xdr:row>
      <xdr:rowOff>723900</xdr:rowOff>
    </xdr:to>
    <xdr:pic>
      <xdr:nvPicPr>
        <xdr:cNvPr id="1092" name="Рисунок 11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52400" y="71561325"/>
          <a:ext cx="714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146</xdr:row>
      <xdr:rowOff>28575</xdr:rowOff>
    </xdr:from>
    <xdr:to>
      <xdr:col>0</xdr:col>
      <xdr:colOff>838200</xdr:colOff>
      <xdr:row>146</xdr:row>
      <xdr:rowOff>714375</xdr:rowOff>
    </xdr:to>
    <xdr:pic>
      <xdr:nvPicPr>
        <xdr:cNvPr id="1093" name="Рисунок 11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61925" y="7231380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147</xdr:row>
      <xdr:rowOff>28575</xdr:rowOff>
    </xdr:from>
    <xdr:to>
      <xdr:col>0</xdr:col>
      <xdr:colOff>885825</xdr:colOff>
      <xdr:row>147</xdr:row>
      <xdr:rowOff>733425</xdr:rowOff>
    </xdr:to>
    <xdr:pic>
      <xdr:nvPicPr>
        <xdr:cNvPr id="1094" name="Рисунок 11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" y="730567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148</xdr:row>
      <xdr:rowOff>57150</xdr:rowOff>
    </xdr:from>
    <xdr:to>
      <xdr:col>0</xdr:col>
      <xdr:colOff>847725</xdr:colOff>
      <xdr:row>148</xdr:row>
      <xdr:rowOff>714375</xdr:rowOff>
    </xdr:to>
    <xdr:pic>
      <xdr:nvPicPr>
        <xdr:cNvPr id="1095" name="Рисунок 11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90500" y="7382827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172</xdr:row>
      <xdr:rowOff>47625</xdr:rowOff>
    </xdr:from>
    <xdr:to>
      <xdr:col>0</xdr:col>
      <xdr:colOff>857250</xdr:colOff>
      <xdr:row>172</xdr:row>
      <xdr:rowOff>438150</xdr:rowOff>
    </xdr:to>
    <xdr:pic>
      <xdr:nvPicPr>
        <xdr:cNvPr id="1096" name="Рисунок 12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23734" b="11307"/>
        <a:stretch>
          <a:fillRect/>
        </a:stretch>
      </xdr:blipFill>
      <xdr:spPr bwMode="auto">
        <a:xfrm>
          <a:off x="247650" y="848106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174</xdr:row>
      <xdr:rowOff>38100</xdr:rowOff>
    </xdr:from>
    <xdr:to>
      <xdr:col>0</xdr:col>
      <xdr:colOff>828675</xdr:colOff>
      <xdr:row>174</xdr:row>
      <xdr:rowOff>466725</xdr:rowOff>
    </xdr:to>
    <xdr:pic>
      <xdr:nvPicPr>
        <xdr:cNvPr id="1097" name="Рисунок 123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977" b="15302"/>
        <a:stretch>
          <a:fillRect/>
        </a:stretch>
      </xdr:blipFill>
      <xdr:spPr bwMode="auto">
        <a:xfrm>
          <a:off x="200025" y="85753575"/>
          <a:ext cx="6286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170</xdr:row>
      <xdr:rowOff>47625</xdr:rowOff>
    </xdr:from>
    <xdr:to>
      <xdr:col>0</xdr:col>
      <xdr:colOff>933450</xdr:colOff>
      <xdr:row>171</xdr:row>
      <xdr:rowOff>238125</xdr:rowOff>
    </xdr:to>
    <xdr:pic>
      <xdr:nvPicPr>
        <xdr:cNvPr id="1098" name="Рисунок 12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928" t="18051" r="-4477" b="14644"/>
        <a:stretch>
          <a:fillRect/>
        </a:stretch>
      </xdr:blipFill>
      <xdr:spPr bwMode="auto">
        <a:xfrm>
          <a:off x="219075" y="84258150"/>
          <a:ext cx="7143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166</xdr:row>
      <xdr:rowOff>38100</xdr:rowOff>
    </xdr:from>
    <xdr:to>
      <xdr:col>0</xdr:col>
      <xdr:colOff>923925</xdr:colOff>
      <xdr:row>167</xdr:row>
      <xdr:rowOff>400050</xdr:rowOff>
    </xdr:to>
    <xdr:pic>
      <xdr:nvPicPr>
        <xdr:cNvPr id="1099" name="Изображения 36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90500" y="82372200"/>
          <a:ext cx="733425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219075</xdr:colOff>
      <xdr:row>164</xdr:row>
      <xdr:rowOff>47625</xdr:rowOff>
    </xdr:from>
    <xdr:to>
      <xdr:col>0</xdr:col>
      <xdr:colOff>933450</xdr:colOff>
      <xdr:row>165</xdr:row>
      <xdr:rowOff>371475</xdr:rowOff>
    </xdr:to>
    <xdr:pic>
      <xdr:nvPicPr>
        <xdr:cNvPr id="1100" name="Рисунок 1471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9075" y="816006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162</xdr:row>
      <xdr:rowOff>19050</xdr:rowOff>
    </xdr:from>
    <xdr:to>
      <xdr:col>0</xdr:col>
      <xdr:colOff>885825</xdr:colOff>
      <xdr:row>163</xdr:row>
      <xdr:rowOff>323850</xdr:rowOff>
    </xdr:to>
    <xdr:pic>
      <xdr:nvPicPr>
        <xdr:cNvPr id="1101" name="Рисунок 147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0500" y="808386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160</xdr:row>
      <xdr:rowOff>47625</xdr:rowOff>
    </xdr:from>
    <xdr:to>
      <xdr:col>0</xdr:col>
      <xdr:colOff>876300</xdr:colOff>
      <xdr:row>161</xdr:row>
      <xdr:rowOff>361950</xdr:rowOff>
    </xdr:to>
    <xdr:pic>
      <xdr:nvPicPr>
        <xdr:cNvPr id="1102" name="Рисунок 1473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80975" y="801052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154</xdr:row>
      <xdr:rowOff>28575</xdr:rowOff>
    </xdr:from>
    <xdr:to>
      <xdr:col>0</xdr:col>
      <xdr:colOff>876300</xdr:colOff>
      <xdr:row>155</xdr:row>
      <xdr:rowOff>371475</xdr:rowOff>
    </xdr:to>
    <xdr:pic>
      <xdr:nvPicPr>
        <xdr:cNvPr id="1103" name="Рисунок 147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61925" y="77571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152</xdr:row>
      <xdr:rowOff>28575</xdr:rowOff>
    </xdr:from>
    <xdr:to>
      <xdr:col>0</xdr:col>
      <xdr:colOff>933450</xdr:colOff>
      <xdr:row>153</xdr:row>
      <xdr:rowOff>390525</xdr:rowOff>
    </xdr:to>
    <xdr:pic>
      <xdr:nvPicPr>
        <xdr:cNvPr id="1104" name="Рисунок 1475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1450" y="767715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200</xdr:row>
      <xdr:rowOff>38100</xdr:rowOff>
    </xdr:from>
    <xdr:to>
      <xdr:col>0</xdr:col>
      <xdr:colOff>904875</xdr:colOff>
      <xdr:row>200</xdr:row>
      <xdr:rowOff>371475</xdr:rowOff>
    </xdr:to>
    <xdr:pic>
      <xdr:nvPicPr>
        <xdr:cNvPr id="1105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80975" y="98974275"/>
          <a:ext cx="723900" cy="33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161925</xdr:colOff>
      <xdr:row>201</xdr:row>
      <xdr:rowOff>47625</xdr:rowOff>
    </xdr:from>
    <xdr:to>
      <xdr:col>0</xdr:col>
      <xdr:colOff>1028700</xdr:colOff>
      <xdr:row>202</xdr:row>
      <xdr:rowOff>304800</xdr:rowOff>
    </xdr:to>
    <xdr:pic>
      <xdr:nvPicPr>
        <xdr:cNvPr id="1106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61925" y="99383850"/>
          <a:ext cx="86677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247650</xdr:colOff>
      <xdr:row>176</xdr:row>
      <xdr:rowOff>38100</xdr:rowOff>
    </xdr:from>
    <xdr:to>
      <xdr:col>0</xdr:col>
      <xdr:colOff>1009650</xdr:colOff>
      <xdr:row>176</xdr:row>
      <xdr:rowOff>466725</xdr:rowOff>
    </xdr:to>
    <xdr:pic>
      <xdr:nvPicPr>
        <xdr:cNvPr id="1107" name="Изображения 7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47650" y="86734650"/>
          <a:ext cx="762000" cy="428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152400</xdr:colOff>
      <xdr:row>198</xdr:row>
      <xdr:rowOff>19050</xdr:rowOff>
    </xdr:from>
    <xdr:to>
      <xdr:col>0</xdr:col>
      <xdr:colOff>971550</xdr:colOff>
      <xdr:row>198</xdr:row>
      <xdr:rowOff>514350</xdr:rowOff>
    </xdr:to>
    <xdr:pic>
      <xdr:nvPicPr>
        <xdr:cNvPr id="1108" name="Рисунок 1477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52400" y="97926525"/>
          <a:ext cx="819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199</xdr:row>
      <xdr:rowOff>38100</xdr:rowOff>
    </xdr:from>
    <xdr:to>
      <xdr:col>0</xdr:col>
      <xdr:colOff>971550</xdr:colOff>
      <xdr:row>199</xdr:row>
      <xdr:rowOff>466725</xdr:rowOff>
    </xdr:to>
    <xdr:pic>
      <xdr:nvPicPr>
        <xdr:cNvPr id="1109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00025" y="98498025"/>
          <a:ext cx="771525" cy="428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200025</xdr:colOff>
      <xdr:row>178</xdr:row>
      <xdr:rowOff>19050</xdr:rowOff>
    </xdr:from>
    <xdr:to>
      <xdr:col>0</xdr:col>
      <xdr:colOff>981075</xdr:colOff>
      <xdr:row>178</xdr:row>
      <xdr:rowOff>457200</xdr:rowOff>
    </xdr:to>
    <xdr:pic>
      <xdr:nvPicPr>
        <xdr:cNvPr id="1110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00025" y="87668100"/>
          <a:ext cx="781050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314325</xdr:colOff>
      <xdr:row>177</xdr:row>
      <xdr:rowOff>19050</xdr:rowOff>
    </xdr:from>
    <xdr:to>
      <xdr:col>0</xdr:col>
      <xdr:colOff>971550</xdr:colOff>
      <xdr:row>177</xdr:row>
      <xdr:rowOff>457200</xdr:rowOff>
    </xdr:to>
    <xdr:pic>
      <xdr:nvPicPr>
        <xdr:cNvPr id="1111" name="Рисунок 1479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14325" y="87191850"/>
          <a:ext cx="6572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179</xdr:row>
      <xdr:rowOff>19050</xdr:rowOff>
    </xdr:from>
    <xdr:to>
      <xdr:col>0</xdr:col>
      <xdr:colOff>1009650</xdr:colOff>
      <xdr:row>179</xdr:row>
      <xdr:rowOff>495300</xdr:rowOff>
    </xdr:to>
    <xdr:pic>
      <xdr:nvPicPr>
        <xdr:cNvPr id="1112" name="Изображения 7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90500" y="88144350"/>
          <a:ext cx="81915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142875</xdr:colOff>
      <xdr:row>180</xdr:row>
      <xdr:rowOff>19050</xdr:rowOff>
    </xdr:from>
    <xdr:to>
      <xdr:col>0</xdr:col>
      <xdr:colOff>1028700</xdr:colOff>
      <xdr:row>180</xdr:row>
      <xdr:rowOff>504825</xdr:rowOff>
    </xdr:to>
    <xdr:pic>
      <xdr:nvPicPr>
        <xdr:cNvPr id="1113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2875" y="88649175"/>
          <a:ext cx="88582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209550</xdr:colOff>
      <xdr:row>181</xdr:row>
      <xdr:rowOff>9525</xdr:rowOff>
    </xdr:from>
    <xdr:to>
      <xdr:col>0</xdr:col>
      <xdr:colOff>914400</xdr:colOff>
      <xdr:row>181</xdr:row>
      <xdr:rowOff>523875</xdr:rowOff>
    </xdr:to>
    <xdr:pic>
      <xdr:nvPicPr>
        <xdr:cNvPr id="1114" name="Рисунок 1480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9550" y="89144475"/>
          <a:ext cx="704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182</xdr:row>
      <xdr:rowOff>28575</xdr:rowOff>
    </xdr:from>
    <xdr:to>
      <xdr:col>0</xdr:col>
      <xdr:colOff>923925</xdr:colOff>
      <xdr:row>182</xdr:row>
      <xdr:rowOff>495300</xdr:rowOff>
    </xdr:to>
    <xdr:pic>
      <xdr:nvPicPr>
        <xdr:cNvPr id="1115" name="Рисунок 148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57175" y="89735025"/>
          <a:ext cx="666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183</xdr:row>
      <xdr:rowOff>38100</xdr:rowOff>
    </xdr:from>
    <xdr:to>
      <xdr:col>0</xdr:col>
      <xdr:colOff>971550</xdr:colOff>
      <xdr:row>183</xdr:row>
      <xdr:rowOff>466725</xdr:rowOff>
    </xdr:to>
    <xdr:pic>
      <xdr:nvPicPr>
        <xdr:cNvPr id="1116" name="Изображения 10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9550" y="90249375"/>
          <a:ext cx="762000" cy="428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184</xdr:row>
      <xdr:rowOff>47625</xdr:rowOff>
    </xdr:from>
    <xdr:to>
      <xdr:col>0</xdr:col>
      <xdr:colOff>933450</xdr:colOff>
      <xdr:row>184</xdr:row>
      <xdr:rowOff>476250</xdr:rowOff>
    </xdr:to>
    <xdr:pic>
      <xdr:nvPicPr>
        <xdr:cNvPr id="1117" name="Изображения 10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1450" y="90763725"/>
          <a:ext cx="762000" cy="428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187</xdr:row>
      <xdr:rowOff>19050</xdr:rowOff>
    </xdr:from>
    <xdr:to>
      <xdr:col>0</xdr:col>
      <xdr:colOff>1028700</xdr:colOff>
      <xdr:row>187</xdr:row>
      <xdr:rowOff>485775</xdr:rowOff>
    </xdr:to>
    <xdr:pic>
      <xdr:nvPicPr>
        <xdr:cNvPr id="1118" name="Изображения 77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71450" y="92297250"/>
          <a:ext cx="857250" cy="466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219075</xdr:colOff>
      <xdr:row>186</xdr:row>
      <xdr:rowOff>28575</xdr:rowOff>
    </xdr:from>
    <xdr:to>
      <xdr:col>0</xdr:col>
      <xdr:colOff>1000125</xdr:colOff>
      <xdr:row>186</xdr:row>
      <xdr:rowOff>495300</xdr:rowOff>
    </xdr:to>
    <xdr:pic>
      <xdr:nvPicPr>
        <xdr:cNvPr id="1119" name="Рисунок 148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19075" y="91754325"/>
          <a:ext cx="7810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185</xdr:row>
      <xdr:rowOff>38100</xdr:rowOff>
    </xdr:from>
    <xdr:to>
      <xdr:col>0</xdr:col>
      <xdr:colOff>885825</xdr:colOff>
      <xdr:row>186</xdr:row>
      <xdr:rowOff>0</xdr:rowOff>
    </xdr:to>
    <xdr:pic>
      <xdr:nvPicPr>
        <xdr:cNvPr id="1120" name="Рисунок 163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025" y="91259025"/>
          <a:ext cx="685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188</xdr:row>
      <xdr:rowOff>9525</xdr:rowOff>
    </xdr:from>
    <xdr:to>
      <xdr:col>0</xdr:col>
      <xdr:colOff>1000125</xdr:colOff>
      <xdr:row>188</xdr:row>
      <xdr:rowOff>476250</xdr:rowOff>
    </xdr:to>
    <xdr:pic>
      <xdr:nvPicPr>
        <xdr:cNvPr id="1121" name="Рисунок 148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19075" y="92792550"/>
          <a:ext cx="7810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189</xdr:row>
      <xdr:rowOff>19050</xdr:rowOff>
    </xdr:from>
    <xdr:to>
      <xdr:col>0</xdr:col>
      <xdr:colOff>904875</xdr:colOff>
      <xdr:row>189</xdr:row>
      <xdr:rowOff>561975</xdr:rowOff>
    </xdr:to>
    <xdr:pic>
      <xdr:nvPicPr>
        <xdr:cNvPr id="1122" name="Изображения 13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00025" y="93306900"/>
          <a:ext cx="70485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209550</xdr:colOff>
      <xdr:row>190</xdr:row>
      <xdr:rowOff>19050</xdr:rowOff>
    </xdr:from>
    <xdr:to>
      <xdr:col>0</xdr:col>
      <xdr:colOff>962025</xdr:colOff>
      <xdr:row>190</xdr:row>
      <xdr:rowOff>495300</xdr:rowOff>
    </xdr:to>
    <xdr:pic>
      <xdr:nvPicPr>
        <xdr:cNvPr id="1123" name="Изображения 136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09550" y="93868875"/>
          <a:ext cx="752475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</xdr:colOff>
      <xdr:row>191</xdr:row>
      <xdr:rowOff>28575</xdr:rowOff>
    </xdr:from>
    <xdr:to>
      <xdr:col>0</xdr:col>
      <xdr:colOff>952500</xdr:colOff>
      <xdr:row>191</xdr:row>
      <xdr:rowOff>476250</xdr:rowOff>
    </xdr:to>
    <xdr:pic>
      <xdr:nvPicPr>
        <xdr:cNvPr id="1124" name="Рисунок 148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8600" y="94383225"/>
          <a:ext cx="723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194</xdr:row>
      <xdr:rowOff>19050</xdr:rowOff>
    </xdr:from>
    <xdr:to>
      <xdr:col>0</xdr:col>
      <xdr:colOff>1000125</xdr:colOff>
      <xdr:row>195</xdr:row>
      <xdr:rowOff>0</xdr:rowOff>
    </xdr:to>
    <xdr:pic>
      <xdr:nvPicPr>
        <xdr:cNvPr id="1125" name="Изображения 8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-2644" t="19878" r="-2644" b="12137"/>
        <a:stretch>
          <a:fillRect/>
        </a:stretch>
      </xdr:blipFill>
      <xdr:spPr bwMode="auto">
        <a:xfrm>
          <a:off x="171450" y="95888175"/>
          <a:ext cx="82867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219075</xdr:colOff>
      <xdr:row>193</xdr:row>
      <xdr:rowOff>19050</xdr:rowOff>
    </xdr:from>
    <xdr:to>
      <xdr:col>0</xdr:col>
      <xdr:colOff>1019175</xdr:colOff>
      <xdr:row>193</xdr:row>
      <xdr:rowOff>485775</xdr:rowOff>
    </xdr:to>
    <xdr:pic>
      <xdr:nvPicPr>
        <xdr:cNvPr id="1126" name="Рисунок 1489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19075" y="95383350"/>
          <a:ext cx="8001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192</xdr:row>
      <xdr:rowOff>38100</xdr:rowOff>
    </xdr:from>
    <xdr:to>
      <xdr:col>0</xdr:col>
      <xdr:colOff>952500</xdr:colOff>
      <xdr:row>192</xdr:row>
      <xdr:rowOff>485775</xdr:rowOff>
    </xdr:to>
    <xdr:pic>
      <xdr:nvPicPr>
        <xdr:cNvPr id="1127" name="Рисунок 1490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-372" t="23698" r="-729" b="9315"/>
        <a:stretch>
          <a:fillRect/>
        </a:stretch>
      </xdr:blipFill>
      <xdr:spPr bwMode="auto">
        <a:xfrm>
          <a:off x="257175" y="94897575"/>
          <a:ext cx="6953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196</xdr:row>
      <xdr:rowOff>9525</xdr:rowOff>
    </xdr:from>
    <xdr:to>
      <xdr:col>0</xdr:col>
      <xdr:colOff>981075</xdr:colOff>
      <xdr:row>196</xdr:row>
      <xdr:rowOff>495300</xdr:rowOff>
    </xdr:to>
    <xdr:pic>
      <xdr:nvPicPr>
        <xdr:cNvPr id="1128" name="Изображения 85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8600" y="96888300"/>
          <a:ext cx="75247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266700</xdr:colOff>
      <xdr:row>195</xdr:row>
      <xdr:rowOff>9525</xdr:rowOff>
    </xdr:from>
    <xdr:to>
      <xdr:col>0</xdr:col>
      <xdr:colOff>952500</xdr:colOff>
      <xdr:row>195</xdr:row>
      <xdr:rowOff>457200</xdr:rowOff>
    </xdr:to>
    <xdr:pic>
      <xdr:nvPicPr>
        <xdr:cNvPr id="1129" name="Рисунок 1492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t="23776" b="7542"/>
        <a:stretch>
          <a:fillRect/>
        </a:stretch>
      </xdr:blipFill>
      <xdr:spPr bwMode="auto">
        <a:xfrm>
          <a:off x="266700" y="96383475"/>
          <a:ext cx="6858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197</xdr:row>
      <xdr:rowOff>47625</xdr:rowOff>
    </xdr:from>
    <xdr:to>
      <xdr:col>0</xdr:col>
      <xdr:colOff>1038225</xdr:colOff>
      <xdr:row>197</xdr:row>
      <xdr:rowOff>466725</xdr:rowOff>
    </xdr:to>
    <xdr:pic>
      <xdr:nvPicPr>
        <xdr:cNvPr id="1130" name="Рисунок 1493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1450" y="97450275"/>
          <a:ext cx="866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203</xdr:row>
      <xdr:rowOff>47625</xdr:rowOff>
    </xdr:from>
    <xdr:to>
      <xdr:col>0</xdr:col>
      <xdr:colOff>1000125</xdr:colOff>
      <xdr:row>203</xdr:row>
      <xdr:rowOff>466725</xdr:rowOff>
    </xdr:to>
    <xdr:pic>
      <xdr:nvPicPr>
        <xdr:cNvPr id="1131" name="Рисунок 1494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85750" y="100022025"/>
          <a:ext cx="7143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204</xdr:row>
      <xdr:rowOff>38100</xdr:rowOff>
    </xdr:from>
    <xdr:to>
      <xdr:col>0</xdr:col>
      <xdr:colOff>971550</xdr:colOff>
      <xdr:row>206</xdr:row>
      <xdr:rowOff>0</xdr:rowOff>
    </xdr:to>
    <xdr:pic>
      <xdr:nvPicPr>
        <xdr:cNvPr id="1132" name="Рисунок 1495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28600" y="10048875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206</xdr:row>
      <xdr:rowOff>28575</xdr:rowOff>
    </xdr:from>
    <xdr:to>
      <xdr:col>0</xdr:col>
      <xdr:colOff>1028700</xdr:colOff>
      <xdr:row>207</xdr:row>
      <xdr:rowOff>257175</xdr:rowOff>
    </xdr:to>
    <xdr:pic>
      <xdr:nvPicPr>
        <xdr:cNvPr id="1133" name="Изображения 9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19075" y="101069775"/>
          <a:ext cx="80962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247650</xdr:colOff>
      <xdr:row>210</xdr:row>
      <xdr:rowOff>19050</xdr:rowOff>
    </xdr:from>
    <xdr:to>
      <xdr:col>0</xdr:col>
      <xdr:colOff>923925</xdr:colOff>
      <xdr:row>211</xdr:row>
      <xdr:rowOff>238125</xdr:rowOff>
    </xdr:to>
    <xdr:pic>
      <xdr:nvPicPr>
        <xdr:cNvPr id="1134" name="Изображения 9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 t="14783" b="12683"/>
        <a:stretch>
          <a:fillRect/>
        </a:stretch>
      </xdr:blipFill>
      <xdr:spPr bwMode="auto">
        <a:xfrm>
          <a:off x="247650" y="102641400"/>
          <a:ext cx="6762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209550</xdr:colOff>
      <xdr:row>208</xdr:row>
      <xdr:rowOff>28575</xdr:rowOff>
    </xdr:from>
    <xdr:to>
      <xdr:col>0</xdr:col>
      <xdr:colOff>981075</xdr:colOff>
      <xdr:row>209</xdr:row>
      <xdr:rowOff>0</xdr:rowOff>
    </xdr:to>
    <xdr:pic>
      <xdr:nvPicPr>
        <xdr:cNvPr id="1135" name="Рисунок 1496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9550" y="101641275"/>
          <a:ext cx="771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209</xdr:row>
      <xdr:rowOff>28575</xdr:rowOff>
    </xdr:from>
    <xdr:to>
      <xdr:col>0</xdr:col>
      <xdr:colOff>981075</xdr:colOff>
      <xdr:row>209</xdr:row>
      <xdr:rowOff>504825</xdr:rowOff>
    </xdr:to>
    <xdr:pic>
      <xdr:nvPicPr>
        <xdr:cNvPr id="1136" name="Изображения 9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19075" y="102146100"/>
          <a:ext cx="76200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209550</xdr:colOff>
      <xdr:row>213</xdr:row>
      <xdr:rowOff>19050</xdr:rowOff>
    </xdr:from>
    <xdr:to>
      <xdr:col>0</xdr:col>
      <xdr:colOff>904875</xdr:colOff>
      <xdr:row>213</xdr:row>
      <xdr:rowOff>457200</xdr:rowOff>
    </xdr:to>
    <xdr:pic>
      <xdr:nvPicPr>
        <xdr:cNvPr id="1137" name="Изображения 9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9550" y="103670100"/>
          <a:ext cx="69532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238125</xdr:colOff>
      <xdr:row>214</xdr:row>
      <xdr:rowOff>28575</xdr:rowOff>
    </xdr:from>
    <xdr:to>
      <xdr:col>0</xdr:col>
      <xdr:colOff>895350</xdr:colOff>
      <xdr:row>215</xdr:row>
      <xdr:rowOff>0</xdr:rowOff>
    </xdr:to>
    <xdr:pic>
      <xdr:nvPicPr>
        <xdr:cNvPr id="1138" name="Изображения 10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38125" y="104155875"/>
          <a:ext cx="657225" cy="447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123825</xdr:colOff>
      <xdr:row>220</xdr:row>
      <xdr:rowOff>19050</xdr:rowOff>
    </xdr:from>
    <xdr:to>
      <xdr:col>0</xdr:col>
      <xdr:colOff>1028700</xdr:colOff>
      <xdr:row>220</xdr:row>
      <xdr:rowOff>457200</xdr:rowOff>
    </xdr:to>
    <xdr:pic>
      <xdr:nvPicPr>
        <xdr:cNvPr id="1139" name="Изображения 95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23825" y="107003850"/>
          <a:ext cx="9048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123825</xdr:colOff>
      <xdr:row>219</xdr:row>
      <xdr:rowOff>19050</xdr:rowOff>
    </xdr:from>
    <xdr:to>
      <xdr:col>0</xdr:col>
      <xdr:colOff>981075</xdr:colOff>
      <xdr:row>219</xdr:row>
      <xdr:rowOff>466725</xdr:rowOff>
    </xdr:to>
    <xdr:pic>
      <xdr:nvPicPr>
        <xdr:cNvPr id="1140" name="Изображения 96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23825" y="106527600"/>
          <a:ext cx="857250" cy="447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218</xdr:row>
      <xdr:rowOff>28575</xdr:rowOff>
    </xdr:from>
    <xdr:to>
      <xdr:col>0</xdr:col>
      <xdr:colOff>962025</xdr:colOff>
      <xdr:row>218</xdr:row>
      <xdr:rowOff>457200</xdr:rowOff>
    </xdr:to>
    <xdr:pic>
      <xdr:nvPicPr>
        <xdr:cNvPr id="1141" name="Изображения 97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71450" y="106060875"/>
          <a:ext cx="790575" cy="428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142875</xdr:colOff>
      <xdr:row>215</xdr:row>
      <xdr:rowOff>47625</xdr:rowOff>
    </xdr:from>
    <xdr:to>
      <xdr:col>0</xdr:col>
      <xdr:colOff>962025</xdr:colOff>
      <xdr:row>215</xdr:row>
      <xdr:rowOff>457200</xdr:rowOff>
    </xdr:to>
    <xdr:pic>
      <xdr:nvPicPr>
        <xdr:cNvPr id="1142" name="Рисунок 1498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42875" y="104651175"/>
          <a:ext cx="819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217</xdr:row>
      <xdr:rowOff>28575</xdr:rowOff>
    </xdr:from>
    <xdr:to>
      <xdr:col>0</xdr:col>
      <xdr:colOff>971550</xdr:colOff>
      <xdr:row>217</xdr:row>
      <xdr:rowOff>466725</xdr:rowOff>
    </xdr:to>
    <xdr:pic>
      <xdr:nvPicPr>
        <xdr:cNvPr id="1143" name="Рисунок 1499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90500" y="105584625"/>
          <a:ext cx="7810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173</xdr:row>
      <xdr:rowOff>19050</xdr:rowOff>
    </xdr:from>
    <xdr:to>
      <xdr:col>0</xdr:col>
      <xdr:colOff>885825</xdr:colOff>
      <xdr:row>173</xdr:row>
      <xdr:rowOff>447675</xdr:rowOff>
    </xdr:to>
    <xdr:pic>
      <xdr:nvPicPr>
        <xdr:cNvPr id="1144" name="Рисунок 2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57175" y="85258275"/>
          <a:ext cx="6286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85</xdr:row>
      <xdr:rowOff>47625</xdr:rowOff>
    </xdr:from>
    <xdr:to>
      <xdr:col>0</xdr:col>
      <xdr:colOff>885825</xdr:colOff>
      <xdr:row>85</xdr:row>
      <xdr:rowOff>781050</xdr:rowOff>
    </xdr:to>
    <xdr:pic>
      <xdr:nvPicPr>
        <xdr:cNvPr id="1145" name="Рисунок 1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52400" y="400907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125</xdr:row>
      <xdr:rowOff>19050</xdr:rowOff>
    </xdr:from>
    <xdr:to>
      <xdr:col>0</xdr:col>
      <xdr:colOff>885825</xdr:colOff>
      <xdr:row>125</xdr:row>
      <xdr:rowOff>771525</xdr:rowOff>
    </xdr:to>
    <xdr:pic>
      <xdr:nvPicPr>
        <xdr:cNvPr id="1146" name="Рисунок 2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42875" y="59616975"/>
          <a:ext cx="742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136</xdr:row>
      <xdr:rowOff>66675</xdr:rowOff>
    </xdr:from>
    <xdr:to>
      <xdr:col>0</xdr:col>
      <xdr:colOff>904875</xdr:colOff>
      <xdr:row>136</xdr:row>
      <xdr:rowOff>781050</xdr:rowOff>
    </xdr:to>
    <xdr:pic>
      <xdr:nvPicPr>
        <xdr:cNvPr id="1147" name="Рисунок 4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80975" y="648081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143</xdr:row>
      <xdr:rowOff>47625</xdr:rowOff>
    </xdr:from>
    <xdr:to>
      <xdr:col>0</xdr:col>
      <xdr:colOff>809625</xdr:colOff>
      <xdr:row>143</xdr:row>
      <xdr:rowOff>609600</xdr:rowOff>
    </xdr:to>
    <xdr:pic>
      <xdr:nvPicPr>
        <xdr:cNvPr id="1148" name="Рисунок 1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38125" y="70332600"/>
          <a:ext cx="5715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151</xdr:row>
      <xdr:rowOff>47625</xdr:rowOff>
    </xdr:from>
    <xdr:to>
      <xdr:col>0</xdr:col>
      <xdr:colOff>828675</xdr:colOff>
      <xdr:row>151</xdr:row>
      <xdr:rowOff>695325</xdr:rowOff>
    </xdr:to>
    <xdr:pic>
      <xdr:nvPicPr>
        <xdr:cNvPr id="1149" name="Рисунок 2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80975" y="760476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150</xdr:row>
      <xdr:rowOff>57150</xdr:rowOff>
    </xdr:from>
    <xdr:to>
      <xdr:col>0</xdr:col>
      <xdr:colOff>838200</xdr:colOff>
      <xdr:row>150</xdr:row>
      <xdr:rowOff>714375</xdr:rowOff>
    </xdr:to>
    <xdr:pic>
      <xdr:nvPicPr>
        <xdr:cNvPr id="1150" name="Рисунок 1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80975" y="7531417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149</xdr:row>
      <xdr:rowOff>47625</xdr:rowOff>
    </xdr:from>
    <xdr:to>
      <xdr:col>0</xdr:col>
      <xdr:colOff>857250</xdr:colOff>
      <xdr:row>149</xdr:row>
      <xdr:rowOff>704850</xdr:rowOff>
    </xdr:to>
    <xdr:pic>
      <xdr:nvPicPr>
        <xdr:cNvPr id="1151" name="Рисунок 2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9550" y="74561700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139</xdr:row>
      <xdr:rowOff>57150</xdr:rowOff>
    </xdr:from>
    <xdr:to>
      <xdr:col>0</xdr:col>
      <xdr:colOff>866775</xdr:colOff>
      <xdr:row>139</xdr:row>
      <xdr:rowOff>733425</xdr:rowOff>
    </xdr:to>
    <xdr:pic>
      <xdr:nvPicPr>
        <xdr:cNvPr id="1152" name="Рисунок 3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90500" y="6737032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144</xdr:row>
      <xdr:rowOff>38100</xdr:rowOff>
    </xdr:from>
    <xdr:to>
      <xdr:col>0</xdr:col>
      <xdr:colOff>762000</xdr:colOff>
      <xdr:row>144</xdr:row>
      <xdr:rowOff>600075</xdr:rowOff>
    </xdr:to>
    <xdr:pic>
      <xdr:nvPicPr>
        <xdr:cNvPr id="1153" name="Рисунок 4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0025" y="70951725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140</xdr:row>
      <xdr:rowOff>66675</xdr:rowOff>
    </xdr:from>
    <xdr:to>
      <xdr:col>0</xdr:col>
      <xdr:colOff>866775</xdr:colOff>
      <xdr:row>140</xdr:row>
      <xdr:rowOff>790575</xdr:rowOff>
    </xdr:to>
    <xdr:pic>
      <xdr:nvPicPr>
        <xdr:cNvPr id="1154" name="Рисунок 1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90500" y="68160900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86</xdr:row>
      <xdr:rowOff>47625</xdr:rowOff>
    </xdr:from>
    <xdr:to>
      <xdr:col>0</xdr:col>
      <xdr:colOff>904875</xdr:colOff>
      <xdr:row>86</xdr:row>
      <xdr:rowOff>781050</xdr:rowOff>
    </xdr:to>
    <xdr:pic>
      <xdr:nvPicPr>
        <xdr:cNvPr id="1155" name="Рисунок 1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71450" y="40900350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216</xdr:row>
      <xdr:rowOff>38100</xdr:rowOff>
    </xdr:from>
    <xdr:to>
      <xdr:col>0</xdr:col>
      <xdr:colOff>962025</xdr:colOff>
      <xdr:row>216</xdr:row>
      <xdr:rowOff>466725</xdr:rowOff>
    </xdr:to>
    <xdr:pic>
      <xdr:nvPicPr>
        <xdr:cNvPr id="1156" name="Рисунок 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l="-2" t="26373" r="-3079" b="11778"/>
        <a:stretch>
          <a:fillRect/>
        </a:stretch>
      </xdr:blipFill>
      <xdr:spPr bwMode="auto">
        <a:xfrm>
          <a:off x="247650" y="105117900"/>
          <a:ext cx="714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126</xdr:row>
      <xdr:rowOff>0</xdr:rowOff>
    </xdr:from>
    <xdr:to>
      <xdr:col>0</xdr:col>
      <xdr:colOff>733425</xdr:colOff>
      <xdr:row>128</xdr:row>
      <xdr:rowOff>9525</xdr:rowOff>
    </xdr:to>
    <xdr:pic>
      <xdr:nvPicPr>
        <xdr:cNvPr id="1157" name="Рисунок 134" descr="2101 цифра.pn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3969" t="3148" b="4407"/>
        <a:stretch>
          <a:fillRect/>
        </a:stretch>
      </xdr:blipFill>
      <xdr:spPr bwMode="auto">
        <a:xfrm>
          <a:off x="152400" y="60388500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129</xdr:row>
      <xdr:rowOff>47625</xdr:rowOff>
    </xdr:from>
    <xdr:to>
      <xdr:col>0</xdr:col>
      <xdr:colOff>800100</xdr:colOff>
      <xdr:row>130</xdr:row>
      <xdr:rowOff>276225</xdr:rowOff>
    </xdr:to>
    <xdr:pic>
      <xdr:nvPicPr>
        <xdr:cNvPr id="1158" name="Рисунок 134" descr="bag_activ_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9550" y="61483875"/>
          <a:ext cx="5905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156</xdr:row>
      <xdr:rowOff>38100</xdr:rowOff>
    </xdr:from>
    <xdr:to>
      <xdr:col>0</xdr:col>
      <xdr:colOff>847725</xdr:colOff>
      <xdr:row>157</xdr:row>
      <xdr:rowOff>447675</xdr:rowOff>
    </xdr:to>
    <xdr:pic>
      <xdr:nvPicPr>
        <xdr:cNvPr id="1159" name="Рисунок 135" descr="2602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304800" y="78343125"/>
          <a:ext cx="542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</xdr:row>
      <xdr:rowOff>66675</xdr:rowOff>
    </xdr:from>
    <xdr:to>
      <xdr:col>0</xdr:col>
      <xdr:colOff>876300</xdr:colOff>
      <xdr:row>29</xdr:row>
      <xdr:rowOff>923925</xdr:rowOff>
    </xdr:to>
    <xdr:pic>
      <xdr:nvPicPr>
        <xdr:cNvPr id="1160" name="Рисунок 137" descr="DSC029944 light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80975" y="11258550"/>
          <a:ext cx="6953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158</xdr:row>
      <xdr:rowOff>38100</xdr:rowOff>
    </xdr:from>
    <xdr:to>
      <xdr:col>0</xdr:col>
      <xdr:colOff>895350</xdr:colOff>
      <xdr:row>159</xdr:row>
      <xdr:rowOff>409575</xdr:rowOff>
    </xdr:to>
    <xdr:pic>
      <xdr:nvPicPr>
        <xdr:cNvPr id="1161" name="Рисунок 139" descr="2603_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28600" y="79209900"/>
          <a:ext cx="6667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4F4F4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70"/>
  <sheetViews>
    <sheetView tabSelected="1" topLeftCell="A239" zoomScaleNormal="100" zoomScaleSheetLayoutView="50" workbookViewId="0">
      <selection activeCell="T151" sqref="T151"/>
    </sheetView>
  </sheetViews>
  <sheetFormatPr defaultRowHeight="18"/>
  <cols>
    <col min="1" max="1" width="17.5703125" style="94" customWidth="1"/>
    <col min="2" max="2" width="69" customWidth="1"/>
    <col min="3" max="3" width="2.5703125" style="83" customWidth="1"/>
    <col min="4" max="4" width="8" style="529" customWidth="1"/>
    <col min="5" max="5" width="16.28515625" style="511" customWidth="1"/>
    <col min="6" max="6" width="5.42578125" customWidth="1"/>
    <col min="7" max="7" width="10.140625" customWidth="1"/>
    <col min="8" max="8" width="7" customWidth="1"/>
    <col min="9" max="9" width="9.42578125" customWidth="1"/>
    <col min="10" max="10" width="14" hidden="1" customWidth="1"/>
    <col min="11" max="11" width="14" style="58" hidden="1" customWidth="1"/>
    <col min="12" max="12" width="14" hidden="1" customWidth="1"/>
    <col min="13" max="13" width="0.140625" hidden="1" customWidth="1"/>
    <col min="14" max="14" width="11.85546875" hidden="1" customWidth="1"/>
    <col min="15" max="15" width="4.7109375" style="5" hidden="1" customWidth="1"/>
    <col min="16" max="18" width="9.140625" hidden="1" customWidth="1"/>
  </cols>
  <sheetData>
    <row r="1" spans="1:18" ht="30.75" customHeight="1">
      <c r="C1" s="80" t="s">
        <v>329</v>
      </c>
    </row>
    <row r="2" spans="1:18" ht="23.25" customHeight="1">
      <c r="A2" s="676" t="s">
        <v>344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8" ht="22.5" customHeight="1">
      <c r="A3" s="656" t="s">
        <v>349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</row>
    <row r="4" spans="1:18" ht="13.5" customHeight="1">
      <c r="A4" s="656" t="s">
        <v>350</v>
      </c>
      <c r="B4" s="656"/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657"/>
      <c r="N4" s="657"/>
      <c r="O4" s="657"/>
      <c r="P4" s="657"/>
      <c r="Q4" s="657"/>
      <c r="R4" s="657"/>
    </row>
    <row r="5" spans="1:18" ht="9" customHeight="1">
      <c r="A5" s="95"/>
      <c r="B5" s="10"/>
      <c r="C5" s="408"/>
      <c r="D5" s="95"/>
      <c r="E5" s="512"/>
      <c r="F5" s="10"/>
      <c r="G5" s="10"/>
      <c r="H5" s="10"/>
      <c r="I5" s="10"/>
      <c r="J5" s="10"/>
      <c r="K5" s="10"/>
      <c r="L5" s="10"/>
    </row>
    <row r="6" spans="1:18" ht="18.75" customHeight="1">
      <c r="A6" s="95"/>
      <c r="B6" s="658" t="s">
        <v>360</v>
      </c>
      <c r="C6" s="659"/>
      <c r="D6" s="659"/>
      <c r="E6" s="659"/>
      <c r="F6" s="659"/>
      <c r="G6" s="659"/>
      <c r="H6" s="659"/>
      <c r="I6" s="659"/>
      <c r="J6" s="10"/>
      <c r="K6" s="38"/>
      <c r="L6" s="10"/>
    </row>
    <row r="7" spans="1:18" s="83" customFormat="1" ht="15.75" customHeight="1">
      <c r="A7" s="658" t="s">
        <v>348</v>
      </c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81"/>
      <c r="N7" s="81"/>
      <c r="O7" s="82"/>
    </row>
    <row r="8" spans="1:18" s="83" customFormat="1" ht="5.25" customHeight="1">
      <c r="A8" s="102"/>
      <c r="B8" s="102"/>
      <c r="C8" s="102"/>
      <c r="D8" s="530"/>
      <c r="E8" s="513"/>
      <c r="F8" s="102"/>
      <c r="G8" s="102"/>
      <c r="H8" s="102"/>
      <c r="I8" s="102"/>
      <c r="J8" s="102"/>
      <c r="K8" s="102"/>
      <c r="L8" s="102"/>
      <c r="M8" s="81"/>
      <c r="N8" s="81"/>
      <c r="O8" s="82"/>
    </row>
    <row r="9" spans="1:18" ht="19.5" customHeight="1">
      <c r="A9" s="673" t="s">
        <v>398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7"/>
      <c r="N9" s="7"/>
    </row>
    <row r="10" spans="1:18" ht="15.75" customHeight="1" thickBot="1">
      <c r="A10" s="670" t="s">
        <v>345</v>
      </c>
      <c r="B10" s="670"/>
      <c r="C10" s="670"/>
      <c r="D10" s="670"/>
      <c r="E10" s="670"/>
      <c r="F10" s="670"/>
      <c r="G10" s="670"/>
      <c r="H10" s="670"/>
      <c r="I10" s="670"/>
      <c r="J10" s="142"/>
      <c r="K10" s="142"/>
      <c r="L10" s="142"/>
      <c r="M10" s="7"/>
      <c r="N10" s="7"/>
    </row>
    <row r="11" spans="1:18" ht="49.5" customHeight="1" thickTop="1" thickBot="1">
      <c r="A11" s="86" t="s">
        <v>1</v>
      </c>
      <c r="B11" s="87" t="s">
        <v>2</v>
      </c>
      <c r="C11" s="409"/>
      <c r="D11" s="531"/>
      <c r="E11" s="514" t="s">
        <v>323</v>
      </c>
      <c r="F11" s="92" t="s">
        <v>38</v>
      </c>
      <c r="G11" s="88" t="s">
        <v>39</v>
      </c>
      <c r="H11" s="90" t="s">
        <v>112</v>
      </c>
      <c r="I11" s="91" t="s">
        <v>198</v>
      </c>
      <c r="J11" s="136"/>
      <c r="K11" s="137" t="s">
        <v>52</v>
      </c>
      <c r="L11" s="138" t="s">
        <v>53</v>
      </c>
      <c r="M11" s="8">
        <v>7.0000000000000007E-2</v>
      </c>
      <c r="N11" s="7"/>
      <c r="P11" s="143" t="s">
        <v>351</v>
      </c>
      <c r="Q11" s="3" t="s">
        <v>352</v>
      </c>
    </row>
    <row r="12" spans="1:18" s="4" customFormat="1" ht="20.25" customHeight="1" thickTop="1" thickBot="1">
      <c r="A12" s="146"/>
      <c r="B12" s="660" t="s">
        <v>324</v>
      </c>
      <c r="C12" s="661"/>
      <c r="D12" s="661"/>
      <c r="E12" s="661"/>
      <c r="F12" s="661"/>
      <c r="G12" s="661"/>
      <c r="H12" s="661"/>
      <c r="I12" s="662"/>
      <c r="J12" s="12"/>
      <c r="K12" s="40"/>
      <c r="L12" s="113"/>
      <c r="M12" s="9"/>
      <c r="N12" s="9"/>
    </row>
    <row r="13" spans="1:18" ht="38.1" customHeight="1" thickTop="1">
      <c r="A13" s="669"/>
      <c r="B13" s="180" t="s">
        <v>3</v>
      </c>
      <c r="C13" s="410"/>
      <c r="D13" s="628" t="s">
        <v>417</v>
      </c>
      <c r="E13" s="476">
        <v>140</v>
      </c>
      <c r="F13" s="149">
        <v>26</v>
      </c>
      <c r="G13" s="150" t="s">
        <v>274</v>
      </c>
      <c r="H13" s="151" t="s">
        <v>113</v>
      </c>
      <c r="I13" s="152">
        <v>189</v>
      </c>
      <c r="J13" s="14">
        <v>8</v>
      </c>
      <c r="K13" s="41">
        <v>131</v>
      </c>
      <c r="L13" s="114">
        <f>46/J13+3</f>
        <v>8.75</v>
      </c>
      <c r="M13" s="6">
        <f>I13-(I13*7/100)</f>
        <v>175.77</v>
      </c>
      <c r="N13" s="62">
        <v>143</v>
      </c>
      <c r="O13" s="72">
        <f>I13*100/N13-100</f>
        <v>32.167832167832159</v>
      </c>
      <c r="P13" s="135">
        <v>165</v>
      </c>
      <c r="Q13" s="72">
        <f>I13*100/P13-100</f>
        <v>14.545454545454547</v>
      </c>
    </row>
    <row r="14" spans="1:18" s="2" customFormat="1" ht="38.1" customHeight="1">
      <c r="A14" s="646"/>
      <c r="B14" s="174" t="s">
        <v>33</v>
      </c>
      <c r="C14" s="389"/>
      <c r="D14" s="627" t="s">
        <v>417</v>
      </c>
      <c r="E14" s="477" t="s">
        <v>399</v>
      </c>
      <c r="F14" s="154" t="s">
        <v>4</v>
      </c>
      <c r="G14" s="155" t="s">
        <v>274</v>
      </c>
      <c r="H14" s="156" t="s">
        <v>113</v>
      </c>
      <c r="I14" s="157">
        <v>261</v>
      </c>
      <c r="J14" s="14">
        <v>8</v>
      </c>
      <c r="K14" s="41">
        <v>176</v>
      </c>
      <c r="L14" s="114">
        <f t="shared" ref="L14:L99" si="0">46/J14+3</f>
        <v>8.75</v>
      </c>
      <c r="M14" s="6">
        <f t="shared" ref="M14:M104" si="1">I14-(I14*7/100)</f>
        <v>242.73</v>
      </c>
      <c r="N14" s="62">
        <v>185</v>
      </c>
      <c r="O14" s="72">
        <f t="shared" ref="O14:O102" si="2">I14*100/N14-100</f>
        <v>41.081081081081095</v>
      </c>
      <c r="P14" s="104">
        <v>217</v>
      </c>
      <c r="Q14" s="72">
        <f t="shared" ref="Q14:Q81" si="3">I14*100/P14-100</f>
        <v>20.276497695852541</v>
      </c>
    </row>
    <row r="15" spans="1:18" s="2" customFormat="1" ht="38.1" customHeight="1">
      <c r="A15" s="645"/>
      <c r="B15" s="173" t="s">
        <v>222</v>
      </c>
      <c r="C15" s="387"/>
      <c r="D15" s="534"/>
      <c r="E15" s="478">
        <v>146</v>
      </c>
      <c r="F15" s="158" t="s">
        <v>29</v>
      </c>
      <c r="G15" s="159" t="s">
        <v>274</v>
      </c>
      <c r="H15" s="160" t="s">
        <v>113</v>
      </c>
      <c r="I15" s="161">
        <v>260</v>
      </c>
      <c r="J15" s="14">
        <v>8</v>
      </c>
      <c r="K15" s="41">
        <v>159</v>
      </c>
      <c r="L15" s="114">
        <f t="shared" si="0"/>
        <v>8.75</v>
      </c>
      <c r="M15" s="6"/>
      <c r="N15" s="62">
        <v>169</v>
      </c>
      <c r="O15" s="72">
        <f t="shared" si="2"/>
        <v>53.84615384615384</v>
      </c>
      <c r="P15" s="104">
        <v>204</v>
      </c>
      <c r="Q15" s="72">
        <f t="shared" si="3"/>
        <v>27.450980392156865</v>
      </c>
    </row>
    <row r="16" spans="1:18" s="2" customFormat="1" ht="38.1" customHeight="1">
      <c r="A16" s="646"/>
      <c r="B16" s="174" t="s">
        <v>223</v>
      </c>
      <c r="C16" s="389"/>
      <c r="D16" s="535"/>
      <c r="E16" s="477" t="s">
        <v>155</v>
      </c>
      <c r="F16" s="154" t="s">
        <v>29</v>
      </c>
      <c r="G16" s="155" t="s">
        <v>274</v>
      </c>
      <c r="H16" s="156" t="s">
        <v>113</v>
      </c>
      <c r="I16" s="157">
        <v>333</v>
      </c>
      <c r="J16" s="14">
        <v>8</v>
      </c>
      <c r="K16" s="41">
        <v>207</v>
      </c>
      <c r="L16" s="114">
        <f t="shared" si="0"/>
        <v>8.75</v>
      </c>
      <c r="M16" s="6"/>
      <c r="N16" s="62">
        <v>214</v>
      </c>
      <c r="O16" s="72">
        <f t="shared" si="2"/>
        <v>55.607476635514018</v>
      </c>
      <c r="P16" s="104">
        <v>256</v>
      </c>
      <c r="Q16" s="72">
        <f t="shared" si="3"/>
        <v>30.078125</v>
      </c>
    </row>
    <row r="17" spans="1:17" s="2" customFormat="1" ht="38.1" customHeight="1">
      <c r="A17" s="645"/>
      <c r="B17" s="162" t="s">
        <v>5</v>
      </c>
      <c r="C17" s="411"/>
      <c r="D17" s="626" t="s">
        <v>417</v>
      </c>
      <c r="E17" s="479">
        <v>141</v>
      </c>
      <c r="F17" s="164" t="s">
        <v>6</v>
      </c>
      <c r="G17" s="165" t="s">
        <v>274</v>
      </c>
      <c r="H17" s="166" t="s">
        <v>113</v>
      </c>
      <c r="I17" s="167">
        <v>268</v>
      </c>
      <c r="J17" s="14">
        <v>8</v>
      </c>
      <c r="K17" s="41">
        <v>193</v>
      </c>
      <c r="L17" s="114">
        <f t="shared" si="0"/>
        <v>8.75</v>
      </c>
      <c r="M17" s="6">
        <f t="shared" si="1"/>
        <v>249.24</v>
      </c>
      <c r="N17" s="62">
        <v>193</v>
      </c>
      <c r="O17" s="72">
        <f t="shared" si="2"/>
        <v>38.860103626943015</v>
      </c>
      <c r="P17" s="104">
        <v>237</v>
      </c>
      <c r="Q17" s="72">
        <f t="shared" si="3"/>
        <v>13.080168776371309</v>
      </c>
    </row>
    <row r="18" spans="1:17" s="2" customFormat="1" ht="38.1" customHeight="1">
      <c r="A18" s="654"/>
      <c r="B18" s="168" t="s">
        <v>40</v>
      </c>
      <c r="C18" s="412"/>
      <c r="D18" s="629" t="s">
        <v>417</v>
      </c>
      <c r="E18" s="480" t="s">
        <v>54</v>
      </c>
      <c r="F18" s="169" t="s">
        <v>6</v>
      </c>
      <c r="G18" s="170" t="s">
        <v>274</v>
      </c>
      <c r="H18" s="171" t="s">
        <v>113</v>
      </c>
      <c r="I18" s="172">
        <v>341</v>
      </c>
      <c r="J18" s="14">
        <v>8</v>
      </c>
      <c r="K18" s="41">
        <v>241</v>
      </c>
      <c r="L18" s="114">
        <f t="shared" si="0"/>
        <v>8.75</v>
      </c>
      <c r="M18" s="6">
        <f t="shared" si="1"/>
        <v>317.13</v>
      </c>
      <c r="N18" s="62">
        <v>238</v>
      </c>
      <c r="O18" s="72">
        <f t="shared" si="2"/>
        <v>43.277310924369743</v>
      </c>
      <c r="P18" s="104">
        <v>289</v>
      </c>
      <c r="Q18" s="72">
        <f t="shared" si="3"/>
        <v>17.993079584775089</v>
      </c>
    </row>
    <row r="19" spans="1:17" s="2" customFormat="1" ht="38.1" customHeight="1">
      <c r="A19" s="645"/>
      <c r="B19" s="173" t="s">
        <v>224</v>
      </c>
      <c r="C19" s="387"/>
      <c r="D19" s="534"/>
      <c r="E19" s="478" t="s">
        <v>156</v>
      </c>
      <c r="F19" s="158" t="s">
        <v>158</v>
      </c>
      <c r="G19" s="159" t="s">
        <v>274</v>
      </c>
      <c r="H19" s="160" t="s">
        <v>117</v>
      </c>
      <c r="I19" s="161">
        <v>313</v>
      </c>
      <c r="J19" s="14">
        <v>8</v>
      </c>
      <c r="K19" s="41">
        <v>211</v>
      </c>
      <c r="L19" s="114">
        <f t="shared" si="0"/>
        <v>8.75</v>
      </c>
      <c r="M19" s="6"/>
      <c r="N19" s="62">
        <v>210</v>
      </c>
      <c r="O19" s="72">
        <f t="shared" si="2"/>
        <v>49.047619047619037</v>
      </c>
      <c r="P19" s="104">
        <v>271</v>
      </c>
      <c r="Q19" s="72">
        <f t="shared" si="3"/>
        <v>15.498154981549817</v>
      </c>
    </row>
    <row r="20" spans="1:17" s="2" customFormat="1" ht="38.1" customHeight="1">
      <c r="A20" s="646"/>
      <c r="B20" s="174" t="s">
        <v>225</v>
      </c>
      <c r="C20" s="389"/>
      <c r="D20" s="535"/>
      <c r="E20" s="477" t="s">
        <v>157</v>
      </c>
      <c r="F20" s="154" t="s">
        <v>158</v>
      </c>
      <c r="G20" s="155" t="s">
        <v>274</v>
      </c>
      <c r="H20" s="156" t="s">
        <v>117</v>
      </c>
      <c r="I20" s="157">
        <v>386</v>
      </c>
      <c r="J20" s="14">
        <v>8</v>
      </c>
      <c r="K20" s="41">
        <v>259</v>
      </c>
      <c r="L20" s="114">
        <f t="shared" si="0"/>
        <v>8.75</v>
      </c>
      <c r="M20" s="6"/>
      <c r="N20" s="62">
        <v>255</v>
      </c>
      <c r="O20" s="72">
        <f t="shared" si="2"/>
        <v>51.372549019607845</v>
      </c>
      <c r="P20" s="104">
        <v>323</v>
      </c>
      <c r="Q20" s="72">
        <f t="shared" si="3"/>
        <v>19.504643962848291</v>
      </c>
    </row>
    <row r="21" spans="1:17" s="2" customFormat="1" ht="38.1" customHeight="1">
      <c r="A21" s="645"/>
      <c r="B21" s="173" t="s">
        <v>222</v>
      </c>
      <c r="C21" s="387"/>
      <c r="D21" s="534"/>
      <c r="E21" s="478">
        <v>142</v>
      </c>
      <c r="F21" s="158" t="s">
        <v>7</v>
      </c>
      <c r="G21" s="159" t="s">
        <v>276</v>
      </c>
      <c r="H21" s="160" t="s">
        <v>114</v>
      </c>
      <c r="I21" s="161">
        <v>285</v>
      </c>
      <c r="J21" s="14">
        <v>7</v>
      </c>
      <c r="K21" s="41">
        <v>212</v>
      </c>
      <c r="L21" s="114">
        <f t="shared" si="0"/>
        <v>9.5714285714285712</v>
      </c>
      <c r="M21" s="6">
        <f t="shared" si="1"/>
        <v>265.05</v>
      </c>
      <c r="N21" s="62">
        <v>212</v>
      </c>
      <c r="O21" s="72">
        <f t="shared" si="2"/>
        <v>34.433962264150949</v>
      </c>
      <c r="P21" s="104">
        <v>267</v>
      </c>
      <c r="Q21" s="72">
        <f t="shared" si="3"/>
        <v>6.7415730337078656</v>
      </c>
    </row>
    <row r="22" spans="1:17" s="2" customFormat="1" ht="38.1" customHeight="1" thickBot="1">
      <c r="A22" s="651"/>
      <c r="B22" s="175" t="s">
        <v>226</v>
      </c>
      <c r="C22" s="413"/>
      <c r="D22" s="538"/>
      <c r="E22" s="481" t="s">
        <v>55</v>
      </c>
      <c r="F22" s="176" t="s">
        <v>7</v>
      </c>
      <c r="G22" s="177" t="s">
        <v>276</v>
      </c>
      <c r="H22" s="178" t="s">
        <v>114</v>
      </c>
      <c r="I22" s="179">
        <v>358</v>
      </c>
      <c r="J22" s="14">
        <v>7</v>
      </c>
      <c r="K22" s="41">
        <v>260</v>
      </c>
      <c r="L22" s="114">
        <f t="shared" si="0"/>
        <v>9.5714285714285712</v>
      </c>
      <c r="M22" s="6">
        <f t="shared" si="1"/>
        <v>332.94</v>
      </c>
      <c r="N22" s="62">
        <v>257</v>
      </c>
      <c r="O22" s="72">
        <f t="shared" si="2"/>
        <v>39.299610894941623</v>
      </c>
      <c r="P22" s="104">
        <v>319</v>
      </c>
      <c r="Q22" s="72">
        <f t="shared" si="3"/>
        <v>12.225705329153598</v>
      </c>
    </row>
    <row r="23" spans="1:17" s="2" customFormat="1" ht="38.1" customHeight="1" thickTop="1">
      <c r="A23" s="187"/>
      <c r="B23" s="196" t="s">
        <v>8</v>
      </c>
      <c r="C23" s="414"/>
      <c r="D23" s="630" t="s">
        <v>417</v>
      </c>
      <c r="E23" s="482">
        <v>266</v>
      </c>
      <c r="F23" s="181" t="s">
        <v>4</v>
      </c>
      <c r="G23" s="182" t="s">
        <v>126</v>
      </c>
      <c r="H23" s="183" t="s">
        <v>115</v>
      </c>
      <c r="I23" s="184">
        <v>165</v>
      </c>
      <c r="J23" s="15">
        <v>12</v>
      </c>
      <c r="K23" s="42">
        <v>119</v>
      </c>
      <c r="L23" s="115">
        <f t="shared" si="0"/>
        <v>6.8333333333333339</v>
      </c>
      <c r="M23" s="6">
        <f t="shared" si="1"/>
        <v>153.44999999999999</v>
      </c>
      <c r="N23" s="64">
        <v>129</v>
      </c>
      <c r="O23" s="72">
        <f t="shared" si="2"/>
        <v>27.906976744186053</v>
      </c>
      <c r="P23" s="103">
        <v>147</v>
      </c>
      <c r="Q23" s="72">
        <f t="shared" si="3"/>
        <v>12.244897959183675</v>
      </c>
    </row>
    <row r="24" spans="1:17" s="2" customFormat="1" ht="38.1" customHeight="1">
      <c r="A24" s="145"/>
      <c r="B24" s="197" t="s">
        <v>166</v>
      </c>
      <c r="C24" s="415"/>
      <c r="D24" s="631" t="s">
        <v>417</v>
      </c>
      <c r="E24" s="483" t="s">
        <v>400</v>
      </c>
      <c r="F24" s="188">
        <v>26</v>
      </c>
      <c r="G24" s="189" t="s">
        <v>126</v>
      </c>
      <c r="H24" s="190" t="s">
        <v>115</v>
      </c>
      <c r="I24" s="191">
        <v>225</v>
      </c>
      <c r="J24" s="15">
        <v>12</v>
      </c>
      <c r="K24" s="42">
        <v>168</v>
      </c>
      <c r="L24" s="115">
        <f t="shared" si="0"/>
        <v>6.8333333333333339</v>
      </c>
      <c r="M24" s="6"/>
      <c r="N24" s="64">
        <v>170</v>
      </c>
      <c r="O24" s="72">
        <f t="shared" si="2"/>
        <v>32.35294117647058</v>
      </c>
      <c r="P24" s="103">
        <v>199</v>
      </c>
      <c r="Q24" s="72">
        <f t="shared" si="3"/>
        <v>13.065326633165824</v>
      </c>
    </row>
    <row r="25" spans="1:17" s="2" customFormat="1" ht="38.1" customHeight="1">
      <c r="A25" s="663"/>
      <c r="B25" s="198" t="s">
        <v>227</v>
      </c>
      <c r="C25" s="411"/>
      <c r="D25" s="539"/>
      <c r="E25" s="479">
        <v>240</v>
      </c>
      <c r="F25" s="164" t="s">
        <v>10</v>
      </c>
      <c r="G25" s="165" t="s">
        <v>126</v>
      </c>
      <c r="H25" s="166" t="s">
        <v>116</v>
      </c>
      <c r="I25" s="167">
        <v>216</v>
      </c>
      <c r="J25" s="16">
        <v>10</v>
      </c>
      <c r="K25" s="42">
        <v>146</v>
      </c>
      <c r="L25" s="114">
        <f t="shared" si="0"/>
        <v>7.6</v>
      </c>
      <c r="M25" s="6">
        <f t="shared" si="1"/>
        <v>200.88</v>
      </c>
      <c r="N25" s="62">
        <v>150</v>
      </c>
      <c r="O25" s="72">
        <f t="shared" si="2"/>
        <v>44</v>
      </c>
      <c r="P25" s="104">
        <v>191</v>
      </c>
      <c r="Q25" s="72">
        <f t="shared" si="3"/>
        <v>13.089005235602087</v>
      </c>
    </row>
    <row r="26" spans="1:17" ht="38.1" customHeight="1">
      <c r="A26" s="654"/>
      <c r="B26" s="199" t="s">
        <v>228</v>
      </c>
      <c r="C26" s="388"/>
      <c r="D26" s="540"/>
      <c r="E26" s="484" t="s">
        <v>86</v>
      </c>
      <c r="F26" s="193" t="s">
        <v>10</v>
      </c>
      <c r="G26" s="165" t="s">
        <v>126</v>
      </c>
      <c r="H26" s="194" t="s">
        <v>116</v>
      </c>
      <c r="I26" s="195">
        <v>296</v>
      </c>
      <c r="J26" s="16">
        <v>10</v>
      </c>
      <c r="K26" s="43">
        <v>196</v>
      </c>
      <c r="L26" s="114">
        <f t="shared" si="0"/>
        <v>7.6</v>
      </c>
      <c r="M26" s="6">
        <f t="shared" si="1"/>
        <v>275.27999999999997</v>
      </c>
      <c r="N26" s="62">
        <v>195</v>
      </c>
      <c r="O26" s="72">
        <f t="shared" si="2"/>
        <v>51.794871794871796</v>
      </c>
      <c r="P26" s="104">
        <v>243</v>
      </c>
      <c r="Q26" s="72">
        <f t="shared" si="3"/>
        <v>21.810699588477362</v>
      </c>
    </row>
    <row r="27" spans="1:17" ht="38.1" customHeight="1">
      <c r="A27" s="646"/>
      <c r="B27" s="197" t="s">
        <v>299</v>
      </c>
      <c r="C27" s="389"/>
      <c r="D27" s="535" t="s">
        <v>30</v>
      </c>
      <c r="E27" s="477" t="s">
        <v>300</v>
      </c>
      <c r="F27" s="154" t="s">
        <v>10</v>
      </c>
      <c r="G27" s="189" t="s">
        <v>126</v>
      </c>
      <c r="H27" s="156" t="s">
        <v>116</v>
      </c>
      <c r="I27" s="157">
        <v>276</v>
      </c>
      <c r="J27" s="16"/>
      <c r="K27" s="43"/>
      <c r="L27" s="114"/>
      <c r="M27" s="6"/>
      <c r="N27" s="62"/>
      <c r="O27" s="72"/>
      <c r="P27" s="104">
        <v>243</v>
      </c>
      <c r="Q27" s="72">
        <f t="shared" si="3"/>
        <v>13.580246913580254</v>
      </c>
    </row>
    <row r="28" spans="1:17" s="1" customFormat="1" ht="38.1" customHeight="1">
      <c r="A28" s="663"/>
      <c r="B28" s="202" t="s">
        <v>229</v>
      </c>
      <c r="C28" s="416" t="s">
        <v>47</v>
      </c>
      <c r="D28" s="541"/>
      <c r="E28" s="478">
        <v>246</v>
      </c>
      <c r="F28" s="158" t="s">
        <v>6</v>
      </c>
      <c r="G28" s="159" t="s">
        <v>126</v>
      </c>
      <c r="H28" s="160" t="s">
        <v>113</v>
      </c>
      <c r="I28" s="161">
        <v>259</v>
      </c>
      <c r="J28" s="16">
        <v>8</v>
      </c>
      <c r="K28" s="43">
        <v>191</v>
      </c>
      <c r="L28" s="114">
        <f t="shared" si="0"/>
        <v>8.75</v>
      </c>
      <c r="M28" s="6">
        <f t="shared" si="1"/>
        <v>240.87</v>
      </c>
      <c r="N28" s="62">
        <v>192</v>
      </c>
      <c r="O28" s="72">
        <f t="shared" si="2"/>
        <v>34.895833333333343</v>
      </c>
      <c r="P28" s="104">
        <v>240</v>
      </c>
      <c r="Q28" s="72">
        <f t="shared" si="3"/>
        <v>7.9166666666666714</v>
      </c>
    </row>
    <row r="29" spans="1:17" s="1" customFormat="1" ht="38.1" customHeight="1">
      <c r="A29" s="646"/>
      <c r="B29" s="203" t="s">
        <v>230</v>
      </c>
      <c r="C29" s="417" t="s">
        <v>47</v>
      </c>
      <c r="D29" s="542"/>
      <c r="E29" s="480" t="s">
        <v>73</v>
      </c>
      <c r="F29" s="169" t="s">
        <v>6</v>
      </c>
      <c r="G29" s="204" t="s">
        <v>126</v>
      </c>
      <c r="H29" s="171" t="s">
        <v>113</v>
      </c>
      <c r="I29" s="172">
        <v>319</v>
      </c>
      <c r="J29" s="16">
        <v>8</v>
      </c>
      <c r="K29" s="42">
        <v>236</v>
      </c>
      <c r="L29" s="114">
        <f t="shared" si="0"/>
        <v>8.75</v>
      </c>
      <c r="M29" s="6">
        <f t="shared" si="1"/>
        <v>296.67</v>
      </c>
      <c r="N29" s="62">
        <v>234</v>
      </c>
      <c r="O29" s="72">
        <f t="shared" si="2"/>
        <v>36.324786324786317</v>
      </c>
      <c r="P29" s="104">
        <v>288</v>
      </c>
      <c r="Q29" s="72">
        <f t="shared" si="3"/>
        <v>10.763888888888886</v>
      </c>
    </row>
    <row r="30" spans="1:17" s="1" customFormat="1" ht="76.5" customHeight="1">
      <c r="A30" s="145"/>
      <c r="B30" s="471" t="s">
        <v>418</v>
      </c>
      <c r="C30" s="633"/>
      <c r="D30" s="636" t="s">
        <v>30</v>
      </c>
      <c r="E30" s="500">
        <v>1301</v>
      </c>
      <c r="F30" s="634" t="s">
        <v>29</v>
      </c>
      <c r="G30" s="204" t="s">
        <v>419</v>
      </c>
      <c r="H30" s="635" t="s">
        <v>117</v>
      </c>
      <c r="I30" s="205">
        <v>690</v>
      </c>
      <c r="J30" s="16"/>
      <c r="K30" s="42"/>
      <c r="L30" s="114"/>
      <c r="M30" s="6">
        <f t="shared" si="1"/>
        <v>641.70000000000005</v>
      </c>
      <c r="N30" s="62"/>
      <c r="O30" s="72"/>
      <c r="P30" s="104"/>
      <c r="Q30" s="72"/>
    </row>
    <row r="31" spans="1:17" s="1" customFormat="1" ht="38.1" customHeight="1">
      <c r="A31" s="663"/>
      <c r="B31" s="202" t="s">
        <v>231</v>
      </c>
      <c r="C31" s="387"/>
      <c r="D31" s="543"/>
      <c r="E31" s="478">
        <v>340</v>
      </c>
      <c r="F31" s="158" t="s">
        <v>29</v>
      </c>
      <c r="G31" s="159" t="s">
        <v>126</v>
      </c>
      <c r="H31" s="160" t="s">
        <v>116</v>
      </c>
      <c r="I31" s="161">
        <v>193</v>
      </c>
      <c r="J31" s="16">
        <v>10</v>
      </c>
      <c r="K31" s="43">
        <v>143</v>
      </c>
      <c r="L31" s="114">
        <f t="shared" si="0"/>
        <v>7.6</v>
      </c>
      <c r="M31" s="6">
        <f t="shared" si="1"/>
        <v>179.49</v>
      </c>
      <c r="N31" s="62">
        <v>141</v>
      </c>
      <c r="O31" s="72">
        <f t="shared" si="2"/>
        <v>36.879432624113463</v>
      </c>
      <c r="P31" s="104">
        <v>180</v>
      </c>
      <c r="Q31" s="72">
        <f t="shared" si="3"/>
        <v>7.2222222222222285</v>
      </c>
    </row>
    <row r="32" spans="1:17" s="1" customFormat="1" ht="38.1" customHeight="1">
      <c r="A32" s="654"/>
      <c r="B32" s="199" t="s">
        <v>299</v>
      </c>
      <c r="C32" s="388"/>
      <c r="D32" s="544" t="s">
        <v>30</v>
      </c>
      <c r="E32" s="484" t="s">
        <v>347</v>
      </c>
      <c r="F32" s="193" t="s">
        <v>29</v>
      </c>
      <c r="G32" s="165" t="s">
        <v>126</v>
      </c>
      <c r="H32" s="194" t="s">
        <v>116</v>
      </c>
      <c r="I32" s="195">
        <v>253</v>
      </c>
      <c r="J32" s="16"/>
      <c r="K32" s="43"/>
      <c r="L32" s="114"/>
      <c r="M32" s="6">
        <f t="shared" si="1"/>
        <v>235.29</v>
      </c>
      <c r="N32" s="62"/>
      <c r="O32" s="72"/>
      <c r="P32" s="104">
        <v>232</v>
      </c>
      <c r="Q32" s="72">
        <f t="shared" si="3"/>
        <v>9.051724137931032</v>
      </c>
    </row>
    <row r="33" spans="1:17" s="1" customFormat="1" ht="38.1" customHeight="1">
      <c r="A33" s="646"/>
      <c r="B33" s="197" t="s">
        <v>228</v>
      </c>
      <c r="C33" s="389"/>
      <c r="D33" s="545"/>
      <c r="E33" s="477" t="s">
        <v>74</v>
      </c>
      <c r="F33" s="154" t="s">
        <v>29</v>
      </c>
      <c r="G33" s="189" t="s">
        <v>126</v>
      </c>
      <c r="H33" s="156" t="s">
        <v>116</v>
      </c>
      <c r="I33" s="157">
        <v>273</v>
      </c>
      <c r="J33" s="16">
        <v>10</v>
      </c>
      <c r="K33" s="43">
        <v>192</v>
      </c>
      <c r="L33" s="114">
        <f t="shared" si="0"/>
        <v>7.6</v>
      </c>
      <c r="M33" s="6">
        <f t="shared" si="1"/>
        <v>253.89</v>
      </c>
      <c r="N33" s="62">
        <v>185</v>
      </c>
      <c r="O33" s="72">
        <f t="shared" si="2"/>
        <v>47.567567567567579</v>
      </c>
      <c r="P33" s="104">
        <v>232</v>
      </c>
      <c r="Q33" s="72">
        <f t="shared" si="3"/>
        <v>17.672413793103445</v>
      </c>
    </row>
    <row r="34" spans="1:17" s="1" customFormat="1" ht="38.1" customHeight="1">
      <c r="A34" s="645"/>
      <c r="B34" s="202" t="s">
        <v>233</v>
      </c>
      <c r="C34" s="387"/>
      <c r="D34" s="534" t="s">
        <v>30</v>
      </c>
      <c r="E34" s="478" t="s">
        <v>356</v>
      </c>
      <c r="F34" s="158" t="s">
        <v>29</v>
      </c>
      <c r="G34" s="159" t="s">
        <v>211</v>
      </c>
      <c r="H34" s="160" t="s">
        <v>116</v>
      </c>
      <c r="I34" s="161">
        <v>280</v>
      </c>
      <c r="J34" s="16"/>
      <c r="K34" s="42"/>
      <c r="L34" s="114"/>
      <c r="M34" s="6">
        <f t="shared" si="1"/>
        <v>260.39999999999998</v>
      </c>
      <c r="N34" s="62"/>
      <c r="O34" s="72"/>
      <c r="P34" s="104"/>
      <c r="Q34" s="72"/>
    </row>
    <row r="35" spans="1:17" s="1" customFormat="1" ht="38.1" customHeight="1">
      <c r="A35" s="646"/>
      <c r="B35" s="197" t="s">
        <v>234</v>
      </c>
      <c r="C35" s="389"/>
      <c r="D35" s="535" t="s">
        <v>30</v>
      </c>
      <c r="E35" s="477" t="s">
        <v>357</v>
      </c>
      <c r="F35" s="154" t="s">
        <v>29</v>
      </c>
      <c r="G35" s="189" t="s">
        <v>211</v>
      </c>
      <c r="H35" s="156" t="s">
        <v>116</v>
      </c>
      <c r="I35" s="157">
        <v>340</v>
      </c>
      <c r="J35" s="16"/>
      <c r="K35" s="42"/>
      <c r="L35" s="114"/>
      <c r="M35" s="6">
        <f t="shared" si="1"/>
        <v>316.2</v>
      </c>
      <c r="N35" s="62"/>
      <c r="O35" s="72"/>
      <c r="P35" s="104"/>
      <c r="Q35" s="72"/>
    </row>
    <row r="36" spans="1:17" s="1" customFormat="1" ht="38.1" customHeight="1">
      <c r="A36" s="645"/>
      <c r="B36" s="202" t="s">
        <v>295</v>
      </c>
      <c r="C36" s="387"/>
      <c r="D36" s="534" t="s">
        <v>30</v>
      </c>
      <c r="E36" s="478" t="s">
        <v>358</v>
      </c>
      <c r="F36" s="158" t="s">
        <v>29</v>
      </c>
      <c r="G36" s="159" t="s">
        <v>211</v>
      </c>
      <c r="H36" s="160" t="s">
        <v>116</v>
      </c>
      <c r="I36" s="161">
        <v>280</v>
      </c>
      <c r="J36" s="16"/>
      <c r="K36" s="42"/>
      <c r="L36" s="114"/>
      <c r="M36" s="6">
        <f t="shared" si="1"/>
        <v>260.39999999999998</v>
      </c>
      <c r="N36" s="62"/>
      <c r="O36" s="72"/>
      <c r="P36" s="104"/>
      <c r="Q36" s="72"/>
    </row>
    <row r="37" spans="1:17" s="1" customFormat="1" ht="38.1" customHeight="1">
      <c r="A37" s="646"/>
      <c r="B37" s="197" t="s">
        <v>296</v>
      </c>
      <c r="C37" s="389"/>
      <c r="D37" s="535" t="s">
        <v>30</v>
      </c>
      <c r="E37" s="477" t="s">
        <v>359</v>
      </c>
      <c r="F37" s="154" t="s">
        <v>29</v>
      </c>
      <c r="G37" s="189" t="s">
        <v>211</v>
      </c>
      <c r="H37" s="156" t="s">
        <v>116</v>
      </c>
      <c r="I37" s="157">
        <v>353</v>
      </c>
      <c r="J37" s="16"/>
      <c r="K37" s="42"/>
      <c r="L37" s="114"/>
      <c r="M37" s="6">
        <f t="shared" si="1"/>
        <v>328.29</v>
      </c>
      <c r="N37" s="62"/>
      <c r="O37" s="72"/>
      <c r="P37" s="104"/>
      <c r="Q37" s="72"/>
    </row>
    <row r="38" spans="1:17" s="1" customFormat="1" ht="38.1" customHeight="1">
      <c r="A38" s="645"/>
      <c r="B38" s="202" t="s">
        <v>227</v>
      </c>
      <c r="C38" s="387"/>
      <c r="D38" s="543"/>
      <c r="E38" s="478">
        <v>370</v>
      </c>
      <c r="F38" s="158" t="s">
        <v>12</v>
      </c>
      <c r="G38" s="159" t="s">
        <v>126</v>
      </c>
      <c r="H38" s="160" t="s">
        <v>113</v>
      </c>
      <c r="I38" s="161">
        <v>232</v>
      </c>
      <c r="J38" s="16">
        <v>8</v>
      </c>
      <c r="K38" s="42">
        <v>155</v>
      </c>
      <c r="L38" s="114">
        <f t="shared" si="0"/>
        <v>8.75</v>
      </c>
      <c r="M38" s="6">
        <f t="shared" si="1"/>
        <v>215.76</v>
      </c>
      <c r="N38" s="62">
        <v>159</v>
      </c>
      <c r="O38" s="72">
        <f t="shared" si="2"/>
        <v>45.91194968553458</v>
      </c>
      <c r="P38" s="104">
        <v>195</v>
      </c>
      <c r="Q38" s="72">
        <f t="shared" si="3"/>
        <v>18.974358974358978</v>
      </c>
    </row>
    <row r="39" spans="1:17" s="1" customFormat="1" ht="38.1" customHeight="1">
      <c r="A39" s="646"/>
      <c r="B39" s="197" t="s">
        <v>232</v>
      </c>
      <c r="C39" s="389"/>
      <c r="D39" s="545"/>
      <c r="E39" s="477" t="s">
        <v>75</v>
      </c>
      <c r="F39" s="154" t="s">
        <v>12</v>
      </c>
      <c r="G39" s="189" t="s">
        <v>126</v>
      </c>
      <c r="H39" s="156" t="s">
        <v>113</v>
      </c>
      <c r="I39" s="157">
        <v>305</v>
      </c>
      <c r="J39" s="16">
        <v>8</v>
      </c>
      <c r="K39" s="43">
        <v>200</v>
      </c>
      <c r="L39" s="114">
        <f t="shared" si="0"/>
        <v>8.75</v>
      </c>
      <c r="M39" s="6">
        <f t="shared" si="1"/>
        <v>283.64999999999998</v>
      </c>
      <c r="N39" s="62">
        <v>201</v>
      </c>
      <c r="O39" s="72">
        <f t="shared" si="2"/>
        <v>51.741293532338318</v>
      </c>
      <c r="P39" s="104">
        <v>243</v>
      </c>
      <c r="Q39" s="72">
        <f t="shared" si="3"/>
        <v>25.514403292181072</v>
      </c>
    </row>
    <row r="40" spans="1:17" s="1" customFormat="1" ht="38.1" customHeight="1">
      <c r="A40" s="645"/>
      <c r="B40" s="202" t="s">
        <v>210</v>
      </c>
      <c r="C40" s="390" t="s">
        <v>386</v>
      </c>
      <c r="D40" s="534"/>
      <c r="E40" s="478" t="s">
        <v>214</v>
      </c>
      <c r="F40" s="158" t="s">
        <v>14</v>
      </c>
      <c r="G40" s="159" t="s">
        <v>211</v>
      </c>
      <c r="H40" s="160" t="s">
        <v>215</v>
      </c>
      <c r="I40" s="384">
        <v>400</v>
      </c>
      <c r="J40" s="16">
        <v>5</v>
      </c>
      <c r="K40" s="43">
        <v>350</v>
      </c>
      <c r="L40" s="114">
        <f t="shared" si="0"/>
        <v>12.2</v>
      </c>
      <c r="M40" s="6"/>
      <c r="N40" s="62"/>
      <c r="O40" s="72"/>
      <c r="P40" s="104">
        <v>525</v>
      </c>
      <c r="Q40" s="72">
        <f t="shared" si="3"/>
        <v>-23.80952380952381</v>
      </c>
    </row>
    <row r="41" spans="1:17" s="1" customFormat="1" ht="38.1" hidden="1" customHeight="1">
      <c r="A41" s="654"/>
      <c r="B41" s="199" t="s">
        <v>212</v>
      </c>
      <c r="C41" s="391"/>
      <c r="D41" s="544"/>
      <c r="E41" s="484" t="s">
        <v>216</v>
      </c>
      <c r="F41" s="193" t="s">
        <v>14</v>
      </c>
      <c r="G41" s="210" t="s">
        <v>211</v>
      </c>
      <c r="H41" s="194" t="s">
        <v>215</v>
      </c>
      <c r="I41" s="385">
        <v>578</v>
      </c>
      <c r="J41" s="16">
        <v>5</v>
      </c>
      <c r="K41" s="43">
        <v>400</v>
      </c>
      <c r="L41" s="114">
        <f t="shared" si="0"/>
        <v>12.2</v>
      </c>
      <c r="M41" s="6"/>
      <c r="N41" s="62"/>
      <c r="O41" s="72"/>
      <c r="P41" s="104">
        <v>578</v>
      </c>
      <c r="Q41" s="72">
        <f t="shared" si="3"/>
        <v>0</v>
      </c>
    </row>
    <row r="42" spans="1:17" s="1" customFormat="1" ht="38.1" customHeight="1">
      <c r="A42" s="646"/>
      <c r="B42" s="197" t="s">
        <v>213</v>
      </c>
      <c r="C42" s="392" t="s">
        <v>386</v>
      </c>
      <c r="D42" s="535"/>
      <c r="E42" s="477" t="s">
        <v>217</v>
      </c>
      <c r="F42" s="154" t="s">
        <v>14</v>
      </c>
      <c r="G42" s="155" t="s">
        <v>211</v>
      </c>
      <c r="H42" s="156" t="s">
        <v>215</v>
      </c>
      <c r="I42" s="386">
        <v>450</v>
      </c>
      <c r="J42" s="16">
        <v>5</v>
      </c>
      <c r="K42" s="43">
        <v>700</v>
      </c>
      <c r="L42" s="114">
        <f t="shared" si="0"/>
        <v>12.2</v>
      </c>
      <c r="M42" s="6"/>
      <c r="N42" s="62"/>
      <c r="O42" s="72"/>
      <c r="P42" s="104">
        <v>766</v>
      </c>
      <c r="Q42" s="72">
        <f t="shared" si="3"/>
        <v>-41.253263707571804</v>
      </c>
    </row>
    <row r="43" spans="1:17" s="1" customFormat="1" ht="38.1" customHeight="1">
      <c r="A43" s="663"/>
      <c r="B43" s="202" t="s">
        <v>31</v>
      </c>
      <c r="C43" s="387"/>
      <c r="D43" s="543"/>
      <c r="E43" s="478" t="s">
        <v>169</v>
      </c>
      <c r="F43" s="158" t="s">
        <v>4</v>
      </c>
      <c r="G43" s="159" t="s">
        <v>126</v>
      </c>
      <c r="H43" s="160" t="s">
        <v>115</v>
      </c>
      <c r="I43" s="161">
        <v>257</v>
      </c>
      <c r="J43" s="16">
        <v>12</v>
      </c>
      <c r="K43" s="43">
        <v>220</v>
      </c>
      <c r="L43" s="114">
        <f t="shared" si="0"/>
        <v>6.8333333333333339</v>
      </c>
      <c r="M43" s="6"/>
      <c r="N43" s="62">
        <v>263</v>
      </c>
      <c r="O43" s="72">
        <f t="shared" si="2"/>
        <v>-2.281368821292773</v>
      </c>
      <c r="P43" s="104">
        <v>257</v>
      </c>
      <c r="Q43" s="72">
        <f t="shared" si="3"/>
        <v>0</v>
      </c>
    </row>
    <row r="44" spans="1:17" s="1" customFormat="1" ht="38.1" customHeight="1">
      <c r="A44" s="646"/>
      <c r="B44" s="197" t="s">
        <v>41</v>
      </c>
      <c r="C44" s="389"/>
      <c r="D44" s="545"/>
      <c r="E44" s="477" t="s">
        <v>170</v>
      </c>
      <c r="F44" s="154" t="s">
        <v>4</v>
      </c>
      <c r="G44" s="155" t="s">
        <v>126</v>
      </c>
      <c r="H44" s="156" t="s">
        <v>115</v>
      </c>
      <c r="I44" s="157">
        <v>317</v>
      </c>
      <c r="J44" s="16">
        <v>12</v>
      </c>
      <c r="K44" s="43">
        <v>260</v>
      </c>
      <c r="L44" s="114">
        <f t="shared" si="0"/>
        <v>6.8333333333333339</v>
      </c>
      <c r="M44" s="6"/>
      <c r="N44" s="62">
        <v>307</v>
      </c>
      <c r="O44" s="72">
        <f t="shared" si="2"/>
        <v>3.257328990228018</v>
      </c>
      <c r="P44" s="104">
        <v>309</v>
      </c>
      <c r="Q44" s="72">
        <f t="shared" si="3"/>
        <v>2.5889967637540394</v>
      </c>
    </row>
    <row r="45" spans="1:17" s="1" customFormat="1" ht="38.1" customHeight="1">
      <c r="A45" s="645"/>
      <c r="B45" s="202" t="s">
        <v>295</v>
      </c>
      <c r="C45" s="390" t="s">
        <v>386</v>
      </c>
      <c r="D45" s="534"/>
      <c r="E45" s="478" t="s">
        <v>297</v>
      </c>
      <c r="F45" s="158" t="s">
        <v>12</v>
      </c>
      <c r="G45" s="159" t="s">
        <v>288</v>
      </c>
      <c r="H45" s="160" t="s">
        <v>113</v>
      </c>
      <c r="I45" s="384">
        <v>298</v>
      </c>
      <c r="J45" s="16"/>
      <c r="K45" s="43"/>
      <c r="L45" s="114"/>
      <c r="M45" s="6"/>
      <c r="N45" s="62"/>
      <c r="O45" s="72"/>
      <c r="P45" s="104">
        <v>382</v>
      </c>
      <c r="Q45" s="72">
        <f t="shared" si="3"/>
        <v>-21.989528795811523</v>
      </c>
    </row>
    <row r="46" spans="1:17" s="1" customFormat="1" ht="38.1" customHeight="1">
      <c r="A46" s="646"/>
      <c r="B46" s="197" t="s">
        <v>296</v>
      </c>
      <c r="C46" s="389"/>
      <c r="D46" s="535"/>
      <c r="E46" s="477" t="s">
        <v>298</v>
      </c>
      <c r="F46" s="154" t="s">
        <v>12</v>
      </c>
      <c r="G46" s="155" t="s">
        <v>288</v>
      </c>
      <c r="H46" s="156" t="s">
        <v>113</v>
      </c>
      <c r="I46" s="157">
        <v>455</v>
      </c>
      <c r="J46" s="16"/>
      <c r="K46" s="43"/>
      <c r="L46" s="114"/>
      <c r="M46" s="6"/>
      <c r="N46" s="62"/>
      <c r="O46" s="72"/>
      <c r="P46" s="104">
        <v>430</v>
      </c>
      <c r="Q46" s="72">
        <f t="shared" si="3"/>
        <v>5.8139534883720927</v>
      </c>
    </row>
    <row r="47" spans="1:17" s="1" customFormat="1" ht="38.1" customHeight="1">
      <c r="A47" s="645"/>
      <c r="B47" s="202" t="s">
        <v>233</v>
      </c>
      <c r="C47" s="387"/>
      <c r="D47" s="543"/>
      <c r="E47" s="478" t="s">
        <v>76</v>
      </c>
      <c r="F47" s="158" t="s">
        <v>12</v>
      </c>
      <c r="G47" s="159" t="s">
        <v>288</v>
      </c>
      <c r="H47" s="160" t="s">
        <v>113</v>
      </c>
      <c r="I47" s="161">
        <v>286</v>
      </c>
      <c r="J47" s="16">
        <v>8</v>
      </c>
      <c r="K47" s="43">
        <v>265</v>
      </c>
      <c r="L47" s="114">
        <f t="shared" si="0"/>
        <v>8.75</v>
      </c>
      <c r="M47" s="6">
        <f t="shared" si="1"/>
        <v>265.98</v>
      </c>
      <c r="N47" s="62">
        <v>363</v>
      </c>
      <c r="O47" s="72">
        <f t="shared" si="2"/>
        <v>-21.212121212121218</v>
      </c>
      <c r="P47" s="104">
        <v>286</v>
      </c>
      <c r="Q47" s="72">
        <f t="shared" si="3"/>
        <v>0</v>
      </c>
    </row>
    <row r="48" spans="1:17" s="1" customFormat="1" ht="38.1" customHeight="1" thickBot="1">
      <c r="A48" s="651"/>
      <c r="B48" s="206" t="s">
        <v>234</v>
      </c>
      <c r="C48" s="413"/>
      <c r="D48" s="546"/>
      <c r="E48" s="481" t="s">
        <v>77</v>
      </c>
      <c r="F48" s="176" t="s">
        <v>12</v>
      </c>
      <c r="G48" s="177" t="s">
        <v>288</v>
      </c>
      <c r="H48" s="178" t="s">
        <v>113</v>
      </c>
      <c r="I48" s="179">
        <v>359</v>
      </c>
      <c r="J48" s="17">
        <v>8</v>
      </c>
      <c r="K48" s="43">
        <v>305</v>
      </c>
      <c r="L48" s="116">
        <f t="shared" si="0"/>
        <v>8.75</v>
      </c>
      <c r="M48" s="6">
        <f t="shared" si="1"/>
        <v>333.87</v>
      </c>
      <c r="N48" s="62">
        <v>405</v>
      </c>
      <c r="O48" s="72">
        <f t="shared" si="2"/>
        <v>-11.358024691358025</v>
      </c>
      <c r="P48" s="104">
        <v>334</v>
      </c>
      <c r="Q48" s="72">
        <f t="shared" si="3"/>
        <v>7.4850299401197589</v>
      </c>
    </row>
    <row r="49" spans="1:17" s="1" customFormat="1" ht="38.1" customHeight="1" thickTop="1">
      <c r="A49" s="653"/>
      <c r="B49" s="207" t="s">
        <v>235</v>
      </c>
      <c r="C49" s="418"/>
      <c r="D49" s="547"/>
      <c r="E49" s="485">
        <v>662</v>
      </c>
      <c r="F49" s="165" t="s">
        <v>9</v>
      </c>
      <c r="G49" s="186" t="s">
        <v>126</v>
      </c>
      <c r="H49" s="164" t="s">
        <v>115</v>
      </c>
      <c r="I49" s="167">
        <v>150</v>
      </c>
      <c r="J49" s="18">
        <v>12</v>
      </c>
      <c r="K49" s="44">
        <v>110</v>
      </c>
      <c r="L49" s="117">
        <f t="shared" si="0"/>
        <v>6.8333333333333339</v>
      </c>
      <c r="M49" s="6">
        <f t="shared" si="1"/>
        <v>139.5</v>
      </c>
      <c r="N49" s="66">
        <v>121</v>
      </c>
      <c r="O49" s="72">
        <f t="shared" si="2"/>
        <v>23.966942148760324</v>
      </c>
      <c r="P49" s="106">
        <v>141</v>
      </c>
      <c r="Q49" s="72">
        <f t="shared" si="3"/>
        <v>6.3829787234042499</v>
      </c>
    </row>
    <row r="50" spans="1:17" s="1" customFormat="1" ht="38.1" customHeight="1">
      <c r="A50" s="646"/>
      <c r="B50" s="197" t="s">
        <v>236</v>
      </c>
      <c r="C50" s="389"/>
      <c r="D50" s="548"/>
      <c r="E50" s="486" t="s">
        <v>107</v>
      </c>
      <c r="F50" s="155">
        <v>18</v>
      </c>
      <c r="G50" s="208" t="s">
        <v>126</v>
      </c>
      <c r="H50" s="154" t="s">
        <v>115</v>
      </c>
      <c r="I50" s="191">
        <v>227</v>
      </c>
      <c r="J50" s="15">
        <v>12</v>
      </c>
      <c r="K50" s="42">
        <v>171</v>
      </c>
      <c r="L50" s="118">
        <f t="shared" si="0"/>
        <v>6.8333333333333339</v>
      </c>
      <c r="M50" s="6"/>
      <c r="N50" s="64">
        <v>174</v>
      </c>
      <c r="O50" s="72">
        <f t="shared" si="2"/>
        <v>30.459770114942529</v>
      </c>
      <c r="P50" s="103">
        <v>206</v>
      </c>
      <c r="Q50" s="72">
        <f t="shared" si="3"/>
        <v>10.194174757281559</v>
      </c>
    </row>
    <row r="51" spans="1:17" s="2" customFormat="1" ht="38.1" customHeight="1">
      <c r="A51" s="645"/>
      <c r="B51" s="202" t="s">
        <v>237</v>
      </c>
      <c r="C51" s="387"/>
      <c r="D51" s="549"/>
      <c r="E51" s="487" t="s">
        <v>79</v>
      </c>
      <c r="F51" s="159" t="s">
        <v>9</v>
      </c>
      <c r="G51" s="209" t="s">
        <v>126</v>
      </c>
      <c r="H51" s="158" t="s">
        <v>115</v>
      </c>
      <c r="I51" s="161">
        <v>220</v>
      </c>
      <c r="J51" s="19">
        <v>12</v>
      </c>
      <c r="K51" s="43">
        <v>202</v>
      </c>
      <c r="L51" s="118">
        <f t="shared" si="0"/>
        <v>6.8333333333333339</v>
      </c>
      <c r="M51" s="6">
        <f t="shared" si="1"/>
        <v>204.6</v>
      </c>
      <c r="N51" s="62">
        <v>284</v>
      </c>
      <c r="O51" s="72">
        <f t="shared" si="2"/>
        <v>-22.535211267605632</v>
      </c>
      <c r="P51" s="104">
        <v>220</v>
      </c>
      <c r="Q51" s="72">
        <f t="shared" si="3"/>
        <v>0</v>
      </c>
    </row>
    <row r="52" spans="1:17" s="2" customFormat="1" ht="38.1" customHeight="1" thickBot="1">
      <c r="A52" s="651"/>
      <c r="B52" s="206" t="s">
        <v>238</v>
      </c>
      <c r="C52" s="413"/>
      <c r="D52" s="550"/>
      <c r="E52" s="488" t="s">
        <v>108</v>
      </c>
      <c r="F52" s="177">
        <v>18</v>
      </c>
      <c r="G52" s="176" t="s">
        <v>126</v>
      </c>
      <c r="H52" s="176" t="s">
        <v>115</v>
      </c>
      <c r="I52" s="179">
        <v>297</v>
      </c>
      <c r="J52" s="59">
        <v>12</v>
      </c>
      <c r="K52" s="48">
        <v>252</v>
      </c>
      <c r="L52" s="118">
        <f t="shared" si="0"/>
        <v>6.8333333333333339</v>
      </c>
      <c r="M52" s="6"/>
      <c r="N52" s="63">
        <v>337</v>
      </c>
      <c r="O52" s="72">
        <f t="shared" si="2"/>
        <v>-11.869436201780417</v>
      </c>
      <c r="P52" s="105">
        <v>285</v>
      </c>
      <c r="Q52" s="72">
        <f t="shared" si="3"/>
        <v>4.2105263157894797</v>
      </c>
    </row>
    <row r="53" spans="1:17" s="2" customFormat="1" ht="38.1" customHeight="1" thickTop="1">
      <c r="A53" s="655"/>
      <c r="B53" s="207" t="s">
        <v>11</v>
      </c>
      <c r="C53" s="418"/>
      <c r="D53" s="626" t="s">
        <v>417</v>
      </c>
      <c r="E53" s="479">
        <v>170</v>
      </c>
      <c r="F53" s="186" t="s">
        <v>12</v>
      </c>
      <c r="G53" s="165" t="s">
        <v>278</v>
      </c>
      <c r="H53" s="166" t="s">
        <v>114</v>
      </c>
      <c r="I53" s="167">
        <v>245</v>
      </c>
      <c r="J53" s="15">
        <v>7</v>
      </c>
      <c r="K53" s="42">
        <v>172</v>
      </c>
      <c r="L53" s="118">
        <f t="shared" si="0"/>
        <v>9.5714285714285712</v>
      </c>
      <c r="M53" s="6">
        <f t="shared" si="1"/>
        <v>227.85</v>
      </c>
      <c r="N53" s="64">
        <v>174</v>
      </c>
      <c r="O53" s="72">
        <f t="shared" si="2"/>
        <v>40.804597701149419</v>
      </c>
      <c r="P53" s="103">
        <v>221</v>
      </c>
      <c r="Q53" s="72">
        <f t="shared" si="3"/>
        <v>10.859728506787334</v>
      </c>
    </row>
    <row r="54" spans="1:17" s="1" customFormat="1" ht="38.1" customHeight="1">
      <c r="A54" s="646"/>
      <c r="B54" s="197" t="s">
        <v>42</v>
      </c>
      <c r="C54" s="389"/>
      <c r="D54" s="627" t="s">
        <v>417</v>
      </c>
      <c r="E54" s="477" t="s">
        <v>87</v>
      </c>
      <c r="F54" s="154" t="s">
        <v>12</v>
      </c>
      <c r="G54" s="189" t="s">
        <v>278</v>
      </c>
      <c r="H54" s="156" t="s">
        <v>114</v>
      </c>
      <c r="I54" s="157">
        <v>318</v>
      </c>
      <c r="J54" s="15">
        <v>7</v>
      </c>
      <c r="K54" s="43">
        <v>220</v>
      </c>
      <c r="L54" s="119">
        <f t="shared" si="0"/>
        <v>9.5714285714285712</v>
      </c>
      <c r="M54" s="6">
        <f t="shared" si="1"/>
        <v>295.74</v>
      </c>
      <c r="N54" s="62">
        <v>219</v>
      </c>
      <c r="O54" s="72">
        <f t="shared" si="2"/>
        <v>45.205479452054789</v>
      </c>
      <c r="P54" s="104">
        <v>273</v>
      </c>
      <c r="Q54" s="72">
        <f t="shared" si="3"/>
        <v>16.483516483516482</v>
      </c>
    </row>
    <row r="55" spans="1:17" s="1" customFormat="1" ht="38.1" customHeight="1">
      <c r="A55" s="645"/>
      <c r="B55" s="202" t="s">
        <v>13</v>
      </c>
      <c r="C55" s="387"/>
      <c r="D55" s="541"/>
      <c r="E55" s="478">
        <v>171</v>
      </c>
      <c r="F55" s="158" t="s">
        <v>14</v>
      </c>
      <c r="G55" s="159" t="s">
        <v>278</v>
      </c>
      <c r="H55" s="160" t="s">
        <v>114</v>
      </c>
      <c r="I55" s="161">
        <v>324</v>
      </c>
      <c r="J55" s="15">
        <v>7</v>
      </c>
      <c r="K55" s="43">
        <v>223</v>
      </c>
      <c r="L55" s="119">
        <f t="shared" si="0"/>
        <v>9.5714285714285712</v>
      </c>
      <c r="M55" s="6">
        <f t="shared" si="1"/>
        <v>301.32</v>
      </c>
      <c r="N55" s="62">
        <v>221</v>
      </c>
      <c r="O55" s="72">
        <f t="shared" si="2"/>
        <v>46.60633484162895</v>
      </c>
      <c r="P55" s="104">
        <v>287</v>
      </c>
      <c r="Q55" s="72">
        <f t="shared" si="3"/>
        <v>12.891986062717777</v>
      </c>
    </row>
    <row r="56" spans="1:17" s="1" customFormat="1" ht="38.1" customHeight="1">
      <c r="A56" s="646"/>
      <c r="B56" s="197" t="s">
        <v>43</v>
      </c>
      <c r="C56" s="389"/>
      <c r="D56" s="533"/>
      <c r="E56" s="477" t="s">
        <v>88</v>
      </c>
      <c r="F56" s="154" t="s">
        <v>14</v>
      </c>
      <c r="G56" s="189" t="s">
        <v>278</v>
      </c>
      <c r="H56" s="156" t="s">
        <v>114</v>
      </c>
      <c r="I56" s="157">
        <v>397</v>
      </c>
      <c r="J56" s="15">
        <v>7</v>
      </c>
      <c r="K56" s="43">
        <v>271</v>
      </c>
      <c r="L56" s="119">
        <f t="shared" si="0"/>
        <v>9.5714285714285712</v>
      </c>
      <c r="M56" s="6">
        <f t="shared" si="1"/>
        <v>369.21</v>
      </c>
      <c r="N56" s="62">
        <v>266</v>
      </c>
      <c r="O56" s="72">
        <f t="shared" si="2"/>
        <v>49.248120300751879</v>
      </c>
      <c r="P56" s="104">
        <v>339</v>
      </c>
      <c r="Q56" s="72">
        <f t="shared" si="3"/>
        <v>17.109144542772867</v>
      </c>
    </row>
    <row r="57" spans="1:17" s="1" customFormat="1" ht="38.1" customHeight="1">
      <c r="A57" s="645"/>
      <c r="B57" s="202" t="s">
        <v>239</v>
      </c>
      <c r="C57" s="387"/>
      <c r="D57" s="541"/>
      <c r="E57" s="478">
        <v>172</v>
      </c>
      <c r="F57" s="158" t="s">
        <v>15</v>
      </c>
      <c r="G57" s="159" t="s">
        <v>276</v>
      </c>
      <c r="H57" s="160" t="s">
        <v>117</v>
      </c>
      <c r="I57" s="161">
        <v>314</v>
      </c>
      <c r="J57" s="16">
        <v>6</v>
      </c>
      <c r="K57" s="43">
        <v>236</v>
      </c>
      <c r="L57" s="119">
        <f t="shared" si="0"/>
        <v>10.666666666666668</v>
      </c>
      <c r="M57" s="6">
        <f t="shared" si="1"/>
        <v>292.02</v>
      </c>
      <c r="N57" s="62">
        <v>226</v>
      </c>
      <c r="O57" s="72">
        <f t="shared" si="2"/>
        <v>38.938053097345119</v>
      </c>
      <c r="P57" s="104">
        <v>292</v>
      </c>
      <c r="Q57" s="72">
        <f t="shared" si="3"/>
        <v>7.5342465753424648</v>
      </c>
    </row>
    <row r="58" spans="1:17" s="1" customFormat="1" ht="39" customHeight="1">
      <c r="A58" s="646"/>
      <c r="B58" s="197" t="s">
        <v>240</v>
      </c>
      <c r="C58" s="389"/>
      <c r="D58" s="533"/>
      <c r="E58" s="477" t="s">
        <v>89</v>
      </c>
      <c r="F58" s="154" t="s">
        <v>15</v>
      </c>
      <c r="G58" s="155" t="s">
        <v>276</v>
      </c>
      <c r="H58" s="156" t="s">
        <v>117</v>
      </c>
      <c r="I58" s="157">
        <v>387</v>
      </c>
      <c r="J58" s="16">
        <v>6</v>
      </c>
      <c r="K58" s="43">
        <v>284</v>
      </c>
      <c r="L58" s="119">
        <f t="shared" si="0"/>
        <v>10.666666666666668</v>
      </c>
      <c r="M58" s="6">
        <f t="shared" si="1"/>
        <v>359.91</v>
      </c>
      <c r="N58" s="62">
        <v>271</v>
      </c>
      <c r="O58" s="72">
        <f t="shared" si="2"/>
        <v>42.804428044280456</v>
      </c>
      <c r="P58" s="104">
        <v>344</v>
      </c>
      <c r="Q58" s="72">
        <f t="shared" si="3"/>
        <v>12.5</v>
      </c>
    </row>
    <row r="59" spans="1:17" s="1" customFormat="1" ht="38.1" customHeight="1">
      <c r="A59" s="645"/>
      <c r="B59" s="202" t="s">
        <v>241</v>
      </c>
      <c r="C59" s="387"/>
      <c r="D59" s="541"/>
      <c r="E59" s="478" t="s">
        <v>133</v>
      </c>
      <c r="F59" s="158" t="s">
        <v>32</v>
      </c>
      <c r="G59" s="159" t="s">
        <v>276</v>
      </c>
      <c r="H59" s="160" t="s">
        <v>117</v>
      </c>
      <c r="I59" s="161">
        <v>366</v>
      </c>
      <c r="J59" s="16">
        <v>6</v>
      </c>
      <c r="K59" s="43">
        <v>274</v>
      </c>
      <c r="L59" s="119">
        <f t="shared" si="0"/>
        <v>10.666666666666668</v>
      </c>
      <c r="M59" s="6">
        <f t="shared" si="1"/>
        <v>340.38</v>
      </c>
      <c r="N59" s="62">
        <v>256</v>
      </c>
      <c r="O59" s="72">
        <f t="shared" si="2"/>
        <v>42.96875</v>
      </c>
      <c r="P59" s="104">
        <v>344</v>
      </c>
      <c r="Q59" s="72">
        <f t="shared" si="3"/>
        <v>6.3953488372092977</v>
      </c>
    </row>
    <row r="60" spans="1:17" s="1" customFormat="1" ht="38.1" customHeight="1">
      <c r="A60" s="646"/>
      <c r="B60" s="197" t="s">
        <v>242</v>
      </c>
      <c r="C60" s="389"/>
      <c r="D60" s="533"/>
      <c r="E60" s="477" t="s">
        <v>134</v>
      </c>
      <c r="F60" s="154" t="s">
        <v>32</v>
      </c>
      <c r="G60" s="155" t="s">
        <v>276</v>
      </c>
      <c r="H60" s="156" t="s">
        <v>117</v>
      </c>
      <c r="I60" s="157">
        <v>439</v>
      </c>
      <c r="J60" s="16">
        <v>6</v>
      </c>
      <c r="K60" s="43">
        <v>322</v>
      </c>
      <c r="L60" s="119">
        <f t="shared" si="0"/>
        <v>10.666666666666668</v>
      </c>
      <c r="M60" s="6">
        <f t="shared" si="1"/>
        <v>408.27</v>
      </c>
      <c r="N60" s="62">
        <v>301</v>
      </c>
      <c r="O60" s="72">
        <f t="shared" si="2"/>
        <v>45.847176079734226</v>
      </c>
      <c r="P60" s="104">
        <v>396</v>
      </c>
      <c r="Q60" s="72">
        <f t="shared" si="3"/>
        <v>10.858585858585855</v>
      </c>
    </row>
    <row r="61" spans="1:17" s="1" customFormat="1" ht="38.1" customHeight="1">
      <c r="A61" s="645"/>
      <c r="B61" s="202" t="s">
        <v>243</v>
      </c>
      <c r="C61" s="387"/>
      <c r="D61" s="551"/>
      <c r="E61" s="487" t="s">
        <v>90</v>
      </c>
      <c r="F61" s="158" t="s">
        <v>15</v>
      </c>
      <c r="G61" s="209" t="s">
        <v>278</v>
      </c>
      <c r="H61" s="158" t="s">
        <v>117</v>
      </c>
      <c r="I61" s="161">
        <v>385</v>
      </c>
      <c r="J61" s="16">
        <v>6</v>
      </c>
      <c r="K61" s="43">
        <v>342</v>
      </c>
      <c r="L61" s="119">
        <f t="shared" si="0"/>
        <v>10.666666666666668</v>
      </c>
      <c r="M61" s="6">
        <f t="shared" si="1"/>
        <v>358.05</v>
      </c>
      <c r="N61" s="62">
        <v>344</v>
      </c>
      <c r="O61" s="72">
        <f t="shared" si="2"/>
        <v>11.918604651162795</v>
      </c>
      <c r="P61" s="104">
        <v>367</v>
      </c>
      <c r="Q61" s="72">
        <f t="shared" si="3"/>
        <v>4.9046321525885617</v>
      </c>
    </row>
    <row r="62" spans="1:17" s="1" customFormat="1" ht="38.1" customHeight="1">
      <c r="A62" s="646"/>
      <c r="B62" s="197" t="s">
        <v>244</v>
      </c>
      <c r="C62" s="389"/>
      <c r="D62" s="552"/>
      <c r="E62" s="486" t="s">
        <v>91</v>
      </c>
      <c r="F62" s="154" t="s">
        <v>15</v>
      </c>
      <c r="G62" s="208" t="s">
        <v>278</v>
      </c>
      <c r="H62" s="154" t="s">
        <v>117</v>
      </c>
      <c r="I62" s="157">
        <v>458</v>
      </c>
      <c r="J62" s="16">
        <v>6</v>
      </c>
      <c r="K62" s="43">
        <v>390</v>
      </c>
      <c r="L62" s="119">
        <f t="shared" si="0"/>
        <v>10.666666666666668</v>
      </c>
      <c r="M62" s="6">
        <f t="shared" si="1"/>
        <v>425.94</v>
      </c>
      <c r="N62" s="62">
        <v>389</v>
      </c>
      <c r="O62" s="72">
        <f t="shared" si="2"/>
        <v>17.73778920308483</v>
      </c>
      <c r="P62" s="104">
        <v>419</v>
      </c>
      <c r="Q62" s="72">
        <f t="shared" si="3"/>
        <v>9.3078758949880722</v>
      </c>
    </row>
    <row r="63" spans="1:17" s="1" customFormat="1" ht="38.1" customHeight="1">
      <c r="A63" s="645"/>
      <c r="B63" s="202" t="s">
        <v>245</v>
      </c>
      <c r="C63" s="387"/>
      <c r="D63" s="551"/>
      <c r="E63" s="487" t="s">
        <v>92</v>
      </c>
      <c r="F63" s="158" t="s">
        <v>32</v>
      </c>
      <c r="G63" s="209" t="s">
        <v>278</v>
      </c>
      <c r="H63" s="158" t="s">
        <v>117</v>
      </c>
      <c r="I63" s="161">
        <v>455</v>
      </c>
      <c r="J63" s="16">
        <v>6</v>
      </c>
      <c r="K63" s="43">
        <v>376</v>
      </c>
      <c r="L63" s="119">
        <f t="shared" si="0"/>
        <v>10.666666666666668</v>
      </c>
      <c r="M63" s="6">
        <f t="shared" si="1"/>
        <v>423.15</v>
      </c>
      <c r="N63" s="62">
        <v>376</v>
      </c>
      <c r="O63" s="72">
        <f t="shared" si="2"/>
        <v>21.010638297872347</v>
      </c>
      <c r="P63" s="104">
        <v>476</v>
      </c>
      <c r="Q63" s="72">
        <f t="shared" si="3"/>
        <v>-4.4117647058823479</v>
      </c>
    </row>
    <row r="64" spans="1:17" s="1" customFormat="1" ht="38.1" customHeight="1" thickBot="1">
      <c r="A64" s="651"/>
      <c r="B64" s="206" t="s">
        <v>246</v>
      </c>
      <c r="C64" s="413"/>
      <c r="D64" s="553"/>
      <c r="E64" s="488" t="s">
        <v>93</v>
      </c>
      <c r="F64" s="176" t="s">
        <v>32</v>
      </c>
      <c r="G64" s="228" t="s">
        <v>278</v>
      </c>
      <c r="H64" s="176" t="s">
        <v>117</v>
      </c>
      <c r="I64" s="179">
        <v>528</v>
      </c>
      <c r="J64" s="17">
        <v>6</v>
      </c>
      <c r="K64" s="43">
        <v>424</v>
      </c>
      <c r="L64" s="120">
        <f t="shared" si="0"/>
        <v>10.666666666666668</v>
      </c>
      <c r="M64" s="6">
        <f t="shared" si="1"/>
        <v>491.04</v>
      </c>
      <c r="N64" s="65">
        <v>421</v>
      </c>
      <c r="O64" s="72">
        <f t="shared" si="2"/>
        <v>25.415676959619958</v>
      </c>
      <c r="P64" s="107">
        <v>528</v>
      </c>
      <c r="Q64" s="72">
        <f t="shared" si="3"/>
        <v>0</v>
      </c>
    </row>
    <row r="65" spans="1:17" s="1" customFormat="1" ht="38.1" customHeight="1" thickTop="1">
      <c r="A65" s="653"/>
      <c r="B65" s="196" t="s">
        <v>247</v>
      </c>
      <c r="C65" s="414"/>
      <c r="D65" s="630" t="s">
        <v>417</v>
      </c>
      <c r="E65" s="482">
        <v>162</v>
      </c>
      <c r="F65" s="181">
        <v>90</v>
      </c>
      <c r="G65" s="182" t="s">
        <v>276</v>
      </c>
      <c r="H65" s="256">
        <v>5</v>
      </c>
      <c r="I65" s="184">
        <v>509</v>
      </c>
      <c r="J65" s="20">
        <v>5</v>
      </c>
      <c r="K65" s="46">
        <v>425</v>
      </c>
      <c r="L65" s="121">
        <f t="shared" si="0"/>
        <v>12.2</v>
      </c>
      <c r="M65" s="6">
        <f t="shared" si="1"/>
        <v>473.37</v>
      </c>
      <c r="N65" s="66">
        <v>408</v>
      </c>
      <c r="O65" s="72">
        <f t="shared" si="2"/>
        <v>24.754901960784309</v>
      </c>
      <c r="P65" s="106">
        <v>509</v>
      </c>
      <c r="Q65" s="72">
        <f t="shared" si="3"/>
        <v>0</v>
      </c>
    </row>
    <row r="66" spans="1:17" s="1" customFormat="1" ht="38.1" customHeight="1">
      <c r="A66" s="646"/>
      <c r="B66" s="217" t="s">
        <v>248</v>
      </c>
      <c r="C66" s="419"/>
      <c r="D66" s="554"/>
      <c r="E66" s="489" t="s">
        <v>83</v>
      </c>
      <c r="F66" s="208">
        <v>90</v>
      </c>
      <c r="G66" s="258" t="s">
        <v>276</v>
      </c>
      <c r="H66" s="218">
        <v>5</v>
      </c>
      <c r="I66" s="259">
        <v>536</v>
      </c>
      <c r="J66" s="21">
        <v>5</v>
      </c>
      <c r="K66" s="47">
        <v>448</v>
      </c>
      <c r="L66" s="122">
        <f t="shared" si="0"/>
        <v>12.2</v>
      </c>
      <c r="M66" s="6">
        <f t="shared" si="1"/>
        <v>498.48</v>
      </c>
      <c r="N66" s="67">
        <v>429</v>
      </c>
      <c r="O66" s="72">
        <f t="shared" si="2"/>
        <v>24.941724941724942</v>
      </c>
      <c r="P66" s="108">
        <v>536</v>
      </c>
      <c r="Q66" s="72">
        <f t="shared" si="3"/>
        <v>0</v>
      </c>
    </row>
    <row r="67" spans="1:17" s="1" customFormat="1" ht="74.099999999999994" customHeight="1">
      <c r="A67" s="98"/>
      <c r="B67" s="246" t="s">
        <v>381</v>
      </c>
      <c r="C67" s="420"/>
      <c r="D67" s="555"/>
      <c r="E67" s="490" t="s">
        <v>199</v>
      </c>
      <c r="F67" s="236" t="s">
        <v>16</v>
      </c>
      <c r="G67" s="237" t="s">
        <v>203</v>
      </c>
      <c r="H67" s="238">
        <v>3</v>
      </c>
      <c r="I67" s="247">
        <v>1575</v>
      </c>
      <c r="J67" s="76">
        <v>3</v>
      </c>
      <c r="K67" s="77">
        <v>1490</v>
      </c>
      <c r="L67" s="122">
        <f t="shared" si="0"/>
        <v>18.333333333333336</v>
      </c>
      <c r="M67" s="78">
        <f>36/K67+3</f>
        <v>3.0241610738255034</v>
      </c>
      <c r="N67" s="67"/>
      <c r="O67" s="72"/>
      <c r="P67" s="108">
        <v>1575</v>
      </c>
      <c r="Q67" s="72">
        <f t="shared" si="3"/>
        <v>0</v>
      </c>
    </row>
    <row r="68" spans="1:17" s="1" customFormat="1" ht="74.099999999999994" customHeight="1">
      <c r="A68" s="239"/>
      <c r="B68" s="240" t="s">
        <v>380</v>
      </c>
      <c r="C68" s="421"/>
      <c r="D68" s="556"/>
      <c r="E68" s="491" t="s">
        <v>202</v>
      </c>
      <c r="F68" s="249" t="s">
        <v>16</v>
      </c>
      <c r="G68" s="243" t="s">
        <v>203</v>
      </c>
      <c r="H68" s="244">
        <v>3</v>
      </c>
      <c r="I68" s="245">
        <v>1575</v>
      </c>
      <c r="J68" s="76">
        <v>3</v>
      </c>
      <c r="K68" s="77">
        <v>1400</v>
      </c>
      <c r="L68" s="122">
        <f t="shared" si="0"/>
        <v>18.333333333333336</v>
      </c>
      <c r="M68" s="78"/>
      <c r="N68" s="67"/>
      <c r="O68" s="72"/>
      <c r="P68" s="108">
        <v>1575</v>
      </c>
      <c r="Q68" s="72">
        <f t="shared" si="3"/>
        <v>0</v>
      </c>
    </row>
    <row r="69" spans="1:17" s="1" customFormat="1" ht="72" customHeight="1">
      <c r="A69" s="98"/>
      <c r="B69" s="246" t="s">
        <v>291</v>
      </c>
      <c r="C69" s="420"/>
      <c r="D69" s="632" t="s">
        <v>417</v>
      </c>
      <c r="E69" s="490">
        <v>152</v>
      </c>
      <c r="F69" s="248" t="s">
        <v>16</v>
      </c>
      <c r="G69" s="237" t="s">
        <v>276</v>
      </c>
      <c r="H69" s="238">
        <v>4</v>
      </c>
      <c r="I69" s="247">
        <v>1176</v>
      </c>
      <c r="J69" s="76"/>
      <c r="K69" s="77"/>
      <c r="L69" s="122"/>
      <c r="M69" s="78"/>
      <c r="N69" s="67"/>
      <c r="O69" s="72"/>
      <c r="P69" s="108"/>
      <c r="Q69" s="72"/>
    </row>
    <row r="70" spans="1:17" s="1" customFormat="1" ht="78.75" customHeight="1">
      <c r="A70" s="239"/>
      <c r="B70" s="240" t="s">
        <v>292</v>
      </c>
      <c r="C70" s="421"/>
      <c r="D70" s="556"/>
      <c r="E70" s="491">
        <v>153</v>
      </c>
      <c r="F70" s="249" t="s">
        <v>16</v>
      </c>
      <c r="G70" s="243" t="s">
        <v>278</v>
      </c>
      <c r="H70" s="244">
        <v>4</v>
      </c>
      <c r="I70" s="245">
        <v>1176</v>
      </c>
      <c r="J70" s="76">
        <v>3</v>
      </c>
      <c r="K70" s="77">
        <v>960</v>
      </c>
      <c r="L70" s="122">
        <f t="shared" si="0"/>
        <v>18.333333333333336</v>
      </c>
      <c r="M70" s="78">
        <f>36/K70+3</f>
        <v>3.0375000000000001</v>
      </c>
      <c r="N70" s="67">
        <v>993</v>
      </c>
      <c r="O70" s="72">
        <f t="shared" si="2"/>
        <v>18.429003021148034</v>
      </c>
      <c r="P70" s="108">
        <v>1176</v>
      </c>
      <c r="Q70" s="72">
        <f t="shared" si="3"/>
        <v>0</v>
      </c>
    </row>
    <row r="71" spans="1:17" s="1" customFormat="1" ht="78" customHeight="1">
      <c r="A71" s="98"/>
      <c r="B71" s="246" t="s">
        <v>383</v>
      </c>
      <c r="C71" s="420"/>
      <c r="D71" s="555"/>
      <c r="E71" s="490">
        <v>157</v>
      </c>
      <c r="F71" s="248" t="s">
        <v>16</v>
      </c>
      <c r="G71" s="237" t="s">
        <v>278</v>
      </c>
      <c r="H71" s="238">
        <v>3</v>
      </c>
      <c r="I71" s="247">
        <v>1320</v>
      </c>
      <c r="J71" s="76">
        <v>4</v>
      </c>
      <c r="K71" s="77">
        <v>1250</v>
      </c>
      <c r="L71" s="122">
        <f t="shared" si="0"/>
        <v>14.5</v>
      </c>
      <c r="M71" s="78">
        <f>36/K71+3</f>
        <v>3.0287999999999999</v>
      </c>
      <c r="N71" s="67">
        <v>1265</v>
      </c>
      <c r="O71" s="72">
        <f t="shared" si="2"/>
        <v>4.3478260869565162</v>
      </c>
      <c r="P71" s="108">
        <v>1320</v>
      </c>
      <c r="Q71" s="72">
        <f t="shared" si="3"/>
        <v>0</v>
      </c>
    </row>
    <row r="72" spans="1:17" s="1" customFormat="1" ht="78.75" customHeight="1" thickBot="1">
      <c r="A72" s="250"/>
      <c r="B72" s="251" t="s">
        <v>382</v>
      </c>
      <c r="C72" s="422"/>
      <c r="D72" s="557"/>
      <c r="E72" s="492">
        <v>156</v>
      </c>
      <c r="F72" s="252" t="s">
        <v>16</v>
      </c>
      <c r="G72" s="253" t="s">
        <v>278</v>
      </c>
      <c r="H72" s="254">
        <v>3</v>
      </c>
      <c r="I72" s="255">
        <v>1320</v>
      </c>
      <c r="J72" s="22">
        <v>4</v>
      </c>
      <c r="K72" s="45">
        <v>1102</v>
      </c>
      <c r="L72" s="122">
        <f t="shared" si="0"/>
        <v>14.5</v>
      </c>
      <c r="M72" s="6">
        <f>36/K72+3</f>
        <v>3.0326678765880217</v>
      </c>
      <c r="N72" s="63">
        <v>1065</v>
      </c>
      <c r="O72" s="72">
        <f t="shared" si="2"/>
        <v>23.943661971830991</v>
      </c>
      <c r="P72" s="105">
        <v>1320</v>
      </c>
      <c r="Q72" s="72">
        <f t="shared" si="3"/>
        <v>0</v>
      </c>
    </row>
    <row r="73" spans="1:17" s="1" customFormat="1" ht="36" customHeight="1" thickTop="1">
      <c r="A73" s="653"/>
      <c r="B73" s="207" t="s">
        <v>22</v>
      </c>
      <c r="C73" s="394"/>
      <c r="D73" s="539"/>
      <c r="E73" s="479">
        <v>265</v>
      </c>
      <c r="F73" s="186">
        <v>22</v>
      </c>
      <c r="G73" s="165" t="s">
        <v>279</v>
      </c>
      <c r="H73" s="166" t="s">
        <v>115</v>
      </c>
      <c r="I73" s="167">
        <v>168</v>
      </c>
      <c r="J73" s="23">
        <v>12</v>
      </c>
      <c r="K73" s="44">
        <v>114</v>
      </c>
      <c r="L73" s="123">
        <f t="shared" si="0"/>
        <v>6.8333333333333339</v>
      </c>
      <c r="M73" s="6">
        <f t="shared" si="1"/>
        <v>156.24</v>
      </c>
      <c r="N73" s="64">
        <v>118</v>
      </c>
      <c r="O73" s="72">
        <f t="shared" si="2"/>
        <v>42.372881355932208</v>
      </c>
      <c r="P73" s="103">
        <v>146</v>
      </c>
      <c r="Q73" s="72">
        <f t="shared" si="3"/>
        <v>15.06849315068493</v>
      </c>
    </row>
    <row r="74" spans="1:17" ht="38.1" customHeight="1">
      <c r="A74" s="654"/>
      <c r="B74" s="203" t="s">
        <v>44</v>
      </c>
      <c r="C74" s="412"/>
      <c r="D74" s="558"/>
      <c r="E74" s="480" t="s">
        <v>84</v>
      </c>
      <c r="F74" s="216">
        <v>22</v>
      </c>
      <c r="G74" s="204" t="s">
        <v>279</v>
      </c>
      <c r="H74" s="171" t="s">
        <v>115</v>
      </c>
      <c r="I74" s="172">
        <v>228</v>
      </c>
      <c r="J74" s="24">
        <v>12</v>
      </c>
      <c r="K74" s="43">
        <v>162</v>
      </c>
      <c r="L74" s="124">
        <f t="shared" si="0"/>
        <v>6.8333333333333339</v>
      </c>
      <c r="M74" s="6">
        <f t="shared" si="1"/>
        <v>212.04</v>
      </c>
      <c r="N74" s="62">
        <v>163</v>
      </c>
      <c r="O74" s="72">
        <f t="shared" si="2"/>
        <v>39.877300613496942</v>
      </c>
      <c r="P74" s="104">
        <v>197</v>
      </c>
      <c r="Q74" s="72">
        <f t="shared" si="3"/>
        <v>15.736040609137049</v>
      </c>
    </row>
    <row r="75" spans="1:17" ht="38.1" customHeight="1">
      <c r="A75" s="645"/>
      <c r="B75" s="202" t="s">
        <v>23</v>
      </c>
      <c r="C75" s="387"/>
      <c r="D75" s="559"/>
      <c r="E75" s="478">
        <v>264</v>
      </c>
      <c r="F75" s="209">
        <v>27</v>
      </c>
      <c r="G75" s="159" t="s">
        <v>279</v>
      </c>
      <c r="H75" s="160" t="s">
        <v>115</v>
      </c>
      <c r="I75" s="161">
        <v>220</v>
      </c>
      <c r="J75" s="24">
        <v>12</v>
      </c>
      <c r="K75" s="43">
        <v>168</v>
      </c>
      <c r="L75" s="124">
        <f t="shared" si="0"/>
        <v>6.8333333333333339</v>
      </c>
      <c r="M75" s="6">
        <f t="shared" si="1"/>
        <v>204.6</v>
      </c>
      <c r="N75" s="62">
        <v>169</v>
      </c>
      <c r="O75" s="72">
        <f t="shared" si="2"/>
        <v>30.177514792899416</v>
      </c>
      <c r="P75" s="104">
        <v>210</v>
      </c>
      <c r="Q75" s="72">
        <f t="shared" si="3"/>
        <v>4.7619047619047592</v>
      </c>
    </row>
    <row r="76" spans="1:17" ht="38.1" customHeight="1">
      <c r="A76" s="646"/>
      <c r="B76" s="197" t="s">
        <v>45</v>
      </c>
      <c r="C76" s="389"/>
      <c r="D76" s="560"/>
      <c r="E76" s="477" t="s">
        <v>85</v>
      </c>
      <c r="F76" s="208">
        <v>27</v>
      </c>
      <c r="G76" s="189" t="s">
        <v>279</v>
      </c>
      <c r="H76" s="156" t="s">
        <v>115</v>
      </c>
      <c r="I76" s="157">
        <v>280</v>
      </c>
      <c r="J76" s="24">
        <v>12</v>
      </c>
      <c r="K76" s="43">
        <v>207</v>
      </c>
      <c r="L76" s="124">
        <f t="shared" si="0"/>
        <v>6.8333333333333339</v>
      </c>
      <c r="M76" s="6">
        <f t="shared" si="1"/>
        <v>260.39999999999998</v>
      </c>
      <c r="N76" s="62">
        <v>207</v>
      </c>
      <c r="O76" s="72">
        <f t="shared" si="2"/>
        <v>35.265700483091791</v>
      </c>
      <c r="P76" s="104">
        <v>253</v>
      </c>
      <c r="Q76" s="72">
        <f t="shared" si="3"/>
        <v>10.671936758893281</v>
      </c>
    </row>
    <row r="77" spans="1:17" ht="38.1" customHeight="1">
      <c r="A77" s="645"/>
      <c r="B77" s="202" t="s">
        <v>293</v>
      </c>
      <c r="C77" s="423"/>
      <c r="D77" s="559"/>
      <c r="E77" s="478" t="s">
        <v>294</v>
      </c>
      <c r="F77" s="209">
        <v>27</v>
      </c>
      <c r="G77" s="159" t="s">
        <v>279</v>
      </c>
      <c r="H77" s="160" t="s">
        <v>115</v>
      </c>
      <c r="I77" s="161">
        <v>275</v>
      </c>
      <c r="J77" s="23"/>
      <c r="K77" s="43"/>
      <c r="L77" s="124"/>
      <c r="M77" s="6">
        <f t="shared" si="1"/>
        <v>255.75</v>
      </c>
      <c r="N77" s="62"/>
      <c r="O77" s="72"/>
      <c r="P77" s="104">
        <v>259</v>
      </c>
      <c r="Q77" s="72">
        <f t="shared" si="3"/>
        <v>6.1776061776061795</v>
      </c>
    </row>
    <row r="78" spans="1:17" ht="38.1" customHeight="1">
      <c r="A78" s="646"/>
      <c r="B78" s="197" t="s">
        <v>175</v>
      </c>
      <c r="C78" s="389"/>
      <c r="D78" s="548" t="s">
        <v>30</v>
      </c>
      <c r="E78" s="477" t="s">
        <v>176</v>
      </c>
      <c r="F78" s="208">
        <v>27</v>
      </c>
      <c r="G78" s="189" t="s">
        <v>279</v>
      </c>
      <c r="H78" s="156" t="s">
        <v>115</v>
      </c>
      <c r="I78" s="157">
        <v>335</v>
      </c>
      <c r="J78" s="23">
        <v>12</v>
      </c>
      <c r="K78" s="43">
        <v>276</v>
      </c>
      <c r="L78" s="124">
        <f t="shared" si="0"/>
        <v>6.8333333333333339</v>
      </c>
      <c r="M78" s="6"/>
      <c r="N78" s="62"/>
      <c r="O78" s="72"/>
      <c r="P78" s="104">
        <v>302</v>
      </c>
      <c r="Q78" s="72">
        <f t="shared" si="3"/>
        <v>10.927152317880797</v>
      </c>
    </row>
    <row r="79" spans="1:17" ht="38.1" customHeight="1">
      <c r="A79" s="655"/>
      <c r="B79" s="198" t="s">
        <v>249</v>
      </c>
      <c r="C79" s="411"/>
      <c r="D79" s="547"/>
      <c r="E79" s="479">
        <v>240</v>
      </c>
      <c r="F79" s="186">
        <v>25</v>
      </c>
      <c r="G79" s="165" t="s">
        <v>279</v>
      </c>
      <c r="H79" s="166" t="s">
        <v>116</v>
      </c>
      <c r="I79" s="167">
        <v>216</v>
      </c>
      <c r="J79" s="25">
        <v>10</v>
      </c>
      <c r="K79" s="43">
        <v>146</v>
      </c>
      <c r="L79" s="124">
        <f t="shared" si="0"/>
        <v>7.6</v>
      </c>
      <c r="M79" s="6">
        <f t="shared" si="1"/>
        <v>200.88</v>
      </c>
      <c r="N79" s="62">
        <v>150</v>
      </c>
      <c r="O79" s="72">
        <f t="shared" si="2"/>
        <v>44</v>
      </c>
      <c r="P79" s="104">
        <v>191</v>
      </c>
      <c r="Q79" s="72">
        <f t="shared" si="3"/>
        <v>13.089005235602087</v>
      </c>
    </row>
    <row r="80" spans="1:17" ht="38.1" customHeight="1" thickBot="1">
      <c r="A80" s="654"/>
      <c r="B80" s="203" t="s">
        <v>250</v>
      </c>
      <c r="C80" s="412"/>
      <c r="D80" s="558"/>
      <c r="E80" s="480" t="s">
        <v>86</v>
      </c>
      <c r="F80" s="216">
        <v>25</v>
      </c>
      <c r="G80" s="170" t="s">
        <v>279</v>
      </c>
      <c r="H80" s="171" t="s">
        <v>116</v>
      </c>
      <c r="I80" s="172">
        <v>296</v>
      </c>
      <c r="J80" s="26">
        <v>10</v>
      </c>
      <c r="K80" s="45">
        <v>196</v>
      </c>
      <c r="L80" s="125">
        <f t="shared" si="0"/>
        <v>7.6</v>
      </c>
      <c r="M80" s="6">
        <f t="shared" si="1"/>
        <v>275.27999999999997</v>
      </c>
      <c r="N80" s="65">
        <v>195</v>
      </c>
      <c r="O80" s="72">
        <f t="shared" si="2"/>
        <v>51.794871794871796</v>
      </c>
      <c r="P80" s="107">
        <v>243</v>
      </c>
      <c r="Q80" s="72">
        <f t="shared" si="3"/>
        <v>21.810699588477362</v>
      </c>
    </row>
    <row r="81" spans="1:17" ht="34.5" customHeight="1" thickTop="1">
      <c r="A81" s="187"/>
      <c r="B81" s="260" t="s">
        <v>327</v>
      </c>
      <c r="C81" s="609" t="s">
        <v>47</v>
      </c>
      <c r="D81" s="561"/>
      <c r="E81" s="482" t="s">
        <v>401</v>
      </c>
      <c r="F81" s="181">
        <v>17</v>
      </c>
      <c r="G81" s="182" t="s">
        <v>126</v>
      </c>
      <c r="H81" s="183">
        <v>12</v>
      </c>
      <c r="I81" s="184">
        <v>250</v>
      </c>
      <c r="J81" s="25">
        <v>12</v>
      </c>
      <c r="K81" s="43">
        <v>162</v>
      </c>
      <c r="L81" s="124">
        <f t="shared" si="0"/>
        <v>6.8333333333333339</v>
      </c>
      <c r="M81" s="6">
        <f>I81-(I81*7/100)</f>
        <v>232.5</v>
      </c>
      <c r="N81" s="62">
        <v>164</v>
      </c>
      <c r="O81" s="72">
        <f>I81*100/N81-100</f>
        <v>52.439024390243901</v>
      </c>
      <c r="P81" s="104">
        <v>230</v>
      </c>
      <c r="Q81" s="72">
        <f t="shared" si="3"/>
        <v>8.6956521739130466</v>
      </c>
    </row>
    <row r="82" spans="1:17" ht="34.5" customHeight="1" thickBot="1">
      <c r="A82" s="227"/>
      <c r="B82" s="229" t="s">
        <v>251</v>
      </c>
      <c r="C82" s="424"/>
      <c r="D82" s="550"/>
      <c r="E82" s="481" t="s">
        <v>177</v>
      </c>
      <c r="F82" s="228">
        <v>17</v>
      </c>
      <c r="G82" s="177" t="s">
        <v>126</v>
      </c>
      <c r="H82" s="230">
        <v>12</v>
      </c>
      <c r="I82" s="179">
        <v>383</v>
      </c>
      <c r="J82" s="27">
        <v>12</v>
      </c>
      <c r="K82" s="43">
        <v>300</v>
      </c>
      <c r="L82" s="126">
        <f t="shared" si="0"/>
        <v>6.8333333333333339</v>
      </c>
      <c r="M82" s="6"/>
      <c r="N82" s="63"/>
      <c r="O82" s="72"/>
      <c r="P82" s="105">
        <v>379</v>
      </c>
      <c r="Q82" s="72">
        <f t="shared" ref="Q82:Q142" si="4">I82*100/P82-100</f>
        <v>1.0554089709762593</v>
      </c>
    </row>
    <row r="83" spans="1:17" ht="19.5" thickTop="1">
      <c r="A83" s="653"/>
      <c r="B83" s="207" t="s">
        <v>24</v>
      </c>
      <c r="C83" s="418"/>
      <c r="D83" s="539"/>
      <c r="E83" s="479">
        <v>269</v>
      </c>
      <c r="F83" s="186">
        <v>20</v>
      </c>
      <c r="G83" s="165" t="s">
        <v>280</v>
      </c>
      <c r="H83" s="224">
        <v>14</v>
      </c>
      <c r="I83" s="167">
        <v>136</v>
      </c>
      <c r="J83" s="23">
        <v>14</v>
      </c>
      <c r="K83" s="44">
        <v>101</v>
      </c>
      <c r="L83" s="123">
        <f t="shared" si="0"/>
        <v>6.2857142857142856</v>
      </c>
      <c r="M83" s="6">
        <f t="shared" si="1"/>
        <v>126.48</v>
      </c>
      <c r="N83" s="64">
        <v>107</v>
      </c>
      <c r="O83" s="72">
        <f t="shared" si="2"/>
        <v>27.10280373831776</v>
      </c>
      <c r="P83" s="103">
        <v>127</v>
      </c>
      <c r="Q83" s="72">
        <f t="shared" si="4"/>
        <v>7.086614173228341</v>
      </c>
    </row>
    <row r="84" spans="1:17" ht="20.25">
      <c r="A84" s="655"/>
      <c r="B84" s="203" t="s">
        <v>414</v>
      </c>
      <c r="C84" s="460" t="s">
        <v>386</v>
      </c>
      <c r="D84" s="572"/>
      <c r="E84" s="500" t="s">
        <v>415</v>
      </c>
      <c r="F84" s="248">
        <v>20</v>
      </c>
      <c r="G84" s="204" t="s">
        <v>280</v>
      </c>
      <c r="H84" s="238">
        <v>14</v>
      </c>
      <c r="I84" s="395">
        <v>162</v>
      </c>
      <c r="J84" s="23"/>
      <c r="K84" s="42"/>
      <c r="L84" s="123"/>
      <c r="M84" s="6">
        <f t="shared" si="1"/>
        <v>150.66</v>
      </c>
      <c r="N84" s="64"/>
      <c r="O84" s="72"/>
      <c r="P84" s="103"/>
      <c r="Q84" s="72"/>
    </row>
    <row r="85" spans="1:17" ht="19.5">
      <c r="A85" s="654"/>
      <c r="B85" s="203" t="s">
        <v>301</v>
      </c>
      <c r="C85" s="412"/>
      <c r="D85" s="537"/>
      <c r="E85" s="477" t="s">
        <v>303</v>
      </c>
      <c r="F85" s="208">
        <v>20</v>
      </c>
      <c r="G85" s="155" t="s">
        <v>280</v>
      </c>
      <c r="H85" s="218">
        <v>14</v>
      </c>
      <c r="I85" s="157">
        <v>196</v>
      </c>
      <c r="J85" s="24"/>
      <c r="K85" s="43"/>
      <c r="L85" s="124"/>
      <c r="M85" s="6"/>
      <c r="N85" s="62"/>
      <c r="O85" s="72"/>
      <c r="P85" s="104">
        <v>173</v>
      </c>
      <c r="Q85" s="72">
        <f t="shared" si="4"/>
        <v>13.294797687861276</v>
      </c>
    </row>
    <row r="86" spans="1:17" ht="63.75" customHeight="1">
      <c r="A86" s="472"/>
      <c r="B86" s="202" t="s">
        <v>388</v>
      </c>
      <c r="C86" s="387"/>
      <c r="D86" s="534" t="s">
        <v>30</v>
      </c>
      <c r="E86" s="479" t="s">
        <v>387</v>
      </c>
      <c r="F86" s="186">
        <v>20</v>
      </c>
      <c r="G86" s="165" t="s">
        <v>280</v>
      </c>
      <c r="H86" s="224">
        <v>14</v>
      </c>
      <c r="I86" s="167">
        <v>172</v>
      </c>
      <c r="J86" s="24"/>
      <c r="K86" s="43"/>
      <c r="L86" s="124"/>
      <c r="M86" s="6"/>
      <c r="N86" s="62"/>
      <c r="O86" s="72"/>
      <c r="P86" s="104"/>
      <c r="Q86" s="72"/>
    </row>
    <row r="87" spans="1:17" ht="63.75" customHeight="1">
      <c r="A87" s="145"/>
      <c r="B87" s="471" t="s">
        <v>393</v>
      </c>
      <c r="C87" s="436"/>
      <c r="D87" s="563" t="s">
        <v>30</v>
      </c>
      <c r="E87" s="483" t="s">
        <v>394</v>
      </c>
      <c r="F87" s="248">
        <v>20</v>
      </c>
      <c r="G87" s="204" t="s">
        <v>280</v>
      </c>
      <c r="H87" s="238">
        <v>14</v>
      </c>
      <c r="I87" s="205">
        <v>225</v>
      </c>
      <c r="J87" s="24"/>
      <c r="K87" s="43"/>
      <c r="L87" s="124"/>
      <c r="M87" s="6"/>
      <c r="N87" s="62"/>
      <c r="O87" s="72"/>
      <c r="P87" s="104"/>
      <c r="Q87" s="72"/>
    </row>
    <row r="88" spans="1:17" ht="35.25" customHeight="1">
      <c r="A88" s="645"/>
      <c r="B88" s="202" t="s">
        <v>25</v>
      </c>
      <c r="C88" s="390"/>
      <c r="D88" s="541"/>
      <c r="E88" s="478">
        <v>270</v>
      </c>
      <c r="F88" s="209">
        <v>25</v>
      </c>
      <c r="G88" s="159" t="s">
        <v>280</v>
      </c>
      <c r="H88" s="212">
        <v>14</v>
      </c>
      <c r="I88" s="161">
        <v>183</v>
      </c>
      <c r="J88" s="24">
        <v>14</v>
      </c>
      <c r="K88" s="43">
        <v>146</v>
      </c>
      <c r="L88" s="124">
        <f t="shared" si="0"/>
        <v>6.2857142857142856</v>
      </c>
      <c r="M88" s="6">
        <f t="shared" si="1"/>
        <v>170.19</v>
      </c>
      <c r="N88" s="62">
        <v>149</v>
      </c>
      <c r="O88" s="72">
        <f t="shared" si="2"/>
        <v>22.818791946308721</v>
      </c>
      <c r="P88" s="104">
        <v>182</v>
      </c>
      <c r="Q88" s="72">
        <f t="shared" si="4"/>
        <v>0.5494505494505546</v>
      </c>
    </row>
    <row r="89" spans="1:17" ht="35.25" customHeight="1">
      <c r="A89" s="646"/>
      <c r="B89" s="197" t="s">
        <v>96</v>
      </c>
      <c r="C89" s="389"/>
      <c r="D89" s="533"/>
      <c r="E89" s="477" t="s">
        <v>81</v>
      </c>
      <c r="F89" s="208">
        <v>25</v>
      </c>
      <c r="G89" s="155" t="s">
        <v>280</v>
      </c>
      <c r="H89" s="218">
        <v>14</v>
      </c>
      <c r="I89" s="157">
        <v>236</v>
      </c>
      <c r="J89" s="24">
        <v>14</v>
      </c>
      <c r="K89" s="43">
        <v>183</v>
      </c>
      <c r="L89" s="124">
        <f t="shared" si="0"/>
        <v>6.2857142857142856</v>
      </c>
      <c r="M89" s="6">
        <f t="shared" si="1"/>
        <v>219.48</v>
      </c>
      <c r="N89" s="62">
        <v>184</v>
      </c>
      <c r="O89" s="72">
        <f t="shared" si="2"/>
        <v>28.260869565217405</v>
      </c>
      <c r="P89" s="104">
        <v>222</v>
      </c>
      <c r="Q89" s="72">
        <f t="shared" si="4"/>
        <v>6.3063063063063112</v>
      </c>
    </row>
    <row r="90" spans="1:17" ht="38.1" customHeight="1">
      <c r="A90" s="645"/>
      <c r="B90" s="202" t="s">
        <v>48</v>
      </c>
      <c r="C90" s="387"/>
      <c r="D90" s="541"/>
      <c r="E90" s="478" t="s">
        <v>80</v>
      </c>
      <c r="F90" s="209">
        <v>25</v>
      </c>
      <c r="G90" s="159" t="s">
        <v>280</v>
      </c>
      <c r="H90" s="212">
        <v>14</v>
      </c>
      <c r="I90" s="161">
        <v>244</v>
      </c>
      <c r="J90" s="24">
        <v>14</v>
      </c>
      <c r="K90" s="43">
        <v>189</v>
      </c>
      <c r="L90" s="124">
        <f t="shared" si="0"/>
        <v>6.2857142857142856</v>
      </c>
      <c r="M90" s="6">
        <f t="shared" si="1"/>
        <v>226.92000000000002</v>
      </c>
      <c r="N90" s="62">
        <v>197</v>
      </c>
      <c r="O90" s="72">
        <f t="shared" si="2"/>
        <v>23.857868020304565</v>
      </c>
      <c r="P90" s="104">
        <v>244</v>
      </c>
      <c r="Q90" s="72">
        <f t="shared" si="4"/>
        <v>0</v>
      </c>
    </row>
    <row r="91" spans="1:17" ht="38.1" customHeight="1">
      <c r="A91" s="646"/>
      <c r="B91" s="197" t="s">
        <v>49</v>
      </c>
      <c r="C91" s="389"/>
      <c r="D91" s="533"/>
      <c r="E91" s="477" t="s">
        <v>82</v>
      </c>
      <c r="F91" s="208">
        <v>25</v>
      </c>
      <c r="G91" s="189" t="s">
        <v>280</v>
      </c>
      <c r="H91" s="218">
        <v>14</v>
      </c>
      <c r="I91" s="157">
        <v>297</v>
      </c>
      <c r="J91" s="24">
        <v>14</v>
      </c>
      <c r="K91" s="43">
        <v>226</v>
      </c>
      <c r="L91" s="124">
        <f t="shared" si="0"/>
        <v>6.2857142857142856</v>
      </c>
      <c r="M91" s="6">
        <f t="shared" si="1"/>
        <v>276.20999999999998</v>
      </c>
      <c r="N91" s="62">
        <v>232</v>
      </c>
      <c r="O91" s="72">
        <f t="shared" si="2"/>
        <v>28.017241379310349</v>
      </c>
      <c r="P91" s="104">
        <v>284</v>
      </c>
      <c r="Q91" s="72">
        <f t="shared" si="4"/>
        <v>4.5774647887323994</v>
      </c>
    </row>
    <row r="92" spans="1:17" ht="18.75">
      <c r="A92" s="645"/>
      <c r="B92" s="202" t="s">
        <v>252</v>
      </c>
      <c r="C92" s="387"/>
      <c r="D92" s="541"/>
      <c r="E92" s="478">
        <v>230</v>
      </c>
      <c r="F92" s="209">
        <v>24</v>
      </c>
      <c r="G92" s="159" t="s">
        <v>280</v>
      </c>
      <c r="H92" s="212">
        <v>14</v>
      </c>
      <c r="I92" s="161">
        <v>157</v>
      </c>
      <c r="J92" s="24">
        <v>14</v>
      </c>
      <c r="K92" s="43">
        <v>119</v>
      </c>
      <c r="L92" s="124">
        <f t="shared" si="0"/>
        <v>6.2857142857142856</v>
      </c>
      <c r="M92" s="6">
        <f t="shared" si="1"/>
        <v>146.01</v>
      </c>
      <c r="N92" s="62">
        <v>124</v>
      </c>
      <c r="O92" s="72">
        <f t="shared" si="2"/>
        <v>26.612903225806448</v>
      </c>
      <c r="P92" s="104">
        <v>146</v>
      </c>
      <c r="Q92" s="72">
        <f t="shared" si="4"/>
        <v>7.5342465753424648</v>
      </c>
    </row>
    <row r="93" spans="1:17" ht="37.5">
      <c r="A93" s="654"/>
      <c r="B93" s="199" t="s">
        <v>253</v>
      </c>
      <c r="C93" s="391" t="s">
        <v>386</v>
      </c>
      <c r="D93" s="540"/>
      <c r="E93" s="484" t="s">
        <v>78</v>
      </c>
      <c r="F93" s="211">
        <v>24</v>
      </c>
      <c r="G93" s="210" t="s">
        <v>280</v>
      </c>
      <c r="H93" s="214">
        <v>14</v>
      </c>
      <c r="I93" s="385">
        <v>176</v>
      </c>
      <c r="J93" s="24">
        <v>14</v>
      </c>
      <c r="K93" s="43">
        <v>167</v>
      </c>
      <c r="L93" s="124">
        <f t="shared" si="0"/>
        <v>6.2857142857142856</v>
      </c>
      <c r="M93" s="6">
        <f t="shared" si="1"/>
        <v>163.68</v>
      </c>
      <c r="N93" s="62">
        <v>167</v>
      </c>
      <c r="O93" s="72">
        <f t="shared" si="2"/>
        <v>5.3892215568862269</v>
      </c>
      <c r="P93" s="104">
        <v>197</v>
      </c>
      <c r="Q93" s="72">
        <f t="shared" si="4"/>
        <v>-10.659898477157356</v>
      </c>
    </row>
    <row r="94" spans="1:17" ht="37.5">
      <c r="A94" s="646"/>
      <c r="B94" s="262" t="s">
        <v>361</v>
      </c>
      <c r="C94" s="426"/>
      <c r="D94" s="563"/>
      <c r="E94" s="483" t="s">
        <v>272</v>
      </c>
      <c r="F94" s="188">
        <v>24</v>
      </c>
      <c r="G94" s="189" t="s">
        <v>280</v>
      </c>
      <c r="H94" s="263">
        <v>14</v>
      </c>
      <c r="I94" s="191">
        <v>221</v>
      </c>
      <c r="J94" s="24">
        <v>14</v>
      </c>
      <c r="K94" s="43">
        <v>167</v>
      </c>
      <c r="L94" s="123">
        <f t="shared" si="0"/>
        <v>6.2857142857142856</v>
      </c>
      <c r="M94" s="6"/>
      <c r="N94" s="62"/>
      <c r="O94" s="72"/>
      <c r="P94" s="104">
        <v>197</v>
      </c>
      <c r="Q94" s="72">
        <f t="shared" si="4"/>
        <v>12.182741116751274</v>
      </c>
    </row>
    <row r="95" spans="1:17" ht="19.5">
      <c r="A95" s="654"/>
      <c r="B95" s="203" t="s">
        <v>254</v>
      </c>
      <c r="C95" s="412"/>
      <c r="D95" s="537"/>
      <c r="E95" s="480" t="s">
        <v>136</v>
      </c>
      <c r="F95" s="216">
        <v>24</v>
      </c>
      <c r="G95" s="264" t="s">
        <v>147</v>
      </c>
      <c r="H95" s="215">
        <v>12</v>
      </c>
      <c r="I95" s="172">
        <v>221</v>
      </c>
      <c r="J95" s="24">
        <v>12</v>
      </c>
      <c r="K95" s="43">
        <v>176</v>
      </c>
      <c r="L95" s="123">
        <f t="shared" si="0"/>
        <v>6.8333333333333339</v>
      </c>
      <c r="M95" s="6"/>
      <c r="N95" s="62">
        <v>184</v>
      </c>
      <c r="O95" s="72">
        <f t="shared" si="2"/>
        <v>20.108695652173907</v>
      </c>
      <c r="P95" s="104">
        <v>221</v>
      </c>
      <c r="Q95" s="72">
        <f t="shared" si="4"/>
        <v>0</v>
      </c>
    </row>
    <row r="96" spans="1:17" ht="36.75" customHeight="1">
      <c r="A96" s="654"/>
      <c r="B96" s="471" t="s">
        <v>412</v>
      </c>
      <c r="C96" s="625" t="s">
        <v>386</v>
      </c>
      <c r="D96" s="623"/>
      <c r="E96" s="500" t="s">
        <v>413</v>
      </c>
      <c r="F96" s="248">
        <v>24</v>
      </c>
      <c r="G96" s="624" t="s">
        <v>147</v>
      </c>
      <c r="H96" s="238">
        <v>12</v>
      </c>
      <c r="I96" s="395">
        <v>236</v>
      </c>
      <c r="J96" s="24"/>
      <c r="K96" s="43"/>
      <c r="L96" s="123"/>
      <c r="M96" s="6"/>
      <c r="N96" s="62"/>
      <c r="O96" s="72"/>
      <c r="P96" s="104"/>
      <c r="Q96" s="72"/>
    </row>
    <row r="97" spans="1:17" ht="38.25" customHeight="1">
      <c r="A97" s="646"/>
      <c r="B97" s="198" t="s">
        <v>255</v>
      </c>
      <c r="C97" s="411"/>
      <c r="D97" s="536" t="s">
        <v>30</v>
      </c>
      <c r="E97" s="479" t="s">
        <v>180</v>
      </c>
      <c r="F97" s="186">
        <v>24</v>
      </c>
      <c r="G97" s="261" t="s">
        <v>147</v>
      </c>
      <c r="H97" s="224">
        <v>12</v>
      </c>
      <c r="I97" s="167">
        <v>281</v>
      </c>
      <c r="J97" s="24">
        <v>12</v>
      </c>
      <c r="K97" s="43">
        <v>224</v>
      </c>
      <c r="L97" s="123">
        <f t="shared" si="0"/>
        <v>6.8333333333333339</v>
      </c>
      <c r="M97" s="6"/>
      <c r="N97" s="62"/>
      <c r="O97" s="72"/>
      <c r="P97" s="104">
        <v>272</v>
      </c>
      <c r="Q97" s="72">
        <f t="shared" si="4"/>
        <v>3.308823529411768</v>
      </c>
    </row>
    <row r="98" spans="1:17" ht="24.75" customHeight="1">
      <c r="A98" s="645"/>
      <c r="B98" s="202" t="s">
        <v>256</v>
      </c>
      <c r="C98" s="387"/>
      <c r="D98" s="534" t="s">
        <v>30</v>
      </c>
      <c r="E98" s="478" t="s">
        <v>192</v>
      </c>
      <c r="F98" s="209">
        <v>24</v>
      </c>
      <c r="G98" s="267" t="s">
        <v>147</v>
      </c>
      <c r="H98" s="212">
        <v>12</v>
      </c>
      <c r="I98" s="161">
        <v>254</v>
      </c>
      <c r="J98" s="24">
        <v>12</v>
      </c>
      <c r="K98" s="43">
        <v>255</v>
      </c>
      <c r="L98" s="123">
        <f t="shared" si="0"/>
        <v>6.8333333333333339</v>
      </c>
      <c r="M98" s="6"/>
      <c r="N98" s="68"/>
      <c r="O98" s="72"/>
      <c r="P98" s="104">
        <v>254</v>
      </c>
      <c r="Q98" s="72">
        <f t="shared" si="4"/>
        <v>0</v>
      </c>
    </row>
    <row r="99" spans="1:17" ht="38.25" thickBot="1">
      <c r="A99" s="651"/>
      <c r="B99" s="206" t="s">
        <v>257</v>
      </c>
      <c r="C99" s="413"/>
      <c r="D99" s="538" t="s">
        <v>30</v>
      </c>
      <c r="E99" s="481" t="s">
        <v>181</v>
      </c>
      <c r="F99" s="228">
        <v>24</v>
      </c>
      <c r="G99" s="268" t="s">
        <v>147</v>
      </c>
      <c r="H99" s="230">
        <v>12</v>
      </c>
      <c r="I99" s="179">
        <v>314</v>
      </c>
      <c r="J99" s="24">
        <v>12</v>
      </c>
      <c r="K99" s="43">
        <v>303</v>
      </c>
      <c r="L99" s="123">
        <f t="shared" si="0"/>
        <v>6.8333333333333339</v>
      </c>
      <c r="M99" s="6"/>
      <c r="N99" s="68"/>
      <c r="O99" s="72"/>
      <c r="P99" s="104">
        <v>305</v>
      </c>
      <c r="Q99" s="72">
        <f t="shared" si="4"/>
        <v>2.9508196721311464</v>
      </c>
    </row>
    <row r="100" spans="1:17" ht="51" customHeight="1" thickTop="1" thickBot="1">
      <c r="A100" s="396"/>
      <c r="B100" s="397" t="s">
        <v>26</v>
      </c>
      <c r="C100" s="427" t="s">
        <v>386</v>
      </c>
      <c r="D100" s="564"/>
      <c r="E100" s="493">
        <v>236</v>
      </c>
      <c r="F100" s="398">
        <v>24</v>
      </c>
      <c r="G100" s="399" t="s">
        <v>280</v>
      </c>
      <c r="H100" s="400">
        <v>12</v>
      </c>
      <c r="I100" s="401">
        <v>142</v>
      </c>
      <c r="J100" s="24">
        <v>14</v>
      </c>
      <c r="K100" s="43">
        <v>277</v>
      </c>
      <c r="L100" s="123">
        <f t="shared" ref="L100:L184" si="5">46/J100+3</f>
        <v>6.2857142857142856</v>
      </c>
      <c r="M100" s="6"/>
      <c r="N100" s="66">
        <v>268</v>
      </c>
      <c r="O100" s="72">
        <f t="shared" si="2"/>
        <v>-47.014925373134325</v>
      </c>
      <c r="P100" s="106">
        <v>351</v>
      </c>
      <c r="Q100" s="72">
        <f t="shared" si="4"/>
        <v>-59.544159544159541</v>
      </c>
    </row>
    <row r="101" spans="1:17" ht="51" hidden="1" customHeight="1">
      <c r="A101" s="226"/>
      <c r="B101" s="262" t="s">
        <v>26</v>
      </c>
      <c r="C101" s="426"/>
      <c r="D101" s="563"/>
      <c r="E101" s="494">
        <v>238</v>
      </c>
      <c r="F101" s="188">
        <v>24</v>
      </c>
      <c r="G101" s="189" t="s">
        <v>280</v>
      </c>
      <c r="H101" s="263">
        <v>12</v>
      </c>
      <c r="I101" s="191">
        <v>354</v>
      </c>
      <c r="J101" s="24">
        <v>14</v>
      </c>
      <c r="K101" s="43">
        <v>277</v>
      </c>
      <c r="L101" s="123">
        <f t="shared" si="5"/>
        <v>6.2857142857142856</v>
      </c>
      <c r="M101" s="6"/>
      <c r="N101" s="62">
        <v>268</v>
      </c>
      <c r="O101" s="72">
        <f t="shared" si="2"/>
        <v>32.089552238805965</v>
      </c>
      <c r="P101" s="104">
        <v>354</v>
      </c>
      <c r="Q101" s="72">
        <f t="shared" si="4"/>
        <v>0</v>
      </c>
    </row>
    <row r="102" spans="1:17" ht="51" hidden="1" customHeight="1" thickBot="1">
      <c r="A102" s="227"/>
      <c r="B102" s="269" t="s">
        <v>46</v>
      </c>
      <c r="C102" s="428" t="s">
        <v>47</v>
      </c>
      <c r="D102" s="565"/>
      <c r="E102" s="495">
        <v>235</v>
      </c>
      <c r="F102" s="270">
        <v>17</v>
      </c>
      <c r="G102" s="270" t="s">
        <v>280</v>
      </c>
      <c r="H102" s="270">
        <v>12</v>
      </c>
      <c r="I102" s="271">
        <v>264</v>
      </c>
      <c r="J102" s="24">
        <v>14</v>
      </c>
      <c r="K102" s="43">
        <v>177</v>
      </c>
      <c r="L102" s="124">
        <f t="shared" si="5"/>
        <v>6.2857142857142856</v>
      </c>
      <c r="M102" s="6">
        <f t="shared" si="1"/>
        <v>245.52</v>
      </c>
      <c r="N102" s="63">
        <v>161</v>
      </c>
      <c r="O102" s="72">
        <f t="shared" si="2"/>
        <v>63.975155279503099</v>
      </c>
      <c r="P102" s="105">
        <v>229</v>
      </c>
      <c r="Q102" s="72">
        <f t="shared" si="4"/>
        <v>15.283842794759821</v>
      </c>
    </row>
    <row r="103" spans="1:17" ht="19.5" thickTop="1">
      <c r="A103" s="653"/>
      <c r="B103" s="198" t="s">
        <v>258</v>
      </c>
      <c r="C103" s="411"/>
      <c r="D103" s="547"/>
      <c r="E103" s="485">
        <v>220</v>
      </c>
      <c r="F103" s="186">
        <v>17</v>
      </c>
      <c r="G103" s="186" t="s">
        <v>188</v>
      </c>
      <c r="H103" s="186">
        <v>24</v>
      </c>
      <c r="I103" s="167">
        <v>140</v>
      </c>
      <c r="J103" s="24">
        <v>24</v>
      </c>
      <c r="K103" s="43">
        <v>105</v>
      </c>
      <c r="L103" s="124">
        <f t="shared" si="5"/>
        <v>4.916666666666667</v>
      </c>
      <c r="M103" s="6">
        <f t="shared" si="1"/>
        <v>130.19999999999999</v>
      </c>
      <c r="N103" s="64">
        <v>109</v>
      </c>
      <c r="O103" s="72">
        <f t="shared" ref="O103:O181" si="6">I103*100/N103-100</f>
        <v>28.440366972477051</v>
      </c>
      <c r="P103" s="103">
        <v>131</v>
      </c>
      <c r="Q103" s="72">
        <f t="shared" si="4"/>
        <v>6.8702290076335828</v>
      </c>
    </row>
    <row r="104" spans="1:17" ht="37.5">
      <c r="A104" s="654"/>
      <c r="B104" s="199" t="s">
        <v>259</v>
      </c>
      <c r="C104" s="391" t="s">
        <v>386</v>
      </c>
      <c r="D104" s="562"/>
      <c r="E104" s="484" t="s">
        <v>94</v>
      </c>
      <c r="F104" s="211">
        <v>17</v>
      </c>
      <c r="G104" s="186" t="s">
        <v>188</v>
      </c>
      <c r="H104" s="211">
        <v>24</v>
      </c>
      <c r="I104" s="385">
        <v>154</v>
      </c>
      <c r="J104" s="24">
        <v>24</v>
      </c>
      <c r="K104" s="43">
        <v>145</v>
      </c>
      <c r="L104" s="124">
        <f t="shared" si="5"/>
        <v>4.916666666666667</v>
      </c>
      <c r="M104" s="6">
        <f t="shared" si="1"/>
        <v>143.22</v>
      </c>
      <c r="N104" s="62">
        <v>145</v>
      </c>
      <c r="O104" s="72">
        <f t="shared" si="6"/>
        <v>6.2068965517241423</v>
      </c>
      <c r="P104" s="104">
        <v>174</v>
      </c>
      <c r="Q104" s="72">
        <f t="shared" si="4"/>
        <v>-11.494252873563212</v>
      </c>
    </row>
    <row r="105" spans="1:17" ht="37.5">
      <c r="A105" s="654"/>
      <c r="B105" s="203" t="s">
        <v>302</v>
      </c>
      <c r="C105" s="412"/>
      <c r="D105" s="537"/>
      <c r="E105" s="480" t="s">
        <v>271</v>
      </c>
      <c r="F105" s="216">
        <v>17</v>
      </c>
      <c r="G105" s="248" t="s">
        <v>188</v>
      </c>
      <c r="H105" s="216">
        <v>24</v>
      </c>
      <c r="I105" s="172">
        <v>193</v>
      </c>
      <c r="J105" s="24">
        <v>24</v>
      </c>
      <c r="K105" s="43">
        <v>145</v>
      </c>
      <c r="L105" s="124">
        <f t="shared" si="5"/>
        <v>4.916666666666667</v>
      </c>
      <c r="M105" s="6"/>
      <c r="N105" s="62"/>
      <c r="O105" s="72"/>
      <c r="P105" s="104">
        <v>174</v>
      </c>
      <c r="Q105" s="72">
        <f t="shared" si="4"/>
        <v>10.919540229885058</v>
      </c>
    </row>
    <row r="106" spans="1:17" ht="33" customHeight="1">
      <c r="A106" s="645"/>
      <c r="B106" s="202" t="s">
        <v>260</v>
      </c>
      <c r="C106" s="387"/>
      <c r="D106" s="534"/>
      <c r="E106" s="478" t="s">
        <v>190</v>
      </c>
      <c r="F106" s="209">
        <v>20</v>
      </c>
      <c r="G106" s="209" t="s">
        <v>188</v>
      </c>
      <c r="H106" s="209">
        <v>24</v>
      </c>
      <c r="I106" s="161">
        <v>169</v>
      </c>
      <c r="J106" s="24">
        <v>24</v>
      </c>
      <c r="K106" s="43">
        <v>125</v>
      </c>
      <c r="L106" s="124">
        <f t="shared" si="5"/>
        <v>4.916666666666667</v>
      </c>
      <c r="M106" s="6"/>
      <c r="N106" s="62"/>
      <c r="O106" s="72"/>
      <c r="P106" s="104">
        <v>160</v>
      </c>
      <c r="Q106" s="72">
        <f t="shared" si="4"/>
        <v>5.625</v>
      </c>
    </row>
    <row r="107" spans="1:17" ht="38.1" customHeight="1">
      <c r="A107" s="646"/>
      <c r="B107" s="197" t="s">
        <v>328</v>
      </c>
      <c r="C107" s="389"/>
      <c r="D107" s="535"/>
      <c r="E107" s="477" t="s">
        <v>178</v>
      </c>
      <c r="F107" s="208">
        <v>20</v>
      </c>
      <c r="G107" s="188" t="s">
        <v>188</v>
      </c>
      <c r="H107" s="208">
        <v>24</v>
      </c>
      <c r="I107" s="157">
        <v>222</v>
      </c>
      <c r="J107" s="24">
        <v>24</v>
      </c>
      <c r="K107" s="43">
        <v>165</v>
      </c>
      <c r="L107" s="124">
        <f t="shared" si="5"/>
        <v>4.916666666666667</v>
      </c>
      <c r="M107" s="6"/>
      <c r="N107" s="62"/>
      <c r="O107" s="72"/>
      <c r="P107" s="104">
        <v>203</v>
      </c>
      <c r="Q107" s="72">
        <f t="shared" si="4"/>
        <v>9.3596059113300498</v>
      </c>
    </row>
    <row r="108" spans="1:17" ht="25.5" customHeight="1">
      <c r="A108" s="645"/>
      <c r="B108" s="202" t="s">
        <v>362</v>
      </c>
      <c r="C108" s="387"/>
      <c r="D108" s="559"/>
      <c r="E108" s="478" t="s">
        <v>140</v>
      </c>
      <c r="F108" s="209">
        <v>17</v>
      </c>
      <c r="G108" s="209" t="s">
        <v>188</v>
      </c>
      <c r="H108" s="209">
        <v>24</v>
      </c>
      <c r="I108" s="161">
        <v>206</v>
      </c>
      <c r="J108" s="24">
        <v>24</v>
      </c>
      <c r="K108" s="43">
        <v>145</v>
      </c>
      <c r="L108" s="124">
        <f t="shared" si="5"/>
        <v>4.916666666666667</v>
      </c>
      <c r="M108" s="6"/>
      <c r="N108" s="62">
        <v>152</v>
      </c>
      <c r="O108" s="72">
        <f t="shared" si="6"/>
        <v>35.526315789473671</v>
      </c>
      <c r="P108" s="104">
        <v>184</v>
      </c>
      <c r="Q108" s="72">
        <f t="shared" si="4"/>
        <v>11.956521739130437</v>
      </c>
    </row>
    <row r="109" spans="1:17" ht="40.5" customHeight="1">
      <c r="A109" s="646"/>
      <c r="B109" s="197" t="s">
        <v>262</v>
      </c>
      <c r="C109" s="389"/>
      <c r="D109" s="535" t="s">
        <v>30</v>
      </c>
      <c r="E109" s="477" t="s">
        <v>182</v>
      </c>
      <c r="F109" s="208">
        <v>17</v>
      </c>
      <c r="G109" s="188" t="s">
        <v>188</v>
      </c>
      <c r="H109" s="208">
        <v>24</v>
      </c>
      <c r="I109" s="157">
        <v>259</v>
      </c>
      <c r="J109" s="24"/>
      <c r="K109" s="43"/>
      <c r="L109" s="124"/>
      <c r="M109" s="6"/>
      <c r="N109" s="62"/>
      <c r="O109" s="72"/>
      <c r="P109" s="104"/>
      <c r="Q109" s="72"/>
    </row>
    <row r="110" spans="1:17" ht="51" customHeight="1">
      <c r="A110" s="239"/>
      <c r="B110" s="265" t="s">
        <v>261</v>
      </c>
      <c r="C110" s="403" t="s">
        <v>386</v>
      </c>
      <c r="D110" s="566" t="s">
        <v>30</v>
      </c>
      <c r="E110" s="496" t="s">
        <v>200</v>
      </c>
      <c r="F110" s="242">
        <v>17</v>
      </c>
      <c r="G110" s="242" t="s">
        <v>188</v>
      </c>
      <c r="H110" s="242">
        <v>24</v>
      </c>
      <c r="I110" s="402">
        <v>156</v>
      </c>
      <c r="J110" s="24">
        <v>24</v>
      </c>
      <c r="K110" s="43">
        <v>180</v>
      </c>
      <c r="L110" s="124">
        <f t="shared" si="5"/>
        <v>4.916666666666667</v>
      </c>
      <c r="M110" s="6"/>
      <c r="N110" s="62"/>
      <c r="O110" s="72"/>
      <c r="P110" s="104">
        <v>200</v>
      </c>
      <c r="Q110" s="72">
        <f t="shared" si="4"/>
        <v>-22</v>
      </c>
    </row>
    <row r="111" spans="1:17" ht="38.1" customHeight="1">
      <c r="A111" s="647"/>
      <c r="B111" s="202" t="s">
        <v>263</v>
      </c>
      <c r="C111" s="387"/>
      <c r="D111" s="534" t="s">
        <v>30</v>
      </c>
      <c r="E111" s="478" t="s">
        <v>191</v>
      </c>
      <c r="F111" s="209">
        <v>17</v>
      </c>
      <c r="G111" s="209" t="s">
        <v>188</v>
      </c>
      <c r="H111" s="209">
        <v>24</v>
      </c>
      <c r="I111" s="161">
        <v>217</v>
      </c>
      <c r="J111" s="24">
        <v>24</v>
      </c>
      <c r="K111" s="43">
        <v>230</v>
      </c>
      <c r="L111" s="124">
        <f t="shared" si="5"/>
        <v>4.916666666666667</v>
      </c>
      <c r="M111" s="6"/>
      <c r="N111" s="62"/>
      <c r="O111" s="72"/>
      <c r="P111" s="104">
        <v>217</v>
      </c>
      <c r="Q111" s="72">
        <f t="shared" si="4"/>
        <v>0</v>
      </c>
    </row>
    <row r="112" spans="1:17" ht="38.1" customHeight="1">
      <c r="A112" s="648"/>
      <c r="B112" s="197" t="s">
        <v>264</v>
      </c>
      <c r="C112" s="389"/>
      <c r="D112" s="535" t="s">
        <v>30</v>
      </c>
      <c r="E112" s="477" t="s">
        <v>183</v>
      </c>
      <c r="F112" s="208">
        <v>17</v>
      </c>
      <c r="G112" s="208" t="s">
        <v>188</v>
      </c>
      <c r="H112" s="208">
        <v>24</v>
      </c>
      <c r="I112" s="157">
        <v>270</v>
      </c>
      <c r="J112" s="24">
        <v>24</v>
      </c>
      <c r="K112" s="43">
        <v>270</v>
      </c>
      <c r="L112" s="124">
        <f t="shared" si="5"/>
        <v>4.916666666666667</v>
      </c>
      <c r="M112" s="6"/>
      <c r="N112" s="62"/>
      <c r="O112" s="72"/>
      <c r="P112" s="104">
        <v>260</v>
      </c>
      <c r="Q112" s="72">
        <f t="shared" si="4"/>
        <v>3.8461538461538396</v>
      </c>
    </row>
    <row r="113" spans="1:17" ht="38.1" customHeight="1">
      <c r="A113" s="647"/>
      <c r="B113" s="202" t="s">
        <v>27</v>
      </c>
      <c r="C113" s="387"/>
      <c r="D113" s="559"/>
      <c r="E113" s="478">
        <v>275</v>
      </c>
      <c r="F113" s="209">
        <v>17</v>
      </c>
      <c r="G113" s="159" t="s">
        <v>281</v>
      </c>
      <c r="H113" s="209">
        <v>25</v>
      </c>
      <c r="I113" s="161">
        <v>145</v>
      </c>
      <c r="J113" s="24">
        <v>24</v>
      </c>
      <c r="K113" s="43">
        <v>60</v>
      </c>
      <c r="L113" s="124">
        <f t="shared" si="5"/>
        <v>4.916666666666667</v>
      </c>
      <c r="M113" s="6">
        <v>50</v>
      </c>
      <c r="N113" s="62">
        <v>77</v>
      </c>
      <c r="O113" s="72">
        <f t="shared" si="6"/>
        <v>88.3116883116883</v>
      </c>
      <c r="P113" s="104">
        <v>125</v>
      </c>
      <c r="Q113" s="72">
        <f t="shared" si="4"/>
        <v>16</v>
      </c>
    </row>
    <row r="114" spans="1:17" ht="38.1" customHeight="1" thickBot="1">
      <c r="A114" s="649"/>
      <c r="B114" s="206" t="s">
        <v>304</v>
      </c>
      <c r="C114" s="611" t="s">
        <v>386</v>
      </c>
      <c r="D114" s="567"/>
      <c r="E114" s="481" t="s">
        <v>305</v>
      </c>
      <c r="F114" s="228">
        <v>17</v>
      </c>
      <c r="G114" s="177" t="s">
        <v>281</v>
      </c>
      <c r="H114" s="228">
        <v>25</v>
      </c>
      <c r="I114" s="610">
        <v>169</v>
      </c>
      <c r="J114" s="28">
        <v>24</v>
      </c>
      <c r="K114" s="43">
        <v>88</v>
      </c>
      <c r="L114" s="125">
        <f t="shared" si="5"/>
        <v>4.916666666666667</v>
      </c>
      <c r="M114" s="6">
        <v>73</v>
      </c>
      <c r="N114" s="65">
        <v>113</v>
      </c>
      <c r="O114" s="72">
        <f t="shared" si="6"/>
        <v>49.557522123893818</v>
      </c>
      <c r="P114" s="107">
        <v>168</v>
      </c>
      <c r="Q114" s="72">
        <f t="shared" si="4"/>
        <v>0.59523809523810201</v>
      </c>
    </row>
    <row r="115" spans="1:17" s="7" customFormat="1" ht="50.25" customHeight="1" thickTop="1">
      <c r="A115" s="231"/>
      <c r="B115" s="279" t="s">
        <v>265</v>
      </c>
      <c r="C115" s="406" t="s">
        <v>386</v>
      </c>
      <c r="D115" s="568"/>
      <c r="E115" s="497">
        <v>223</v>
      </c>
      <c r="F115" s="232">
        <v>17</v>
      </c>
      <c r="G115" s="233" t="s">
        <v>188</v>
      </c>
      <c r="H115" s="234">
        <v>24</v>
      </c>
      <c r="I115" s="404">
        <v>132</v>
      </c>
      <c r="J115" s="24">
        <v>24</v>
      </c>
      <c r="K115" s="48">
        <v>198</v>
      </c>
      <c r="L115" s="124">
        <f t="shared" si="5"/>
        <v>4.916666666666667</v>
      </c>
      <c r="M115" s="6"/>
      <c r="N115" s="66">
        <v>195</v>
      </c>
      <c r="O115" s="72">
        <f t="shared" si="6"/>
        <v>-32.307692307692307</v>
      </c>
      <c r="P115" s="106">
        <v>252</v>
      </c>
      <c r="Q115" s="72">
        <f t="shared" si="4"/>
        <v>-47.61904761904762</v>
      </c>
    </row>
    <row r="116" spans="1:17" ht="50.25" customHeight="1" thickBot="1">
      <c r="A116" s="273"/>
      <c r="B116" s="274" t="s">
        <v>265</v>
      </c>
      <c r="C116" s="407" t="s">
        <v>386</v>
      </c>
      <c r="D116" s="569"/>
      <c r="E116" s="498">
        <v>224</v>
      </c>
      <c r="F116" s="275">
        <v>17</v>
      </c>
      <c r="G116" s="276" t="s">
        <v>188</v>
      </c>
      <c r="H116" s="277">
        <v>24</v>
      </c>
      <c r="I116" s="405">
        <v>132</v>
      </c>
      <c r="J116" s="30">
        <v>24</v>
      </c>
      <c r="K116" s="50">
        <v>229</v>
      </c>
      <c r="L116" s="126">
        <f t="shared" si="5"/>
        <v>4.916666666666667</v>
      </c>
      <c r="M116" s="6"/>
      <c r="N116" s="69">
        <v>223</v>
      </c>
      <c r="O116" s="72">
        <f t="shared" si="6"/>
        <v>-40.80717488789238</v>
      </c>
      <c r="P116" s="109">
        <v>292</v>
      </c>
      <c r="Q116" s="72">
        <f t="shared" si="4"/>
        <v>-54.794520547945204</v>
      </c>
    </row>
    <row r="117" spans="1:17" ht="38.1" customHeight="1" thickTop="1" thickBot="1">
      <c r="A117" s="147"/>
      <c r="B117" s="679" t="s">
        <v>396</v>
      </c>
      <c r="C117" s="680"/>
      <c r="D117" s="680"/>
      <c r="E117" s="680"/>
      <c r="F117" s="680"/>
      <c r="G117" s="680"/>
      <c r="H117" s="680"/>
      <c r="I117" s="681"/>
      <c r="J117" s="31"/>
      <c r="K117" s="51"/>
      <c r="L117" s="125"/>
      <c r="M117" s="6"/>
      <c r="N117" s="64">
        <f>I117</f>
        <v>0</v>
      </c>
      <c r="O117" s="72" t="e">
        <f t="shared" si="6"/>
        <v>#DIV/0!</v>
      </c>
      <c r="Q117" s="72"/>
    </row>
    <row r="118" spans="1:17" s="3" customFormat="1" ht="53.25" customHeight="1" thickTop="1">
      <c r="A118" s="144"/>
      <c r="B118" s="280" t="s">
        <v>34</v>
      </c>
      <c r="C118" s="429"/>
      <c r="D118" s="570"/>
      <c r="E118" s="499" t="s">
        <v>58</v>
      </c>
      <c r="F118" s="281">
        <v>44</v>
      </c>
      <c r="G118" s="282" t="s">
        <v>282</v>
      </c>
      <c r="H118" s="283">
        <v>4</v>
      </c>
      <c r="I118" s="284">
        <v>910</v>
      </c>
      <c r="J118" s="25">
        <v>4</v>
      </c>
      <c r="K118" s="43">
        <v>724</v>
      </c>
      <c r="L118" s="124">
        <f t="shared" si="5"/>
        <v>14.5</v>
      </c>
      <c r="M118" s="6">
        <f t="shared" ref="M118:M127" si="7">I118-(I118*7/100)</f>
        <v>846.3</v>
      </c>
      <c r="N118" s="62">
        <v>714</v>
      </c>
      <c r="O118" s="72">
        <f t="shared" si="6"/>
        <v>27.450980392156865</v>
      </c>
      <c r="P118" s="135">
        <v>910</v>
      </c>
      <c r="Q118" s="72">
        <f t="shared" si="4"/>
        <v>0</v>
      </c>
    </row>
    <row r="119" spans="1:17" s="3" customFormat="1" ht="53.1" customHeight="1">
      <c r="A119" s="239"/>
      <c r="B119" s="241" t="s">
        <v>34</v>
      </c>
      <c r="C119" s="421"/>
      <c r="D119" s="566"/>
      <c r="E119" s="496" t="s">
        <v>161</v>
      </c>
      <c r="F119" s="242">
        <v>96</v>
      </c>
      <c r="G119" s="272" t="s">
        <v>282</v>
      </c>
      <c r="H119" s="244">
        <v>4</v>
      </c>
      <c r="I119" s="266">
        <v>1176</v>
      </c>
      <c r="J119" s="25">
        <v>4</v>
      </c>
      <c r="K119" s="43">
        <v>999</v>
      </c>
      <c r="L119" s="124">
        <f t="shared" si="5"/>
        <v>14.5</v>
      </c>
      <c r="M119" s="6"/>
      <c r="N119" s="62">
        <v>1024</v>
      </c>
      <c r="O119" s="72">
        <f t="shared" si="6"/>
        <v>14.84375</v>
      </c>
      <c r="P119" s="104">
        <v>1176</v>
      </c>
      <c r="Q119" s="72">
        <f t="shared" si="4"/>
        <v>0</v>
      </c>
    </row>
    <row r="120" spans="1:17" s="3" customFormat="1" ht="53.1" customHeight="1">
      <c r="A120" s="239"/>
      <c r="B120" s="241" t="s">
        <v>37</v>
      </c>
      <c r="C120" s="421"/>
      <c r="D120" s="571"/>
      <c r="E120" s="496" t="s">
        <v>56</v>
      </c>
      <c r="F120" s="242">
        <v>34</v>
      </c>
      <c r="G120" s="272" t="s">
        <v>282</v>
      </c>
      <c r="H120" s="244">
        <v>4</v>
      </c>
      <c r="I120" s="266">
        <v>880</v>
      </c>
      <c r="J120" s="25">
        <v>4</v>
      </c>
      <c r="K120" s="43">
        <v>700</v>
      </c>
      <c r="L120" s="124">
        <f t="shared" si="5"/>
        <v>14.5</v>
      </c>
      <c r="M120" s="6">
        <f t="shared" si="7"/>
        <v>818.4</v>
      </c>
      <c r="N120" s="62">
        <v>693</v>
      </c>
      <c r="O120" s="72">
        <f t="shared" si="6"/>
        <v>26.984126984126988</v>
      </c>
      <c r="P120" s="104">
        <v>880</v>
      </c>
      <c r="Q120" s="72">
        <f t="shared" si="4"/>
        <v>0</v>
      </c>
    </row>
    <row r="121" spans="1:17" s="3" customFormat="1" ht="56.25" customHeight="1">
      <c r="A121" s="98"/>
      <c r="B121" s="288" t="s">
        <v>162</v>
      </c>
      <c r="C121" s="415"/>
      <c r="D121" s="563"/>
      <c r="E121" s="483" t="s">
        <v>174</v>
      </c>
      <c r="F121" s="188">
        <v>44</v>
      </c>
      <c r="G121" s="189" t="s">
        <v>283</v>
      </c>
      <c r="H121" s="263">
        <v>4</v>
      </c>
      <c r="I121" s="191">
        <v>1018</v>
      </c>
      <c r="J121" s="25"/>
      <c r="K121" s="43"/>
      <c r="L121" s="124"/>
      <c r="M121" s="6"/>
      <c r="N121" s="62"/>
      <c r="O121" s="72"/>
      <c r="P121" s="104"/>
      <c r="Q121" s="72"/>
    </row>
    <row r="122" spans="1:17" ht="32.25" customHeight="1">
      <c r="A122" s="645"/>
      <c r="B122" s="286" t="s">
        <v>35</v>
      </c>
      <c r="C122" s="430"/>
      <c r="D122" s="541"/>
      <c r="E122" s="478" t="s">
        <v>57</v>
      </c>
      <c r="F122" s="209">
        <v>44</v>
      </c>
      <c r="G122" s="159" t="s">
        <v>282</v>
      </c>
      <c r="H122" s="212">
        <v>4</v>
      </c>
      <c r="I122" s="161">
        <v>927</v>
      </c>
      <c r="J122" s="25">
        <v>4</v>
      </c>
      <c r="K122" s="43">
        <v>737</v>
      </c>
      <c r="L122" s="124">
        <f t="shared" si="5"/>
        <v>14.5</v>
      </c>
      <c r="M122" s="6">
        <f>I122-(I122*7/100)</f>
        <v>862.11</v>
      </c>
      <c r="N122" s="62">
        <v>727</v>
      </c>
      <c r="O122" s="72">
        <f t="shared" si="6"/>
        <v>27.510316368638243</v>
      </c>
      <c r="P122" s="104">
        <v>927</v>
      </c>
      <c r="Q122" s="72">
        <f t="shared" si="4"/>
        <v>0</v>
      </c>
    </row>
    <row r="123" spans="1:17" ht="28.5" customHeight="1">
      <c r="A123" s="646"/>
      <c r="B123" s="287" t="s">
        <v>162</v>
      </c>
      <c r="C123" s="459" t="s">
        <v>386</v>
      </c>
      <c r="D123" s="535"/>
      <c r="E123" s="477" t="s">
        <v>148</v>
      </c>
      <c r="F123" s="208">
        <v>44</v>
      </c>
      <c r="G123" s="155" t="s">
        <v>283</v>
      </c>
      <c r="H123" s="218">
        <v>4</v>
      </c>
      <c r="I123" s="386">
        <v>790</v>
      </c>
      <c r="J123" s="25">
        <v>4</v>
      </c>
      <c r="K123" s="43">
        <v>808</v>
      </c>
      <c r="L123" s="124">
        <f t="shared" si="5"/>
        <v>14.5</v>
      </c>
      <c r="M123" s="6"/>
      <c r="N123" s="62">
        <v>795</v>
      </c>
      <c r="O123" s="72">
        <f t="shared" si="6"/>
        <v>-0.62893081761006897</v>
      </c>
      <c r="P123" s="104">
        <v>1018</v>
      </c>
      <c r="Q123" s="72">
        <f t="shared" si="4"/>
        <v>-22.396856581532418</v>
      </c>
    </row>
    <row r="124" spans="1:17" s="3" customFormat="1" ht="57" customHeight="1">
      <c r="A124" s="98"/>
      <c r="B124" s="235" t="s">
        <v>35</v>
      </c>
      <c r="C124" s="460" t="s">
        <v>386</v>
      </c>
      <c r="D124" s="572"/>
      <c r="E124" s="500" t="s">
        <v>59</v>
      </c>
      <c r="F124" s="248">
        <v>44</v>
      </c>
      <c r="G124" s="204" t="s">
        <v>282</v>
      </c>
      <c r="H124" s="238">
        <v>4</v>
      </c>
      <c r="I124" s="395">
        <v>718</v>
      </c>
      <c r="J124" s="25">
        <v>4</v>
      </c>
      <c r="K124" s="43">
        <v>800</v>
      </c>
      <c r="L124" s="127">
        <f t="shared" si="5"/>
        <v>14.5</v>
      </c>
      <c r="M124" s="6">
        <f t="shared" si="7"/>
        <v>667.74</v>
      </c>
      <c r="N124" s="62">
        <v>787</v>
      </c>
      <c r="O124" s="72">
        <f t="shared" si="6"/>
        <v>-8.7674714104193185</v>
      </c>
      <c r="P124" s="104">
        <v>927</v>
      </c>
      <c r="Q124" s="72">
        <f t="shared" si="4"/>
        <v>-22.545846817691483</v>
      </c>
    </row>
    <row r="125" spans="1:17" ht="62.25" customHeight="1">
      <c r="A125" s="239"/>
      <c r="B125" s="241" t="s">
        <v>36</v>
      </c>
      <c r="C125" s="458" t="s">
        <v>386</v>
      </c>
      <c r="D125" s="571"/>
      <c r="E125" s="496" t="s">
        <v>60</v>
      </c>
      <c r="F125" s="242">
        <v>34</v>
      </c>
      <c r="G125" s="272" t="s">
        <v>282</v>
      </c>
      <c r="H125" s="244">
        <v>4</v>
      </c>
      <c r="I125" s="402">
        <v>689</v>
      </c>
      <c r="J125" s="25">
        <v>4</v>
      </c>
      <c r="K125" s="43">
        <v>710</v>
      </c>
      <c r="L125" s="124">
        <f t="shared" si="5"/>
        <v>14.5</v>
      </c>
      <c r="M125" s="6">
        <f t="shared" si="7"/>
        <v>640.77</v>
      </c>
      <c r="N125" s="62">
        <v>702</v>
      </c>
      <c r="O125" s="72">
        <f t="shared" si="6"/>
        <v>-1.8518518518518476</v>
      </c>
      <c r="P125" s="104">
        <v>893</v>
      </c>
      <c r="Q125" s="72">
        <f t="shared" si="4"/>
        <v>-22.84434490481523</v>
      </c>
    </row>
    <row r="126" spans="1:17" ht="62.25" customHeight="1">
      <c r="A126" s="239"/>
      <c r="B126" s="241" t="s">
        <v>36</v>
      </c>
      <c r="C126" s="458"/>
      <c r="D126" s="573" t="s">
        <v>30</v>
      </c>
      <c r="E126" s="496" t="s">
        <v>389</v>
      </c>
      <c r="F126" s="242">
        <v>34</v>
      </c>
      <c r="G126" s="272" t="s">
        <v>282</v>
      </c>
      <c r="H126" s="244">
        <v>4</v>
      </c>
      <c r="I126" s="461">
        <v>893</v>
      </c>
      <c r="J126" s="25"/>
      <c r="K126" s="43"/>
      <c r="L126" s="124"/>
      <c r="M126" s="6"/>
      <c r="N126" s="62"/>
      <c r="O126" s="72"/>
      <c r="P126" s="104"/>
      <c r="Q126" s="72"/>
    </row>
    <row r="127" spans="1:17" ht="62.25" hidden="1" customHeight="1">
      <c r="A127" s="239"/>
      <c r="B127" s="241" t="s">
        <v>36</v>
      </c>
      <c r="C127" s="421"/>
      <c r="D127" s="574"/>
      <c r="E127" s="491" t="s">
        <v>61</v>
      </c>
      <c r="F127" s="242">
        <v>34</v>
      </c>
      <c r="G127" s="272" t="s">
        <v>282</v>
      </c>
      <c r="H127" s="244">
        <v>4</v>
      </c>
      <c r="I127" s="266">
        <v>893</v>
      </c>
      <c r="J127" s="25">
        <v>4</v>
      </c>
      <c r="K127" s="43">
        <v>750</v>
      </c>
      <c r="L127" s="124">
        <f t="shared" si="5"/>
        <v>14.5</v>
      </c>
      <c r="M127" s="6">
        <f t="shared" si="7"/>
        <v>830.49</v>
      </c>
      <c r="N127" s="62">
        <v>739</v>
      </c>
      <c r="O127" s="72">
        <f t="shared" si="6"/>
        <v>20.83897158322057</v>
      </c>
      <c r="P127" s="104">
        <v>893</v>
      </c>
      <c r="Q127" s="72">
        <f t="shared" si="4"/>
        <v>0</v>
      </c>
    </row>
    <row r="128" spans="1:17" ht="60" customHeight="1" thickBot="1">
      <c r="A128" s="273"/>
      <c r="B128" s="285" t="s">
        <v>397</v>
      </c>
      <c r="C128" s="457"/>
      <c r="D128" s="569" t="s">
        <v>30</v>
      </c>
      <c r="E128" s="510">
        <v>2101</v>
      </c>
      <c r="F128" s="275">
        <v>42</v>
      </c>
      <c r="G128" s="473" t="s">
        <v>284</v>
      </c>
      <c r="H128" s="474">
        <v>3</v>
      </c>
      <c r="I128" s="475">
        <v>2034</v>
      </c>
      <c r="J128" s="25">
        <v>4</v>
      </c>
      <c r="K128" s="43">
        <v>620</v>
      </c>
      <c r="L128" s="124">
        <f t="shared" si="5"/>
        <v>14.5</v>
      </c>
      <c r="M128" s="6"/>
      <c r="N128" s="67">
        <v>653</v>
      </c>
      <c r="O128" s="72">
        <f t="shared" si="6"/>
        <v>211.48545176110258</v>
      </c>
      <c r="P128" s="108">
        <v>660</v>
      </c>
      <c r="Q128" s="72">
        <f t="shared" si="4"/>
        <v>208.18181818181819</v>
      </c>
    </row>
    <row r="129" spans="1:17" ht="22.5" customHeight="1" thickTop="1" thickBot="1">
      <c r="A129" s="615"/>
      <c r="B129" s="664" t="s">
        <v>403</v>
      </c>
      <c r="C129" s="665"/>
      <c r="D129" s="665"/>
      <c r="E129" s="665"/>
      <c r="F129" s="665"/>
      <c r="G129" s="665"/>
      <c r="H129" s="665"/>
      <c r="I129" s="666"/>
      <c r="J129" s="23"/>
      <c r="K129" s="42"/>
      <c r="L129" s="123"/>
      <c r="M129" s="6"/>
      <c r="N129" s="613"/>
      <c r="O129" s="72"/>
      <c r="P129" s="614"/>
      <c r="Q129" s="72"/>
    </row>
    <row r="130" spans="1:17" ht="24.75" customHeight="1" thickTop="1">
      <c r="A130" s="667"/>
      <c r="B130" s="620" t="s">
        <v>404</v>
      </c>
      <c r="C130" s="431"/>
      <c r="D130" s="575"/>
      <c r="E130" s="476">
        <v>150</v>
      </c>
      <c r="F130" s="621" t="s">
        <v>16</v>
      </c>
      <c r="G130" s="622" t="s">
        <v>16</v>
      </c>
      <c r="H130" s="291">
        <v>15</v>
      </c>
      <c r="I130" s="152">
        <v>300</v>
      </c>
      <c r="J130" s="23"/>
      <c r="K130" s="42"/>
      <c r="L130" s="123"/>
      <c r="M130" s="6"/>
      <c r="N130" s="613"/>
      <c r="O130" s="72"/>
      <c r="P130" s="614"/>
      <c r="Q130" s="72"/>
    </row>
    <row r="131" spans="1:17" ht="25.5" customHeight="1" thickBot="1">
      <c r="A131" s="668"/>
      <c r="B131" s="616" t="s">
        <v>405</v>
      </c>
      <c r="C131" s="415"/>
      <c r="D131" s="617"/>
      <c r="E131" s="483" t="s">
        <v>402</v>
      </c>
      <c r="F131" s="618" t="s">
        <v>16</v>
      </c>
      <c r="G131" s="619" t="s">
        <v>16</v>
      </c>
      <c r="H131" s="263">
        <v>12</v>
      </c>
      <c r="I131" s="191">
        <v>300</v>
      </c>
      <c r="J131" s="23"/>
      <c r="K131" s="42"/>
      <c r="L131" s="123"/>
      <c r="M131" s="6"/>
      <c r="N131" s="613"/>
      <c r="O131" s="72"/>
      <c r="P131" s="614"/>
      <c r="Q131" s="72"/>
    </row>
    <row r="132" spans="1:17" ht="22.5" customHeight="1" thickTop="1" thickBot="1">
      <c r="A132" s="607"/>
      <c r="B132" s="664" t="s">
        <v>332</v>
      </c>
      <c r="C132" s="665"/>
      <c r="D132" s="665"/>
      <c r="E132" s="665"/>
      <c r="F132" s="665"/>
      <c r="G132" s="665"/>
      <c r="H132" s="665"/>
      <c r="I132" s="666"/>
      <c r="J132" s="32"/>
      <c r="K132" s="52"/>
      <c r="L132" s="128"/>
      <c r="M132" s="6"/>
      <c r="N132" s="70">
        <f>I132</f>
        <v>0</v>
      </c>
      <c r="O132" s="72" t="e">
        <f t="shared" si="6"/>
        <v>#DIV/0!</v>
      </c>
      <c r="Q132" s="72"/>
    </row>
    <row r="133" spans="1:17" ht="45" customHeight="1" thickTop="1">
      <c r="A133" s="608"/>
      <c r="B133" s="257" t="s">
        <v>17</v>
      </c>
      <c r="C133" s="419"/>
      <c r="D133" s="554"/>
      <c r="E133" s="477" t="s">
        <v>171</v>
      </c>
      <c r="F133" s="208">
        <v>20</v>
      </c>
      <c r="G133" s="155" t="s">
        <v>276</v>
      </c>
      <c r="H133" s="218">
        <v>8</v>
      </c>
      <c r="I133" s="157">
        <v>311</v>
      </c>
      <c r="J133" s="25">
        <v>8</v>
      </c>
      <c r="K133" s="43">
        <v>252</v>
      </c>
      <c r="L133" s="124">
        <f t="shared" si="5"/>
        <v>8.75</v>
      </c>
      <c r="M133" s="6"/>
      <c r="N133" s="62">
        <v>265</v>
      </c>
      <c r="O133" s="72">
        <f t="shared" si="6"/>
        <v>17.35849056603773</v>
      </c>
      <c r="P133" s="104">
        <v>311</v>
      </c>
      <c r="Q133" s="72">
        <f t="shared" si="4"/>
        <v>0</v>
      </c>
    </row>
    <row r="134" spans="1:17" ht="51" customHeight="1" thickBot="1">
      <c r="A134" s="607"/>
      <c r="B134" s="292" t="s">
        <v>18</v>
      </c>
      <c r="C134" s="432"/>
      <c r="D134" s="576"/>
      <c r="E134" s="501" t="s">
        <v>172</v>
      </c>
      <c r="F134" s="220">
        <v>30</v>
      </c>
      <c r="G134" s="221" t="s">
        <v>211</v>
      </c>
      <c r="H134" s="225">
        <v>8</v>
      </c>
      <c r="I134" s="223">
        <v>311</v>
      </c>
      <c r="J134" s="26">
        <v>8</v>
      </c>
      <c r="K134" s="50">
        <v>260</v>
      </c>
      <c r="L134" s="125">
        <f t="shared" si="5"/>
        <v>8.75</v>
      </c>
      <c r="M134" s="6"/>
      <c r="N134" s="69">
        <v>273</v>
      </c>
      <c r="O134" s="72">
        <f t="shared" si="6"/>
        <v>13.919413919413913</v>
      </c>
      <c r="P134" s="109">
        <v>311</v>
      </c>
      <c r="Q134" s="72">
        <f t="shared" si="4"/>
        <v>0</v>
      </c>
    </row>
    <row r="135" spans="1:17" ht="24" customHeight="1" thickTop="1" thickBot="1">
      <c r="A135" s="111"/>
      <c r="B135" s="664" t="s">
        <v>330</v>
      </c>
      <c r="C135" s="665"/>
      <c r="D135" s="665"/>
      <c r="E135" s="665"/>
      <c r="F135" s="665"/>
      <c r="G135" s="665"/>
      <c r="H135" s="665"/>
      <c r="I135" s="666"/>
      <c r="J135" s="29"/>
      <c r="K135" s="49"/>
      <c r="L135" s="129"/>
      <c r="M135" s="6"/>
      <c r="N135" s="64">
        <f>I135</f>
        <v>0</v>
      </c>
      <c r="O135" s="72" t="e">
        <f t="shared" si="6"/>
        <v>#DIV/0!</v>
      </c>
      <c r="Q135" s="72"/>
    </row>
    <row r="136" spans="1:17" ht="68.099999999999994" customHeight="1" thickTop="1">
      <c r="A136" s="134"/>
      <c r="B136" s="148" t="s">
        <v>97</v>
      </c>
      <c r="C136" s="410"/>
      <c r="D136" s="577"/>
      <c r="E136" s="476">
        <v>121</v>
      </c>
      <c r="F136" s="290">
        <v>27</v>
      </c>
      <c r="G136" s="150" t="s">
        <v>275</v>
      </c>
      <c r="H136" s="291">
        <v>5</v>
      </c>
      <c r="I136" s="152">
        <v>521</v>
      </c>
      <c r="J136" s="23">
        <v>5</v>
      </c>
      <c r="K136" s="53">
        <v>435</v>
      </c>
      <c r="L136" s="124">
        <f t="shared" si="5"/>
        <v>12.2</v>
      </c>
      <c r="M136" s="6"/>
      <c r="N136" s="62">
        <v>457</v>
      </c>
      <c r="O136" s="72">
        <f t="shared" si="6"/>
        <v>14.004376367614881</v>
      </c>
      <c r="P136" s="135">
        <v>521</v>
      </c>
      <c r="Q136" s="72">
        <f t="shared" si="4"/>
        <v>0</v>
      </c>
    </row>
    <row r="137" spans="1:17" ht="68.099999999999994" customHeight="1">
      <c r="A137" s="96"/>
      <c r="B137" s="163" t="s">
        <v>97</v>
      </c>
      <c r="C137" s="411"/>
      <c r="D137" s="578" t="s">
        <v>30</v>
      </c>
      <c r="E137" s="479">
        <v>122</v>
      </c>
      <c r="F137" s="186">
        <v>27</v>
      </c>
      <c r="G137" s="165" t="s">
        <v>275</v>
      </c>
      <c r="H137" s="224">
        <v>5</v>
      </c>
      <c r="I137" s="167">
        <v>540</v>
      </c>
      <c r="J137" s="23"/>
      <c r="K137" s="53"/>
      <c r="L137" s="124"/>
      <c r="M137" s="6"/>
      <c r="N137" s="62"/>
      <c r="O137" s="72"/>
      <c r="P137" s="103"/>
      <c r="Q137" s="72"/>
    </row>
    <row r="138" spans="1:17" ht="68.099999999999994" customHeight="1">
      <c r="A138" s="96"/>
      <c r="B138" s="192" t="s">
        <v>173</v>
      </c>
      <c r="C138" s="388"/>
      <c r="D138" s="579" t="s">
        <v>30</v>
      </c>
      <c r="E138" s="484" t="s">
        <v>209</v>
      </c>
      <c r="F138" s="211">
        <v>21</v>
      </c>
      <c r="G138" s="210" t="s">
        <v>284</v>
      </c>
      <c r="H138" s="224">
        <v>5</v>
      </c>
      <c r="I138" s="195">
        <v>520</v>
      </c>
      <c r="J138" s="23">
        <v>5</v>
      </c>
      <c r="K138" s="53">
        <v>406</v>
      </c>
      <c r="L138" s="124">
        <f t="shared" si="5"/>
        <v>12.2</v>
      </c>
      <c r="M138" s="6"/>
      <c r="N138" s="62"/>
      <c r="O138" s="72"/>
      <c r="P138" s="104">
        <v>511</v>
      </c>
      <c r="Q138" s="72">
        <f t="shared" si="4"/>
        <v>1.7612524461839598</v>
      </c>
    </row>
    <row r="139" spans="1:17" ht="68.099999999999994" customHeight="1">
      <c r="A139" s="96"/>
      <c r="B139" s="192" t="s">
        <v>137</v>
      </c>
      <c r="C139" s="388"/>
      <c r="D139" s="579"/>
      <c r="E139" s="484">
        <v>321</v>
      </c>
      <c r="F139" s="211">
        <v>28</v>
      </c>
      <c r="G139" s="210" t="s">
        <v>141</v>
      </c>
      <c r="H139" s="224">
        <v>5</v>
      </c>
      <c r="I139" s="195">
        <v>449</v>
      </c>
      <c r="J139" s="23">
        <v>5</v>
      </c>
      <c r="K139" s="53">
        <v>330</v>
      </c>
      <c r="L139" s="124">
        <f t="shared" si="5"/>
        <v>12.2</v>
      </c>
      <c r="M139" s="6"/>
      <c r="N139" s="62">
        <v>350</v>
      </c>
      <c r="O139" s="72">
        <f t="shared" si="6"/>
        <v>28.285714285714278</v>
      </c>
      <c r="P139" s="104">
        <v>415</v>
      </c>
      <c r="Q139" s="72">
        <f t="shared" si="4"/>
        <v>8.1927710843373518</v>
      </c>
    </row>
    <row r="140" spans="1:17" ht="61.5" customHeight="1">
      <c r="A140" s="470"/>
      <c r="B140" s="153" t="s">
        <v>137</v>
      </c>
      <c r="C140" s="389"/>
      <c r="D140" s="548"/>
      <c r="E140" s="477" t="s">
        <v>391</v>
      </c>
      <c r="F140" s="208">
        <v>28</v>
      </c>
      <c r="G140" s="155" t="s">
        <v>141</v>
      </c>
      <c r="H140" s="218">
        <v>5</v>
      </c>
      <c r="I140" s="157">
        <v>449</v>
      </c>
      <c r="J140" s="31"/>
      <c r="K140" s="71"/>
      <c r="L140" s="125"/>
      <c r="M140" s="6"/>
      <c r="N140" s="65"/>
      <c r="O140" s="72"/>
      <c r="P140" s="107"/>
      <c r="Q140" s="72"/>
    </row>
    <row r="141" spans="1:17" ht="68.099999999999994" customHeight="1">
      <c r="A141" s="98"/>
      <c r="B141" s="163" t="s">
        <v>137</v>
      </c>
      <c r="C141" s="436"/>
      <c r="D141" s="555"/>
      <c r="E141" s="500" t="s">
        <v>392</v>
      </c>
      <c r="F141" s="248">
        <v>28</v>
      </c>
      <c r="G141" s="204" t="s">
        <v>141</v>
      </c>
      <c r="H141" s="238">
        <v>5</v>
      </c>
      <c r="I141" s="205">
        <v>449</v>
      </c>
      <c r="J141" s="31"/>
      <c r="K141" s="71"/>
      <c r="L141" s="125"/>
      <c r="M141" s="6"/>
      <c r="N141" s="65"/>
      <c r="O141" s="72"/>
      <c r="P141" s="107"/>
      <c r="Q141" s="72"/>
    </row>
    <row r="142" spans="1:17" ht="68.099999999999994" customHeight="1" thickBot="1">
      <c r="A142" s="99"/>
      <c r="B142" s="219" t="s">
        <v>97</v>
      </c>
      <c r="C142" s="433"/>
      <c r="D142" s="580"/>
      <c r="E142" s="502" t="s">
        <v>306</v>
      </c>
      <c r="F142" s="220">
        <v>30</v>
      </c>
      <c r="G142" s="221" t="s">
        <v>285</v>
      </c>
      <c r="H142" s="225">
        <v>5</v>
      </c>
      <c r="I142" s="223">
        <v>716</v>
      </c>
      <c r="J142" s="60">
        <v>5</v>
      </c>
      <c r="K142" s="61">
        <v>569</v>
      </c>
      <c r="L142" s="126">
        <f t="shared" si="5"/>
        <v>12.2</v>
      </c>
      <c r="M142" s="6"/>
      <c r="N142" s="69">
        <v>517</v>
      </c>
      <c r="O142" s="72">
        <f t="shared" si="6"/>
        <v>38.491295938104457</v>
      </c>
      <c r="P142" s="109">
        <v>716</v>
      </c>
      <c r="Q142" s="72">
        <f t="shared" si="4"/>
        <v>0</v>
      </c>
    </row>
    <row r="143" spans="1:17" ht="38.1" customHeight="1" thickTop="1" thickBot="1">
      <c r="A143" s="111"/>
      <c r="B143" s="664" t="s">
        <v>331</v>
      </c>
      <c r="C143" s="665"/>
      <c r="D143" s="665"/>
      <c r="E143" s="665"/>
      <c r="F143" s="665"/>
      <c r="G143" s="665"/>
      <c r="H143" s="665"/>
      <c r="I143" s="666"/>
      <c r="J143" s="29"/>
      <c r="K143" s="49"/>
      <c r="L143" s="129"/>
      <c r="M143" s="6"/>
      <c r="N143" s="64">
        <f>I143</f>
        <v>0</v>
      </c>
      <c r="O143" s="72" t="e">
        <f t="shared" si="6"/>
        <v>#DIV/0!</v>
      </c>
      <c r="Q143" s="72"/>
    </row>
    <row r="144" spans="1:17" ht="50.1" customHeight="1" thickTop="1">
      <c r="A144" s="144"/>
      <c r="B144" s="347" t="s">
        <v>363</v>
      </c>
      <c r="C144" s="434"/>
      <c r="D144" s="581"/>
      <c r="E144" s="499">
        <v>524</v>
      </c>
      <c r="F144" s="281">
        <v>15</v>
      </c>
      <c r="G144" s="282" t="s">
        <v>364</v>
      </c>
      <c r="H144" s="283">
        <v>20</v>
      </c>
      <c r="I144" s="284">
        <v>250</v>
      </c>
      <c r="J144" s="25"/>
      <c r="K144" s="54"/>
      <c r="L144" s="124"/>
      <c r="M144" s="6"/>
      <c r="N144" s="62"/>
      <c r="O144" s="72"/>
      <c r="P144" s="104"/>
      <c r="Q144" s="72"/>
    </row>
    <row r="145" spans="1:17" ht="50.1" customHeight="1" thickBot="1">
      <c r="A145" s="227"/>
      <c r="B145" s="348" t="s">
        <v>363</v>
      </c>
      <c r="C145" s="435"/>
      <c r="D145" s="582"/>
      <c r="E145" s="503">
        <v>525</v>
      </c>
      <c r="F145" s="270">
        <v>15</v>
      </c>
      <c r="G145" s="294" t="s">
        <v>364</v>
      </c>
      <c r="H145" s="295">
        <v>20</v>
      </c>
      <c r="I145" s="271">
        <v>250</v>
      </c>
      <c r="J145" s="25"/>
      <c r="K145" s="55"/>
      <c r="L145" s="124"/>
      <c r="M145" s="6"/>
      <c r="N145" s="62"/>
      <c r="O145" s="72"/>
      <c r="P145" s="104"/>
      <c r="Q145" s="72"/>
    </row>
    <row r="146" spans="1:17" s="3" customFormat="1" ht="59.1" customHeight="1" thickTop="1">
      <c r="A146" s="98"/>
      <c r="B146" s="350" t="s">
        <v>308</v>
      </c>
      <c r="C146" s="436"/>
      <c r="D146" s="555"/>
      <c r="E146" s="500">
        <v>534</v>
      </c>
      <c r="F146" s="248">
        <v>20</v>
      </c>
      <c r="G146" s="204" t="s">
        <v>51</v>
      </c>
      <c r="H146" s="238">
        <v>12</v>
      </c>
      <c r="I146" s="205">
        <v>336</v>
      </c>
      <c r="J146" s="17"/>
      <c r="K146" s="55"/>
      <c r="L146" s="125"/>
      <c r="M146" s="6"/>
      <c r="N146" s="65"/>
      <c r="O146" s="72"/>
      <c r="P146" s="107">
        <v>329</v>
      </c>
      <c r="Q146" s="72">
        <f t="shared" ref="Q146:Q223" si="8">I146*100/P146-100</f>
        <v>2.1276595744680833</v>
      </c>
    </row>
    <row r="147" spans="1:17" s="3" customFormat="1" ht="59.1" customHeight="1" thickBot="1">
      <c r="A147" s="250"/>
      <c r="B147" s="351" t="s">
        <v>308</v>
      </c>
      <c r="C147" s="422"/>
      <c r="D147" s="557"/>
      <c r="E147" s="504" t="s">
        <v>365</v>
      </c>
      <c r="F147" s="253">
        <v>20</v>
      </c>
      <c r="G147" s="296" t="s">
        <v>51</v>
      </c>
      <c r="H147" s="254">
        <v>12</v>
      </c>
      <c r="I147" s="255">
        <v>336</v>
      </c>
      <c r="J147" s="17"/>
      <c r="K147" s="55"/>
      <c r="L147" s="125"/>
      <c r="M147" s="6"/>
      <c r="N147" s="65"/>
      <c r="O147" s="72"/>
      <c r="P147" s="107"/>
      <c r="Q147" s="72"/>
    </row>
    <row r="148" spans="1:17" s="3" customFormat="1" ht="59.1" customHeight="1" thickTop="1">
      <c r="A148" s="226"/>
      <c r="B148" s="349" t="s">
        <v>319</v>
      </c>
      <c r="C148" s="642" t="s">
        <v>386</v>
      </c>
      <c r="D148" s="640"/>
      <c r="E148" s="483">
        <v>541</v>
      </c>
      <c r="F148" s="188">
        <v>25</v>
      </c>
      <c r="G148" s="189" t="s">
        <v>307</v>
      </c>
      <c r="H148" s="263">
        <v>8</v>
      </c>
      <c r="I148" s="644">
        <v>346</v>
      </c>
      <c r="J148" s="17"/>
      <c r="K148" s="55"/>
      <c r="L148" s="125"/>
      <c r="M148" s="6"/>
      <c r="N148" s="65"/>
      <c r="O148" s="72"/>
      <c r="P148" s="107">
        <v>415</v>
      </c>
      <c r="Q148" s="72">
        <f t="shared" si="8"/>
        <v>-16.626506024096386</v>
      </c>
    </row>
    <row r="149" spans="1:17" s="3" customFormat="1" ht="59.1" customHeight="1">
      <c r="A149" s="380"/>
      <c r="B149" s="265" t="s">
        <v>319</v>
      </c>
      <c r="C149" s="643" t="s">
        <v>386</v>
      </c>
      <c r="D149" s="638"/>
      <c r="E149" s="505" t="s">
        <v>366</v>
      </c>
      <c r="F149" s="242">
        <v>25</v>
      </c>
      <c r="G149" s="242" t="s">
        <v>307</v>
      </c>
      <c r="H149" s="242">
        <v>8</v>
      </c>
      <c r="I149" s="402">
        <v>346</v>
      </c>
      <c r="J149" s="17"/>
      <c r="K149" s="55"/>
      <c r="L149" s="125"/>
      <c r="M149" s="6"/>
      <c r="N149" s="65"/>
      <c r="O149" s="72"/>
      <c r="P149" s="107"/>
      <c r="Q149" s="72"/>
    </row>
    <row r="150" spans="1:17" s="3" customFormat="1" ht="59.1" customHeight="1">
      <c r="A150" s="380"/>
      <c r="B150" s="265" t="s">
        <v>319</v>
      </c>
      <c r="C150" s="425"/>
      <c r="D150" s="556" t="s">
        <v>30</v>
      </c>
      <c r="E150" s="505">
        <v>551</v>
      </c>
      <c r="F150" s="242">
        <v>24</v>
      </c>
      <c r="G150" s="242" t="s">
        <v>129</v>
      </c>
      <c r="H150" s="242">
        <v>8</v>
      </c>
      <c r="I150" s="266">
        <v>450</v>
      </c>
      <c r="J150" s="17"/>
      <c r="K150" s="55"/>
      <c r="L150" s="125"/>
      <c r="M150" s="6"/>
      <c r="N150" s="65"/>
      <c r="O150" s="72"/>
      <c r="P150" s="107"/>
      <c r="Q150" s="72"/>
    </row>
    <row r="151" spans="1:17" s="3" customFormat="1" ht="59.1" customHeight="1">
      <c r="A151" s="468"/>
      <c r="B151" s="265" t="s">
        <v>319</v>
      </c>
      <c r="C151" s="469" t="s">
        <v>386</v>
      </c>
      <c r="D151" s="556"/>
      <c r="E151" s="505">
        <v>552</v>
      </c>
      <c r="F151" s="242">
        <v>24</v>
      </c>
      <c r="G151" s="242" t="s">
        <v>129</v>
      </c>
      <c r="H151" s="242">
        <v>8</v>
      </c>
      <c r="I151" s="402">
        <v>317</v>
      </c>
      <c r="J151" s="17"/>
      <c r="K151" s="55"/>
      <c r="L151" s="125"/>
      <c r="M151" s="6"/>
      <c r="N151" s="65"/>
      <c r="O151" s="72"/>
      <c r="P151" s="107"/>
      <c r="Q151" s="72"/>
    </row>
    <row r="152" spans="1:17" s="3" customFormat="1" ht="59.1" customHeight="1" thickBot="1">
      <c r="A152" s="381"/>
      <c r="B152" s="382" t="s">
        <v>319</v>
      </c>
      <c r="C152" s="462" t="s">
        <v>386</v>
      </c>
      <c r="D152" s="557"/>
      <c r="E152" s="492">
        <v>553</v>
      </c>
      <c r="F152" s="253">
        <v>18</v>
      </c>
      <c r="G152" s="253" t="s">
        <v>129</v>
      </c>
      <c r="H152" s="253">
        <v>8</v>
      </c>
      <c r="I152" s="463">
        <v>264</v>
      </c>
      <c r="J152" s="17"/>
      <c r="K152" s="55"/>
      <c r="L152" s="125"/>
      <c r="M152" s="6"/>
      <c r="N152" s="65"/>
      <c r="O152" s="72"/>
      <c r="P152" s="107"/>
      <c r="Q152" s="72"/>
    </row>
    <row r="153" spans="1:17" s="3" customFormat="1" ht="31.5" customHeight="1" thickTop="1">
      <c r="A153" s="653"/>
      <c r="B153" s="352" t="s">
        <v>310</v>
      </c>
      <c r="C153" s="437"/>
      <c r="D153" s="583"/>
      <c r="E153" s="482">
        <v>420</v>
      </c>
      <c r="F153" s="297">
        <v>17</v>
      </c>
      <c r="G153" s="298" t="s">
        <v>50</v>
      </c>
      <c r="H153" s="299">
        <v>14</v>
      </c>
      <c r="I153" s="300">
        <v>106</v>
      </c>
      <c r="J153" s="26">
        <v>14</v>
      </c>
      <c r="K153" s="55">
        <v>111</v>
      </c>
      <c r="L153" s="125">
        <f t="shared" si="5"/>
        <v>6.2857142857142856</v>
      </c>
      <c r="M153" s="6">
        <f t="shared" ref="M153:M158" si="9">I153-(I153*7/100)</f>
        <v>98.58</v>
      </c>
      <c r="N153" s="65">
        <v>127</v>
      </c>
      <c r="O153" s="72">
        <f t="shared" si="6"/>
        <v>-16.535433070866148</v>
      </c>
      <c r="P153" s="107">
        <v>106</v>
      </c>
      <c r="Q153" s="72">
        <f t="shared" si="8"/>
        <v>0</v>
      </c>
    </row>
    <row r="154" spans="1:17" s="3" customFormat="1" ht="31.5" customHeight="1">
      <c r="A154" s="646"/>
      <c r="B154" s="174" t="s">
        <v>311</v>
      </c>
      <c r="C154" s="389"/>
      <c r="D154" s="548"/>
      <c r="E154" s="477" t="s">
        <v>142</v>
      </c>
      <c r="F154" s="208">
        <v>14</v>
      </c>
      <c r="G154" s="155" t="s">
        <v>50</v>
      </c>
      <c r="H154" s="218">
        <v>14</v>
      </c>
      <c r="I154" s="157">
        <v>181</v>
      </c>
      <c r="J154" s="26">
        <v>14</v>
      </c>
      <c r="K154" s="55">
        <v>170</v>
      </c>
      <c r="L154" s="125">
        <f t="shared" si="5"/>
        <v>6.2857142857142856</v>
      </c>
      <c r="M154" s="6">
        <f t="shared" si="9"/>
        <v>168.33</v>
      </c>
      <c r="N154" s="65">
        <v>178</v>
      </c>
      <c r="O154" s="72">
        <f t="shared" si="6"/>
        <v>1.68539325842697</v>
      </c>
      <c r="P154" s="107">
        <v>169</v>
      </c>
      <c r="Q154" s="72">
        <f t="shared" si="8"/>
        <v>7.1005917159763356</v>
      </c>
    </row>
    <row r="155" spans="1:17" s="3" customFormat="1" ht="30" customHeight="1">
      <c r="A155" s="655"/>
      <c r="B155" s="162" t="s">
        <v>312</v>
      </c>
      <c r="C155" s="411"/>
      <c r="D155" s="584"/>
      <c r="E155" s="479">
        <v>430</v>
      </c>
      <c r="F155" s="248">
        <v>20</v>
      </c>
      <c r="G155" s="204" t="s">
        <v>99</v>
      </c>
      <c r="H155" s="238">
        <v>9</v>
      </c>
      <c r="I155" s="205">
        <v>119</v>
      </c>
      <c r="J155" s="26">
        <v>9</v>
      </c>
      <c r="K155" s="55">
        <v>122</v>
      </c>
      <c r="L155" s="125">
        <f t="shared" si="5"/>
        <v>8.1111111111111107</v>
      </c>
      <c r="M155" s="6">
        <f t="shared" si="9"/>
        <v>110.67</v>
      </c>
      <c r="N155" s="65">
        <v>140</v>
      </c>
      <c r="O155" s="72">
        <f t="shared" si="6"/>
        <v>-15</v>
      </c>
      <c r="P155" s="107">
        <v>119</v>
      </c>
      <c r="Q155" s="72">
        <f t="shared" si="8"/>
        <v>0</v>
      </c>
    </row>
    <row r="156" spans="1:17" s="3" customFormat="1" ht="30" customHeight="1" thickBot="1">
      <c r="A156" s="651"/>
      <c r="B156" s="175" t="s">
        <v>367</v>
      </c>
      <c r="C156" s="413"/>
      <c r="D156" s="550"/>
      <c r="E156" s="481" t="s">
        <v>143</v>
      </c>
      <c r="F156" s="228">
        <v>20</v>
      </c>
      <c r="G156" s="177" t="s">
        <v>99</v>
      </c>
      <c r="H156" s="228">
        <v>9</v>
      </c>
      <c r="I156" s="179">
        <v>201</v>
      </c>
      <c r="J156" s="26">
        <v>9</v>
      </c>
      <c r="K156" s="55">
        <v>185</v>
      </c>
      <c r="L156" s="125">
        <f t="shared" si="5"/>
        <v>8.1111111111111107</v>
      </c>
      <c r="M156" s="6">
        <f t="shared" si="9"/>
        <v>186.93</v>
      </c>
      <c r="N156" s="65">
        <v>191</v>
      </c>
      <c r="O156" s="72">
        <f t="shared" si="6"/>
        <v>5.2356020942408321</v>
      </c>
      <c r="P156" s="107">
        <v>186</v>
      </c>
      <c r="Q156" s="72">
        <f t="shared" si="8"/>
        <v>8.0645161290322562</v>
      </c>
    </row>
    <row r="157" spans="1:17" s="3" customFormat="1" ht="27.75" customHeight="1" thickTop="1">
      <c r="A157" s="650"/>
      <c r="B157" s="350" t="s">
        <v>420</v>
      </c>
      <c r="C157" s="436"/>
      <c r="D157" s="555" t="s">
        <v>30</v>
      </c>
      <c r="E157" s="500">
        <v>2601</v>
      </c>
      <c r="F157" s="248">
        <v>26</v>
      </c>
      <c r="G157" s="204" t="s">
        <v>406</v>
      </c>
      <c r="H157" s="248">
        <v>6</v>
      </c>
      <c r="I157" s="205">
        <v>520</v>
      </c>
      <c r="J157" s="31"/>
      <c r="K157" s="71"/>
      <c r="L157" s="125"/>
      <c r="M157" s="6">
        <f t="shared" si="9"/>
        <v>483.6</v>
      </c>
      <c r="N157" s="65"/>
      <c r="O157" s="72"/>
      <c r="P157" s="107"/>
      <c r="Q157" s="72"/>
    </row>
    <row r="158" spans="1:17" s="3" customFormat="1" ht="40.5" customHeight="1" thickBot="1">
      <c r="A158" s="651"/>
      <c r="B158" s="206" t="s">
        <v>421</v>
      </c>
      <c r="C158" s="413"/>
      <c r="D158" s="550" t="s">
        <v>30</v>
      </c>
      <c r="E158" s="481">
        <v>2602</v>
      </c>
      <c r="F158" s="228">
        <v>28</v>
      </c>
      <c r="G158" s="177" t="s">
        <v>160</v>
      </c>
      <c r="H158" s="228">
        <v>4</v>
      </c>
      <c r="I158" s="179">
        <v>550</v>
      </c>
      <c r="J158" s="31"/>
      <c r="K158" s="71"/>
      <c r="L158" s="125"/>
      <c r="M158" s="6">
        <f t="shared" si="9"/>
        <v>511.5</v>
      </c>
      <c r="N158" s="65"/>
      <c r="O158" s="72"/>
      <c r="P158" s="107"/>
      <c r="Q158" s="72"/>
    </row>
    <row r="159" spans="1:17" s="3" customFormat="1" ht="33" customHeight="1" thickTop="1">
      <c r="A159" s="650"/>
      <c r="B159" s="350" t="s">
        <v>422</v>
      </c>
      <c r="C159" s="436"/>
      <c r="D159" s="555" t="s">
        <v>30</v>
      </c>
      <c r="E159" s="500" t="s">
        <v>424</v>
      </c>
      <c r="F159" s="248">
        <v>26</v>
      </c>
      <c r="G159" s="204" t="s">
        <v>406</v>
      </c>
      <c r="H159" s="248">
        <v>6</v>
      </c>
      <c r="I159" s="205">
        <v>520</v>
      </c>
      <c r="J159" s="31"/>
      <c r="K159" s="71"/>
      <c r="L159" s="125"/>
      <c r="M159" s="6"/>
      <c r="N159" s="65"/>
      <c r="O159" s="72"/>
      <c r="P159" s="107"/>
      <c r="Q159" s="72"/>
    </row>
    <row r="160" spans="1:17" s="3" customFormat="1" ht="36.75" customHeight="1" thickBot="1">
      <c r="A160" s="651"/>
      <c r="B160" s="206" t="s">
        <v>423</v>
      </c>
      <c r="C160" s="413"/>
      <c r="D160" s="550" t="s">
        <v>30</v>
      </c>
      <c r="E160" s="481" t="s">
        <v>425</v>
      </c>
      <c r="F160" s="228">
        <v>28</v>
      </c>
      <c r="G160" s="177" t="s">
        <v>160</v>
      </c>
      <c r="H160" s="228">
        <v>4</v>
      </c>
      <c r="I160" s="179">
        <v>550</v>
      </c>
      <c r="J160" s="31"/>
      <c r="K160" s="71"/>
      <c r="L160" s="125"/>
      <c r="M160" s="6"/>
      <c r="N160" s="65"/>
      <c r="O160" s="72"/>
      <c r="P160" s="107"/>
      <c r="Q160" s="72"/>
    </row>
    <row r="161" spans="1:17" s="3" customFormat="1" ht="30" customHeight="1" thickTop="1">
      <c r="A161" s="655"/>
      <c r="B161" s="162" t="s">
        <v>3</v>
      </c>
      <c r="C161" s="411"/>
      <c r="D161" s="584"/>
      <c r="E161" s="479">
        <v>410</v>
      </c>
      <c r="F161" s="186">
        <v>31</v>
      </c>
      <c r="G161" s="165" t="s">
        <v>153</v>
      </c>
      <c r="H161" s="186">
        <v>4</v>
      </c>
      <c r="I161" s="205">
        <v>382</v>
      </c>
      <c r="J161" s="31">
        <v>4</v>
      </c>
      <c r="K161" s="71">
        <v>420</v>
      </c>
      <c r="L161" s="125">
        <f t="shared" si="5"/>
        <v>14.5</v>
      </c>
      <c r="M161" s="6"/>
      <c r="N161" s="65">
        <v>444</v>
      </c>
      <c r="O161" s="72">
        <f t="shared" si="6"/>
        <v>-13.963963963963963</v>
      </c>
      <c r="P161" s="107">
        <v>382</v>
      </c>
      <c r="Q161" s="72">
        <f t="shared" si="8"/>
        <v>0</v>
      </c>
    </row>
    <row r="162" spans="1:17" s="3" customFormat="1" ht="30" customHeight="1">
      <c r="A162" s="654"/>
      <c r="B162" s="168" t="s">
        <v>33</v>
      </c>
      <c r="C162" s="412"/>
      <c r="D162" s="585"/>
      <c r="E162" s="480" t="s">
        <v>154</v>
      </c>
      <c r="F162" s="216">
        <v>31</v>
      </c>
      <c r="G162" s="170" t="s">
        <v>153</v>
      </c>
      <c r="H162" s="216">
        <v>4</v>
      </c>
      <c r="I162" s="172">
        <v>501</v>
      </c>
      <c r="J162" s="31">
        <v>4</v>
      </c>
      <c r="K162" s="71">
        <v>487</v>
      </c>
      <c r="L162" s="125">
        <f t="shared" si="5"/>
        <v>14.5</v>
      </c>
      <c r="M162" s="6"/>
      <c r="N162" s="65">
        <v>497</v>
      </c>
      <c r="O162" s="72">
        <f t="shared" si="6"/>
        <v>0.80482897384305829</v>
      </c>
      <c r="P162" s="107">
        <v>452</v>
      </c>
      <c r="Q162" s="72">
        <f t="shared" si="8"/>
        <v>10.840707964601776</v>
      </c>
    </row>
    <row r="163" spans="1:17" s="3" customFormat="1" ht="30.75" customHeight="1">
      <c r="A163" s="645"/>
      <c r="B163" s="173" t="s">
        <v>5</v>
      </c>
      <c r="C163" s="387"/>
      <c r="D163" s="549"/>
      <c r="E163" s="478" t="s">
        <v>179</v>
      </c>
      <c r="F163" s="209">
        <v>38</v>
      </c>
      <c r="G163" s="159" t="s">
        <v>153</v>
      </c>
      <c r="H163" s="209">
        <v>4</v>
      </c>
      <c r="I163" s="301">
        <v>421</v>
      </c>
      <c r="J163" s="31">
        <v>4</v>
      </c>
      <c r="K163" s="71">
        <v>450</v>
      </c>
      <c r="L163" s="125">
        <f t="shared" si="5"/>
        <v>14.5</v>
      </c>
      <c r="M163" s="6"/>
      <c r="N163" s="65"/>
      <c r="O163" s="72"/>
      <c r="P163" s="107">
        <v>421</v>
      </c>
      <c r="Q163" s="72">
        <f t="shared" si="8"/>
        <v>0</v>
      </c>
    </row>
    <row r="164" spans="1:17" s="3" customFormat="1" ht="27" customHeight="1">
      <c r="A164" s="646"/>
      <c r="B164" s="174" t="s">
        <v>313</v>
      </c>
      <c r="C164" s="641" t="s">
        <v>386</v>
      </c>
      <c r="D164" s="548"/>
      <c r="E164" s="477" t="s">
        <v>184</v>
      </c>
      <c r="F164" s="208">
        <v>38</v>
      </c>
      <c r="G164" s="155" t="s">
        <v>153</v>
      </c>
      <c r="H164" s="208">
        <v>4</v>
      </c>
      <c r="I164" s="402">
        <v>440</v>
      </c>
      <c r="J164" s="31">
        <v>4</v>
      </c>
      <c r="K164" s="71">
        <v>517</v>
      </c>
      <c r="L164" s="125">
        <f t="shared" si="5"/>
        <v>14.5</v>
      </c>
      <c r="M164" s="6"/>
      <c r="N164" s="65"/>
      <c r="O164" s="72"/>
      <c r="P164" s="107">
        <v>491</v>
      </c>
      <c r="Q164" s="72">
        <f t="shared" si="8"/>
        <v>-10.386965376782072</v>
      </c>
    </row>
    <row r="165" spans="1:17" s="3" customFormat="1" ht="30.75" customHeight="1">
      <c r="A165" s="645"/>
      <c r="B165" s="173" t="s">
        <v>8</v>
      </c>
      <c r="C165" s="387"/>
      <c r="D165" s="549"/>
      <c r="E165" s="478">
        <v>440</v>
      </c>
      <c r="F165" s="209">
        <v>28</v>
      </c>
      <c r="G165" s="159" t="s">
        <v>160</v>
      </c>
      <c r="H165" s="209">
        <v>6</v>
      </c>
      <c r="I165" s="301">
        <v>329</v>
      </c>
      <c r="J165" s="31">
        <v>6</v>
      </c>
      <c r="K165" s="71">
        <v>368</v>
      </c>
      <c r="L165" s="125">
        <f t="shared" si="5"/>
        <v>10.666666666666668</v>
      </c>
      <c r="M165" s="6"/>
      <c r="N165" s="65">
        <v>388</v>
      </c>
      <c r="O165" s="72">
        <f t="shared" si="6"/>
        <v>-15.206185567010309</v>
      </c>
      <c r="P165" s="107">
        <v>329</v>
      </c>
      <c r="Q165" s="72">
        <f t="shared" si="8"/>
        <v>0</v>
      </c>
    </row>
    <row r="166" spans="1:17" s="3" customFormat="1" ht="30.75" customHeight="1">
      <c r="A166" s="646"/>
      <c r="B166" s="174" t="s">
        <v>314</v>
      </c>
      <c r="C166" s="389"/>
      <c r="D166" s="548"/>
      <c r="E166" s="477" t="s">
        <v>159</v>
      </c>
      <c r="F166" s="208">
        <v>28</v>
      </c>
      <c r="G166" s="155" t="s">
        <v>160</v>
      </c>
      <c r="H166" s="208">
        <v>6</v>
      </c>
      <c r="I166" s="157">
        <v>411</v>
      </c>
      <c r="J166" s="31">
        <v>6</v>
      </c>
      <c r="K166" s="71">
        <v>435</v>
      </c>
      <c r="L166" s="125">
        <f t="shared" si="5"/>
        <v>10.666666666666668</v>
      </c>
      <c r="M166" s="6"/>
      <c r="N166" s="65">
        <v>441</v>
      </c>
      <c r="O166" s="72">
        <f t="shared" si="6"/>
        <v>-6.8027210884353764</v>
      </c>
      <c r="P166" s="107">
        <v>399</v>
      </c>
      <c r="Q166" s="72">
        <f t="shared" si="8"/>
        <v>3.0075187969924855</v>
      </c>
    </row>
    <row r="167" spans="1:17" s="3" customFormat="1" ht="31.5" customHeight="1">
      <c r="A167" s="645"/>
      <c r="B167" s="173" t="s">
        <v>368</v>
      </c>
      <c r="C167" s="387"/>
      <c r="D167" s="549"/>
      <c r="E167" s="478" t="s">
        <v>369</v>
      </c>
      <c r="F167" s="209">
        <v>33</v>
      </c>
      <c r="G167" s="159" t="s">
        <v>160</v>
      </c>
      <c r="H167" s="209">
        <v>6</v>
      </c>
      <c r="I167" s="301">
        <v>362</v>
      </c>
      <c r="J167" s="31"/>
      <c r="K167" s="71"/>
      <c r="L167" s="125"/>
      <c r="M167" s="6"/>
      <c r="N167" s="65"/>
      <c r="O167" s="72"/>
      <c r="P167" s="107"/>
      <c r="Q167" s="72"/>
    </row>
    <row r="168" spans="1:17" s="3" customFormat="1" ht="33.75" customHeight="1" thickBot="1">
      <c r="A168" s="652"/>
      <c r="B168" s="383" t="s">
        <v>315</v>
      </c>
      <c r="C168" s="433"/>
      <c r="D168" s="586"/>
      <c r="E168" s="502" t="s">
        <v>273</v>
      </c>
      <c r="F168" s="220">
        <v>33</v>
      </c>
      <c r="G168" s="221" t="s">
        <v>160</v>
      </c>
      <c r="H168" s="220">
        <v>6</v>
      </c>
      <c r="I168" s="223">
        <v>440</v>
      </c>
      <c r="J168" s="31">
        <v>6</v>
      </c>
      <c r="K168" s="71">
        <v>465</v>
      </c>
      <c r="L168" s="125">
        <f t="shared" si="5"/>
        <v>10.666666666666668</v>
      </c>
      <c r="M168" s="6"/>
      <c r="N168" s="65"/>
      <c r="O168" s="72"/>
      <c r="P168" s="107">
        <v>432</v>
      </c>
      <c r="Q168" s="72">
        <f t="shared" si="8"/>
        <v>1.8518518518518476</v>
      </c>
    </row>
    <row r="169" spans="1:17" ht="38.1" customHeight="1" thickTop="1" thickBot="1">
      <c r="A169" s="111"/>
      <c r="B169" s="664" t="s">
        <v>375</v>
      </c>
      <c r="C169" s="677"/>
      <c r="D169" s="677"/>
      <c r="E169" s="677"/>
      <c r="F169" s="677"/>
      <c r="G169" s="677"/>
      <c r="H169" s="677"/>
      <c r="I169" s="678"/>
      <c r="J169" s="29"/>
      <c r="K169" s="49"/>
      <c r="L169" s="129"/>
      <c r="M169" s="6"/>
      <c r="N169" s="64"/>
      <c r="O169" s="72"/>
      <c r="Q169" s="72"/>
    </row>
    <row r="170" spans="1:17" s="3" customFormat="1" ht="45" customHeight="1" thickTop="1">
      <c r="A170" s="145"/>
      <c r="B170" s="347" t="s">
        <v>309</v>
      </c>
      <c r="C170" s="434"/>
      <c r="D170" s="581"/>
      <c r="E170" s="499" t="s">
        <v>65</v>
      </c>
      <c r="F170" s="281">
        <v>8</v>
      </c>
      <c r="G170" s="282" t="s">
        <v>51</v>
      </c>
      <c r="H170" s="283">
        <v>24</v>
      </c>
      <c r="I170" s="284">
        <v>152</v>
      </c>
      <c r="J170" s="31"/>
      <c r="K170" s="71"/>
      <c r="L170" s="125"/>
      <c r="M170" s="6"/>
      <c r="N170" s="65"/>
      <c r="O170" s="72"/>
      <c r="P170" s="107"/>
      <c r="Q170" s="72"/>
    </row>
    <row r="171" spans="1:17" ht="21.75" customHeight="1">
      <c r="A171" s="645"/>
      <c r="B171" s="173" t="s">
        <v>316</v>
      </c>
      <c r="C171" s="387"/>
      <c r="D171" s="549"/>
      <c r="E171" s="478">
        <v>114</v>
      </c>
      <c r="F171" s="209" t="s">
        <v>98</v>
      </c>
      <c r="G171" s="159" t="s">
        <v>277</v>
      </c>
      <c r="H171" s="209">
        <v>10</v>
      </c>
      <c r="I171" s="301">
        <v>132</v>
      </c>
      <c r="J171" s="23">
        <v>59</v>
      </c>
      <c r="K171" s="53">
        <v>81</v>
      </c>
      <c r="L171" s="125">
        <f t="shared" si="5"/>
        <v>3.7796610169491527</v>
      </c>
      <c r="M171" s="6"/>
      <c r="N171" s="65">
        <v>91</v>
      </c>
      <c r="O171" s="72">
        <f t="shared" si="6"/>
        <v>45.054945054945051</v>
      </c>
      <c r="P171" s="107">
        <v>128</v>
      </c>
      <c r="Q171" s="72">
        <f t="shared" si="8"/>
        <v>3.125</v>
      </c>
    </row>
    <row r="172" spans="1:17" ht="21.75" customHeight="1">
      <c r="A172" s="646"/>
      <c r="B172" s="174" t="s">
        <v>318</v>
      </c>
      <c r="C172" s="389"/>
      <c r="D172" s="548"/>
      <c r="E172" s="477" t="s">
        <v>110</v>
      </c>
      <c r="F172" s="208" t="s">
        <v>98</v>
      </c>
      <c r="G172" s="155" t="s">
        <v>277</v>
      </c>
      <c r="H172" s="208">
        <v>10</v>
      </c>
      <c r="I172" s="157">
        <v>198</v>
      </c>
      <c r="J172" s="23">
        <v>86</v>
      </c>
      <c r="K172" s="53">
        <v>119</v>
      </c>
      <c r="L172" s="125">
        <f t="shared" si="5"/>
        <v>3.5348837209302326</v>
      </c>
      <c r="M172" s="6"/>
      <c r="N172" s="65">
        <v>133</v>
      </c>
      <c r="O172" s="72">
        <f t="shared" si="6"/>
        <v>48.872180451127832</v>
      </c>
      <c r="P172" s="107">
        <v>161</v>
      </c>
      <c r="Q172" s="72">
        <f t="shared" si="8"/>
        <v>22.981366459627324</v>
      </c>
    </row>
    <row r="173" spans="1:17" ht="37.5" customHeight="1">
      <c r="A173" s="239"/>
      <c r="B173" s="353" t="s">
        <v>317</v>
      </c>
      <c r="C173" s="425"/>
      <c r="D173" s="556" t="s">
        <v>30</v>
      </c>
      <c r="E173" s="496" t="s">
        <v>193</v>
      </c>
      <c r="F173" s="242" t="s">
        <v>98</v>
      </c>
      <c r="G173" s="272" t="s">
        <v>194</v>
      </c>
      <c r="H173" s="242">
        <v>10</v>
      </c>
      <c r="I173" s="266">
        <v>198</v>
      </c>
      <c r="J173" s="23">
        <v>10</v>
      </c>
      <c r="K173" s="53">
        <v>125</v>
      </c>
      <c r="L173" s="125">
        <f t="shared" si="5"/>
        <v>7.6</v>
      </c>
      <c r="M173" s="6"/>
      <c r="N173" s="65"/>
      <c r="O173" s="72"/>
      <c r="P173" s="107">
        <v>166</v>
      </c>
      <c r="Q173" s="72">
        <f t="shared" si="8"/>
        <v>19.277108433734938</v>
      </c>
    </row>
    <row r="174" spans="1:17" ht="37.5" customHeight="1">
      <c r="A174" s="239"/>
      <c r="B174" s="353" t="s">
        <v>372</v>
      </c>
      <c r="C174" s="425"/>
      <c r="D174" s="638"/>
      <c r="E174" s="496" t="s">
        <v>373</v>
      </c>
      <c r="F174" s="242">
        <v>13</v>
      </c>
      <c r="G174" s="272" t="s">
        <v>374</v>
      </c>
      <c r="H174" s="242">
        <v>10</v>
      </c>
      <c r="I174" s="266">
        <v>170</v>
      </c>
      <c r="J174" s="23"/>
      <c r="K174" s="53"/>
      <c r="L174" s="125"/>
      <c r="M174" s="6"/>
      <c r="N174" s="65"/>
      <c r="O174" s="72"/>
      <c r="P174" s="107"/>
      <c r="Q174" s="72"/>
    </row>
    <row r="175" spans="1:17" ht="39.75" customHeight="1" thickBot="1">
      <c r="A175" s="273"/>
      <c r="B175" s="354" t="s">
        <v>317</v>
      </c>
      <c r="C175" s="438"/>
      <c r="D175" s="639"/>
      <c r="E175" s="498">
        <v>116</v>
      </c>
      <c r="F175" s="275">
        <v>13</v>
      </c>
      <c r="G175" s="276" t="s">
        <v>277</v>
      </c>
      <c r="H175" s="275">
        <v>10</v>
      </c>
      <c r="I175" s="278">
        <v>170</v>
      </c>
      <c r="J175" s="23">
        <v>10</v>
      </c>
      <c r="K175" s="53">
        <v>125</v>
      </c>
      <c r="L175" s="125">
        <f t="shared" si="5"/>
        <v>7.6</v>
      </c>
      <c r="M175" s="6"/>
      <c r="N175" s="69">
        <v>143</v>
      </c>
      <c r="O175" s="72">
        <f t="shared" si="6"/>
        <v>18.88111888111888</v>
      </c>
      <c r="P175" s="109">
        <v>166</v>
      </c>
      <c r="Q175" s="72">
        <f t="shared" si="8"/>
        <v>2.409638554216869</v>
      </c>
    </row>
    <row r="176" spans="1:17" ht="38.1" customHeight="1" thickTop="1" thickBot="1">
      <c r="A176" s="111"/>
      <c r="B176" s="664" t="s">
        <v>333</v>
      </c>
      <c r="C176" s="677"/>
      <c r="D176" s="677"/>
      <c r="E176" s="677"/>
      <c r="F176" s="677"/>
      <c r="G176" s="677"/>
      <c r="H176" s="677"/>
      <c r="I176" s="678"/>
      <c r="J176" s="29"/>
      <c r="K176" s="49"/>
      <c r="L176" s="129"/>
      <c r="M176" s="6"/>
      <c r="N176" s="64">
        <f>I176</f>
        <v>0</v>
      </c>
      <c r="O176" s="72" t="e">
        <f t="shared" si="6"/>
        <v>#DIV/0!</v>
      </c>
      <c r="Q176" s="72"/>
    </row>
    <row r="177" spans="1:17" ht="38.1" customHeight="1" thickTop="1">
      <c r="A177" s="144"/>
      <c r="B177" s="302" t="s">
        <v>266</v>
      </c>
      <c r="C177" s="439"/>
      <c r="D177" s="587"/>
      <c r="E177" s="515" t="s">
        <v>66</v>
      </c>
      <c r="F177" s="303" t="s">
        <v>16</v>
      </c>
      <c r="G177" s="304" t="s">
        <v>278</v>
      </c>
      <c r="H177" s="305" t="s">
        <v>118</v>
      </c>
      <c r="I177" s="306">
        <v>60</v>
      </c>
      <c r="J177" s="25">
        <v>24</v>
      </c>
      <c r="K177" s="43">
        <v>68</v>
      </c>
      <c r="L177" s="124">
        <f t="shared" si="5"/>
        <v>4.916666666666667</v>
      </c>
      <c r="M177" s="6">
        <v>40</v>
      </c>
      <c r="N177" s="62">
        <v>73</v>
      </c>
      <c r="O177" s="72">
        <f t="shared" si="6"/>
        <v>-17.808219178082197</v>
      </c>
      <c r="P177" s="135">
        <v>57</v>
      </c>
      <c r="Q177" s="72">
        <f t="shared" si="8"/>
        <v>5.2631578947368354</v>
      </c>
    </row>
    <row r="178" spans="1:17" ht="38.1" customHeight="1">
      <c r="A178" s="239"/>
      <c r="B178" s="307" t="s">
        <v>266</v>
      </c>
      <c r="C178" s="440"/>
      <c r="D178" s="588"/>
      <c r="E178" s="516" t="s">
        <v>67</v>
      </c>
      <c r="F178" s="308" t="s">
        <v>16</v>
      </c>
      <c r="G178" s="309" t="s">
        <v>278</v>
      </c>
      <c r="H178" s="310" t="s">
        <v>118</v>
      </c>
      <c r="I178" s="311">
        <v>60</v>
      </c>
      <c r="J178" s="25">
        <v>24</v>
      </c>
      <c r="K178" s="43">
        <v>68</v>
      </c>
      <c r="L178" s="124">
        <f t="shared" si="5"/>
        <v>4.916666666666667</v>
      </c>
      <c r="M178" s="6">
        <v>38</v>
      </c>
      <c r="N178" s="62">
        <v>73</v>
      </c>
      <c r="O178" s="72">
        <f t="shared" si="6"/>
        <v>-17.808219178082197</v>
      </c>
      <c r="P178" s="104">
        <v>57</v>
      </c>
      <c r="Q178" s="72">
        <f t="shared" si="8"/>
        <v>5.2631578947368354</v>
      </c>
    </row>
    <row r="179" spans="1:17" ht="38.1" customHeight="1">
      <c r="A179" s="98"/>
      <c r="B179" s="312" t="s">
        <v>266</v>
      </c>
      <c r="C179" s="441"/>
      <c r="D179" s="589"/>
      <c r="E179" s="517" t="s">
        <v>100</v>
      </c>
      <c r="F179" s="313" t="s">
        <v>16</v>
      </c>
      <c r="G179" s="314" t="s">
        <v>127</v>
      </c>
      <c r="H179" s="315" t="s">
        <v>119</v>
      </c>
      <c r="I179" s="316">
        <v>113</v>
      </c>
      <c r="J179" s="25">
        <v>16</v>
      </c>
      <c r="K179" s="43">
        <v>65</v>
      </c>
      <c r="L179" s="124">
        <f t="shared" si="5"/>
        <v>5.875</v>
      </c>
      <c r="M179" s="6"/>
      <c r="N179" s="62">
        <v>74</v>
      </c>
      <c r="O179" s="72">
        <f t="shared" si="6"/>
        <v>52.702702702702709</v>
      </c>
      <c r="P179" s="104">
        <v>57</v>
      </c>
      <c r="Q179" s="72">
        <f t="shared" si="8"/>
        <v>98.245614035087726</v>
      </c>
    </row>
    <row r="180" spans="1:17" ht="39.950000000000003" customHeight="1">
      <c r="A180" s="239"/>
      <c r="B180" s="307" t="s">
        <v>267</v>
      </c>
      <c r="C180" s="440"/>
      <c r="D180" s="590"/>
      <c r="E180" s="516" t="s">
        <v>111</v>
      </c>
      <c r="F180" s="308" t="s">
        <v>16</v>
      </c>
      <c r="G180" s="309" t="s">
        <v>127</v>
      </c>
      <c r="H180" s="310" t="s">
        <v>9</v>
      </c>
      <c r="I180" s="311">
        <v>75</v>
      </c>
      <c r="J180" s="25">
        <v>18</v>
      </c>
      <c r="K180" s="43">
        <v>74</v>
      </c>
      <c r="L180" s="124">
        <f t="shared" si="5"/>
        <v>5.5555555555555554</v>
      </c>
      <c r="M180" s="6"/>
      <c r="N180" s="62">
        <v>82.6</v>
      </c>
      <c r="O180" s="72">
        <f t="shared" si="6"/>
        <v>-9.2009685230024161</v>
      </c>
      <c r="P180" s="104">
        <v>75</v>
      </c>
      <c r="Q180" s="72">
        <f t="shared" si="8"/>
        <v>0</v>
      </c>
    </row>
    <row r="181" spans="1:17" ht="39.950000000000003" customHeight="1">
      <c r="A181" s="98"/>
      <c r="B181" s="312" t="s">
        <v>19</v>
      </c>
      <c r="C181" s="441"/>
      <c r="D181" s="589"/>
      <c r="E181" s="517" t="s">
        <v>109</v>
      </c>
      <c r="F181" s="313" t="s">
        <v>16</v>
      </c>
      <c r="G181" s="314" t="s">
        <v>127</v>
      </c>
      <c r="H181" s="315" t="s">
        <v>9</v>
      </c>
      <c r="I181" s="316">
        <v>75</v>
      </c>
      <c r="J181" s="25">
        <v>18</v>
      </c>
      <c r="K181" s="43">
        <v>74</v>
      </c>
      <c r="L181" s="124">
        <f t="shared" si="5"/>
        <v>5.5555555555555554</v>
      </c>
      <c r="M181" s="6"/>
      <c r="N181" s="62">
        <v>82.6</v>
      </c>
      <c r="O181" s="72">
        <f t="shared" si="6"/>
        <v>-9.2009685230024161</v>
      </c>
      <c r="P181" s="104">
        <v>75</v>
      </c>
      <c r="Q181" s="72">
        <f t="shared" si="8"/>
        <v>0</v>
      </c>
    </row>
    <row r="182" spans="1:17" ht="45" customHeight="1">
      <c r="A182" s="239"/>
      <c r="B182" s="307" t="s">
        <v>19</v>
      </c>
      <c r="C182" s="440"/>
      <c r="D182" s="590"/>
      <c r="E182" s="516" t="s">
        <v>124</v>
      </c>
      <c r="F182" s="308" t="s">
        <v>16</v>
      </c>
      <c r="G182" s="309" t="s">
        <v>127</v>
      </c>
      <c r="H182" s="310" t="s">
        <v>9</v>
      </c>
      <c r="I182" s="311">
        <v>90</v>
      </c>
      <c r="J182" s="25">
        <v>18</v>
      </c>
      <c r="K182" s="43">
        <v>78</v>
      </c>
      <c r="L182" s="124">
        <f t="shared" si="5"/>
        <v>5.5555555555555554</v>
      </c>
      <c r="M182" s="6"/>
      <c r="N182" s="62">
        <v>82.6</v>
      </c>
      <c r="O182" s="72">
        <f>I182*100/N182-100</f>
        <v>8.9588377723971035</v>
      </c>
      <c r="P182" s="104">
        <v>86</v>
      </c>
      <c r="Q182" s="72">
        <f t="shared" si="8"/>
        <v>4.6511627906976685</v>
      </c>
    </row>
    <row r="183" spans="1:17" ht="39.950000000000003" customHeight="1">
      <c r="A183" s="239"/>
      <c r="B183" s="307" t="s">
        <v>19</v>
      </c>
      <c r="C183" s="440"/>
      <c r="D183" s="590"/>
      <c r="E183" s="516" t="s">
        <v>135</v>
      </c>
      <c r="F183" s="308" t="s">
        <v>16</v>
      </c>
      <c r="G183" s="309" t="s">
        <v>127</v>
      </c>
      <c r="H183" s="310" t="s">
        <v>9</v>
      </c>
      <c r="I183" s="311">
        <v>99</v>
      </c>
      <c r="J183" s="25">
        <v>18</v>
      </c>
      <c r="K183" s="43">
        <v>90</v>
      </c>
      <c r="L183" s="124">
        <f t="shared" si="5"/>
        <v>5.5555555555555554</v>
      </c>
      <c r="M183" s="6"/>
      <c r="N183" s="62">
        <v>99</v>
      </c>
      <c r="O183" s="72">
        <f>I183*100/N183-100</f>
        <v>0</v>
      </c>
      <c r="P183" s="104">
        <v>99</v>
      </c>
      <c r="Q183" s="72">
        <f t="shared" si="8"/>
        <v>0</v>
      </c>
    </row>
    <row r="184" spans="1:17" ht="39.950000000000003" customHeight="1" thickBot="1">
      <c r="A184" s="250"/>
      <c r="B184" s="317" t="s">
        <v>19</v>
      </c>
      <c r="C184" s="442"/>
      <c r="D184" s="591" t="s">
        <v>30</v>
      </c>
      <c r="E184" s="518" t="s">
        <v>204</v>
      </c>
      <c r="F184" s="318" t="s">
        <v>16</v>
      </c>
      <c r="G184" s="319" t="s">
        <v>127</v>
      </c>
      <c r="H184" s="320" t="s">
        <v>9</v>
      </c>
      <c r="I184" s="321">
        <v>125</v>
      </c>
      <c r="J184" s="25">
        <v>18</v>
      </c>
      <c r="K184" s="43">
        <v>99</v>
      </c>
      <c r="L184" s="124">
        <f t="shared" si="5"/>
        <v>5.5555555555555554</v>
      </c>
      <c r="M184" s="6"/>
      <c r="N184" s="62"/>
      <c r="O184" s="72"/>
      <c r="P184" s="104">
        <v>125</v>
      </c>
      <c r="Q184" s="72">
        <f t="shared" si="8"/>
        <v>0</v>
      </c>
    </row>
    <row r="185" spans="1:17" ht="39.950000000000003" customHeight="1" thickTop="1">
      <c r="A185" s="96"/>
      <c r="B185" s="322" t="s">
        <v>269</v>
      </c>
      <c r="C185" s="443"/>
      <c r="D185" s="592"/>
      <c r="E185" s="519" t="s">
        <v>69</v>
      </c>
      <c r="F185" s="323" t="s">
        <v>16</v>
      </c>
      <c r="G185" s="324" t="s">
        <v>126</v>
      </c>
      <c r="H185" s="325" t="s">
        <v>118</v>
      </c>
      <c r="I185" s="326">
        <v>60</v>
      </c>
      <c r="J185" s="25">
        <v>24</v>
      </c>
      <c r="K185" s="43">
        <v>53</v>
      </c>
      <c r="L185" s="124">
        <f t="shared" ref="L185:L196" si="10">46/J185+3</f>
        <v>4.916666666666667</v>
      </c>
      <c r="M185" s="6">
        <v>30</v>
      </c>
      <c r="N185" s="62">
        <v>61</v>
      </c>
      <c r="O185" s="72">
        <f t="shared" ref="O185:O192" si="11">I185*100/N185-100</f>
        <v>-1.6393442622950829</v>
      </c>
      <c r="P185" s="104">
        <v>57</v>
      </c>
      <c r="Q185" s="72">
        <f t="shared" si="8"/>
        <v>5.2631578947368354</v>
      </c>
    </row>
    <row r="186" spans="1:17" ht="39.950000000000003" customHeight="1">
      <c r="A186" s="97"/>
      <c r="B186" s="327" t="s">
        <v>269</v>
      </c>
      <c r="C186" s="444"/>
      <c r="D186" s="593"/>
      <c r="E186" s="520" t="s">
        <v>70</v>
      </c>
      <c r="F186" s="328" t="s">
        <v>16</v>
      </c>
      <c r="G186" s="329" t="s">
        <v>126</v>
      </c>
      <c r="H186" s="330" t="s">
        <v>119</v>
      </c>
      <c r="I186" s="331">
        <v>57</v>
      </c>
      <c r="J186" s="25">
        <v>16</v>
      </c>
      <c r="K186" s="43">
        <v>53</v>
      </c>
      <c r="L186" s="124">
        <f t="shared" si="10"/>
        <v>5.875</v>
      </c>
      <c r="M186" s="6">
        <v>35</v>
      </c>
      <c r="N186" s="62">
        <v>62</v>
      </c>
      <c r="O186" s="72">
        <f t="shared" si="11"/>
        <v>-8.0645161290322562</v>
      </c>
      <c r="P186" s="104">
        <v>57</v>
      </c>
      <c r="Q186" s="72">
        <f t="shared" si="8"/>
        <v>0</v>
      </c>
    </row>
    <row r="187" spans="1:17" ht="43.5" customHeight="1">
      <c r="A187" s="97"/>
      <c r="B187" s="327" t="s">
        <v>269</v>
      </c>
      <c r="C187" s="444"/>
      <c r="D187" s="594"/>
      <c r="E187" s="520" t="s">
        <v>106</v>
      </c>
      <c r="F187" s="328" t="s">
        <v>16</v>
      </c>
      <c r="G187" s="329" t="s">
        <v>126</v>
      </c>
      <c r="H187" s="330" t="s">
        <v>118</v>
      </c>
      <c r="I187" s="331">
        <v>60</v>
      </c>
      <c r="J187" s="25">
        <v>24</v>
      </c>
      <c r="K187" s="43">
        <v>53</v>
      </c>
      <c r="L187" s="124">
        <f t="shared" si="10"/>
        <v>4.916666666666667</v>
      </c>
      <c r="M187" s="6"/>
      <c r="N187" s="62">
        <v>61</v>
      </c>
      <c r="O187" s="72">
        <f t="shared" si="11"/>
        <v>-1.6393442622950829</v>
      </c>
      <c r="P187" s="104">
        <v>57</v>
      </c>
      <c r="Q187" s="72">
        <f t="shared" si="8"/>
        <v>5.2631578947368354</v>
      </c>
    </row>
    <row r="188" spans="1:17" ht="39.950000000000003" customHeight="1">
      <c r="A188" s="97"/>
      <c r="B188" s="327" t="s">
        <v>20</v>
      </c>
      <c r="C188" s="464" t="s">
        <v>386</v>
      </c>
      <c r="D188" s="594"/>
      <c r="E188" s="520" t="s">
        <v>131</v>
      </c>
      <c r="F188" s="328" t="s">
        <v>16</v>
      </c>
      <c r="G188" s="329" t="s">
        <v>126</v>
      </c>
      <c r="H188" s="330" t="s">
        <v>7</v>
      </c>
      <c r="I188" s="465">
        <v>50</v>
      </c>
      <c r="J188" s="25">
        <v>30</v>
      </c>
      <c r="K188" s="43">
        <v>75</v>
      </c>
      <c r="L188" s="124">
        <f t="shared" si="10"/>
        <v>4.5333333333333332</v>
      </c>
      <c r="M188" s="6"/>
      <c r="N188" s="62">
        <v>81.5</v>
      </c>
      <c r="O188" s="72">
        <f t="shared" si="11"/>
        <v>-38.650306748466257</v>
      </c>
      <c r="P188" s="104">
        <v>72</v>
      </c>
      <c r="Q188" s="72">
        <f t="shared" si="8"/>
        <v>-30.555555555555557</v>
      </c>
    </row>
    <row r="189" spans="1:17" ht="39.950000000000003" customHeight="1">
      <c r="A189" s="97"/>
      <c r="B189" s="327" t="s">
        <v>20</v>
      </c>
      <c r="C189" s="464" t="s">
        <v>386</v>
      </c>
      <c r="D189" s="594"/>
      <c r="E189" s="520" t="s">
        <v>125</v>
      </c>
      <c r="F189" s="328" t="s">
        <v>16</v>
      </c>
      <c r="G189" s="329" t="s">
        <v>126</v>
      </c>
      <c r="H189" s="330" t="s">
        <v>7</v>
      </c>
      <c r="I189" s="465">
        <v>50</v>
      </c>
      <c r="J189" s="25">
        <v>30</v>
      </c>
      <c r="K189" s="43">
        <v>75</v>
      </c>
      <c r="L189" s="124">
        <f t="shared" si="10"/>
        <v>4.5333333333333332</v>
      </c>
      <c r="M189" s="6"/>
      <c r="N189" s="62">
        <v>81.5</v>
      </c>
      <c r="O189" s="72">
        <f t="shared" si="11"/>
        <v>-38.650306748466257</v>
      </c>
      <c r="P189" s="104">
        <v>86</v>
      </c>
      <c r="Q189" s="72">
        <f t="shared" si="8"/>
        <v>-41.860465116279073</v>
      </c>
    </row>
    <row r="190" spans="1:17" ht="44.25" customHeight="1">
      <c r="A190" s="97"/>
      <c r="B190" s="327" t="s">
        <v>20</v>
      </c>
      <c r="C190" s="464" t="s">
        <v>386</v>
      </c>
      <c r="D190" s="594"/>
      <c r="E190" s="520" t="s">
        <v>130</v>
      </c>
      <c r="F190" s="328" t="s">
        <v>16</v>
      </c>
      <c r="G190" s="329" t="s">
        <v>126</v>
      </c>
      <c r="H190" s="330" t="s">
        <v>7</v>
      </c>
      <c r="I190" s="465">
        <v>50</v>
      </c>
      <c r="J190" s="25">
        <v>30</v>
      </c>
      <c r="K190" s="43">
        <v>75</v>
      </c>
      <c r="L190" s="124">
        <f t="shared" si="10"/>
        <v>4.5333333333333332</v>
      </c>
      <c r="M190" s="6"/>
      <c r="N190" s="62">
        <v>81.5</v>
      </c>
      <c r="O190" s="72">
        <f t="shared" si="11"/>
        <v>-38.650306748466257</v>
      </c>
      <c r="P190" s="104">
        <v>72</v>
      </c>
      <c r="Q190" s="72">
        <f t="shared" si="8"/>
        <v>-30.555555555555557</v>
      </c>
    </row>
    <row r="191" spans="1:17" ht="39.950000000000003" customHeight="1">
      <c r="A191" s="97"/>
      <c r="B191" s="327" t="s">
        <v>20</v>
      </c>
      <c r="C191" s="464" t="s">
        <v>386</v>
      </c>
      <c r="D191" s="594"/>
      <c r="E191" s="520" t="s">
        <v>132</v>
      </c>
      <c r="F191" s="328" t="s">
        <v>16</v>
      </c>
      <c r="G191" s="329" t="s">
        <v>126</v>
      </c>
      <c r="H191" s="330" t="s">
        <v>7</v>
      </c>
      <c r="I191" s="465">
        <v>50</v>
      </c>
      <c r="J191" s="25">
        <v>30</v>
      </c>
      <c r="K191" s="43">
        <v>86</v>
      </c>
      <c r="L191" s="124">
        <f t="shared" si="10"/>
        <v>4.5333333333333332</v>
      </c>
      <c r="M191" s="6"/>
      <c r="N191" s="62">
        <v>92.5</v>
      </c>
      <c r="O191" s="72">
        <f t="shared" si="11"/>
        <v>-45.945945945945944</v>
      </c>
      <c r="P191" s="104">
        <v>72</v>
      </c>
      <c r="Q191" s="72">
        <f t="shared" si="8"/>
        <v>-30.555555555555557</v>
      </c>
    </row>
    <row r="192" spans="1:17" ht="39.950000000000003" customHeight="1">
      <c r="A192" s="97"/>
      <c r="B192" s="327" t="s">
        <v>20</v>
      </c>
      <c r="C192" s="464" t="s">
        <v>386</v>
      </c>
      <c r="D192" s="594"/>
      <c r="E192" s="520" t="s">
        <v>167</v>
      </c>
      <c r="F192" s="328" t="s">
        <v>16</v>
      </c>
      <c r="G192" s="329" t="s">
        <v>126</v>
      </c>
      <c r="H192" s="330" t="s">
        <v>7</v>
      </c>
      <c r="I192" s="465">
        <v>50</v>
      </c>
      <c r="J192" s="25">
        <v>30</v>
      </c>
      <c r="K192" s="43">
        <v>86</v>
      </c>
      <c r="L192" s="124">
        <f t="shared" si="10"/>
        <v>4.5333333333333332</v>
      </c>
      <c r="M192" s="6"/>
      <c r="N192" s="62">
        <v>92.5</v>
      </c>
      <c r="O192" s="72">
        <f t="shared" si="11"/>
        <v>-45.945945945945944</v>
      </c>
      <c r="P192" s="104">
        <v>72</v>
      </c>
      <c r="Q192" s="72">
        <f t="shared" si="8"/>
        <v>-30.555555555555557</v>
      </c>
    </row>
    <row r="193" spans="1:17" ht="39.950000000000003" customHeight="1">
      <c r="A193" s="97"/>
      <c r="B193" s="327" t="s">
        <v>20</v>
      </c>
      <c r="C193" s="464" t="s">
        <v>386</v>
      </c>
      <c r="D193" s="594"/>
      <c r="E193" s="520" t="s">
        <v>185</v>
      </c>
      <c r="F193" s="328" t="s">
        <v>16</v>
      </c>
      <c r="G193" s="329" t="s">
        <v>126</v>
      </c>
      <c r="H193" s="330" t="s">
        <v>7</v>
      </c>
      <c r="I193" s="465">
        <v>50</v>
      </c>
      <c r="J193" s="25">
        <v>32</v>
      </c>
      <c r="K193" s="43">
        <v>102</v>
      </c>
      <c r="L193" s="124">
        <f t="shared" si="10"/>
        <v>4.4375</v>
      </c>
      <c r="M193" s="6"/>
      <c r="N193" s="62"/>
      <c r="O193" s="72"/>
      <c r="P193" s="104">
        <v>145</v>
      </c>
      <c r="Q193" s="72">
        <f t="shared" si="8"/>
        <v>-65.517241379310349</v>
      </c>
    </row>
    <row r="194" spans="1:17" ht="39.950000000000003" customHeight="1">
      <c r="A194" s="97"/>
      <c r="B194" s="327" t="s">
        <v>20</v>
      </c>
      <c r="C194" s="464" t="s">
        <v>386</v>
      </c>
      <c r="D194" s="594"/>
      <c r="E194" s="520" t="s">
        <v>201</v>
      </c>
      <c r="F194" s="328" t="s">
        <v>16</v>
      </c>
      <c r="G194" s="329" t="s">
        <v>126</v>
      </c>
      <c r="H194" s="330" t="s">
        <v>7</v>
      </c>
      <c r="I194" s="465">
        <v>50</v>
      </c>
      <c r="J194" s="25">
        <v>32</v>
      </c>
      <c r="K194" s="43">
        <v>135</v>
      </c>
      <c r="L194" s="124">
        <f t="shared" si="10"/>
        <v>4.4375</v>
      </c>
      <c r="M194" s="6"/>
      <c r="N194" s="62"/>
      <c r="O194" s="72"/>
      <c r="P194" s="104">
        <v>153</v>
      </c>
      <c r="Q194" s="72">
        <f t="shared" si="8"/>
        <v>-67.320261437908499</v>
      </c>
    </row>
    <row r="195" spans="1:17" ht="39.950000000000003" customHeight="1">
      <c r="A195" s="97"/>
      <c r="B195" s="327" t="s">
        <v>20</v>
      </c>
      <c r="C195" s="464" t="s">
        <v>386</v>
      </c>
      <c r="D195" s="594"/>
      <c r="E195" s="520" t="s">
        <v>207</v>
      </c>
      <c r="F195" s="328" t="s">
        <v>16</v>
      </c>
      <c r="G195" s="329" t="s">
        <v>126</v>
      </c>
      <c r="H195" s="330" t="s">
        <v>7</v>
      </c>
      <c r="I195" s="465">
        <v>50</v>
      </c>
      <c r="J195" s="25">
        <v>32</v>
      </c>
      <c r="K195" s="43">
        <v>130</v>
      </c>
      <c r="L195" s="124">
        <f t="shared" si="10"/>
        <v>4.4375</v>
      </c>
      <c r="M195" s="6"/>
      <c r="N195" s="62"/>
      <c r="O195" s="72"/>
      <c r="P195" s="104">
        <v>145</v>
      </c>
      <c r="Q195" s="72">
        <f t="shared" si="8"/>
        <v>-65.517241379310349</v>
      </c>
    </row>
    <row r="196" spans="1:17" ht="39.950000000000003" customHeight="1">
      <c r="A196" s="97"/>
      <c r="B196" s="327" t="s">
        <v>20</v>
      </c>
      <c r="C196" s="444"/>
      <c r="D196" s="594" t="s">
        <v>30</v>
      </c>
      <c r="E196" s="520" t="s">
        <v>208</v>
      </c>
      <c r="F196" s="328" t="s">
        <v>16</v>
      </c>
      <c r="G196" s="329" t="s">
        <v>126</v>
      </c>
      <c r="H196" s="330" t="s">
        <v>118</v>
      </c>
      <c r="I196" s="331">
        <v>93</v>
      </c>
      <c r="J196" s="25">
        <v>24</v>
      </c>
      <c r="K196" s="43">
        <v>70</v>
      </c>
      <c r="L196" s="124">
        <f t="shared" si="10"/>
        <v>4.916666666666667</v>
      </c>
      <c r="M196" s="6"/>
      <c r="N196" s="62"/>
      <c r="O196" s="72"/>
      <c r="P196" s="104">
        <v>86</v>
      </c>
      <c r="Q196" s="72">
        <f t="shared" si="8"/>
        <v>8.1395348837209269</v>
      </c>
    </row>
    <row r="197" spans="1:17" ht="41.25" customHeight="1">
      <c r="A197" s="97"/>
      <c r="B197" s="327" t="s">
        <v>20</v>
      </c>
      <c r="C197" s="444"/>
      <c r="D197" s="594" t="s">
        <v>30</v>
      </c>
      <c r="E197" s="520" t="s">
        <v>320</v>
      </c>
      <c r="F197" s="328" t="s">
        <v>16</v>
      </c>
      <c r="G197" s="329" t="s">
        <v>126</v>
      </c>
      <c r="H197" s="330" t="s">
        <v>118</v>
      </c>
      <c r="I197" s="331">
        <v>93</v>
      </c>
      <c r="J197" s="25"/>
      <c r="K197" s="43"/>
      <c r="L197" s="124"/>
      <c r="M197" s="6"/>
      <c r="N197" s="62"/>
      <c r="O197" s="72"/>
      <c r="P197" s="104">
        <v>86</v>
      </c>
      <c r="Q197" s="72">
        <f t="shared" si="8"/>
        <v>8.1395348837209269</v>
      </c>
    </row>
    <row r="198" spans="1:17" ht="39.950000000000003" customHeight="1" thickBot="1">
      <c r="A198" s="200"/>
      <c r="B198" s="332" t="s">
        <v>20</v>
      </c>
      <c r="C198" s="445"/>
      <c r="D198" s="595" t="s">
        <v>30</v>
      </c>
      <c r="E198" s="521" t="s">
        <v>321</v>
      </c>
      <c r="F198" s="333" t="s">
        <v>16</v>
      </c>
      <c r="G198" s="334" t="s">
        <v>126</v>
      </c>
      <c r="H198" s="335" t="s">
        <v>7</v>
      </c>
      <c r="I198" s="336">
        <v>86</v>
      </c>
      <c r="J198" s="25"/>
      <c r="K198" s="43"/>
      <c r="L198" s="124"/>
      <c r="M198" s="6"/>
      <c r="N198" s="62"/>
      <c r="O198" s="72"/>
      <c r="P198" s="104">
        <v>86</v>
      </c>
      <c r="Q198" s="72">
        <f t="shared" si="8"/>
        <v>0</v>
      </c>
    </row>
    <row r="199" spans="1:17" ht="43.5" customHeight="1" thickTop="1">
      <c r="A199" s="96"/>
      <c r="B199" s="312" t="s">
        <v>268</v>
      </c>
      <c r="C199" s="441"/>
      <c r="D199" s="596"/>
      <c r="E199" s="517" t="s">
        <v>68</v>
      </c>
      <c r="F199" s="313" t="s">
        <v>16</v>
      </c>
      <c r="G199" s="314" t="s">
        <v>279</v>
      </c>
      <c r="H199" s="315" t="s">
        <v>118</v>
      </c>
      <c r="I199" s="316">
        <v>60</v>
      </c>
      <c r="J199" s="25"/>
      <c r="K199" s="43"/>
      <c r="L199" s="124"/>
      <c r="M199" s="6"/>
      <c r="N199" s="62"/>
      <c r="O199" s="72"/>
      <c r="P199" s="104"/>
      <c r="Q199" s="72"/>
    </row>
    <row r="200" spans="1:17" ht="38.1" customHeight="1">
      <c r="A200" s="97"/>
      <c r="B200" s="327" t="s">
        <v>268</v>
      </c>
      <c r="C200" s="444"/>
      <c r="D200" s="594"/>
      <c r="E200" s="520" t="s">
        <v>128</v>
      </c>
      <c r="F200" s="328" t="s">
        <v>16</v>
      </c>
      <c r="G200" s="329" t="s">
        <v>129</v>
      </c>
      <c r="H200" s="330" t="s">
        <v>119</v>
      </c>
      <c r="I200" s="331">
        <v>60</v>
      </c>
      <c r="J200" s="25"/>
      <c r="K200" s="43"/>
      <c r="L200" s="124"/>
      <c r="M200" s="6"/>
      <c r="N200" s="62"/>
      <c r="O200" s="72"/>
      <c r="P200" s="104"/>
      <c r="Q200" s="72"/>
    </row>
    <row r="201" spans="1:17" ht="31.5" customHeight="1">
      <c r="A201" s="97"/>
      <c r="B201" s="322" t="s">
        <v>377</v>
      </c>
      <c r="C201" s="443"/>
      <c r="D201" s="597" t="s">
        <v>30</v>
      </c>
      <c r="E201" s="519" t="s">
        <v>376</v>
      </c>
      <c r="F201" s="323" t="s">
        <v>16</v>
      </c>
      <c r="G201" s="324" t="s">
        <v>355</v>
      </c>
      <c r="H201" s="315" t="s">
        <v>115</v>
      </c>
      <c r="I201" s="326">
        <v>106</v>
      </c>
      <c r="J201" s="25"/>
      <c r="K201" s="43"/>
      <c r="L201" s="124"/>
      <c r="M201" s="6"/>
      <c r="N201" s="62"/>
      <c r="O201" s="72"/>
      <c r="P201" s="104"/>
      <c r="Q201" s="72"/>
    </row>
    <row r="202" spans="1:17" ht="21.75" customHeight="1">
      <c r="A202" s="97"/>
      <c r="B202" s="322" t="s">
        <v>378</v>
      </c>
      <c r="C202" s="443"/>
      <c r="D202" s="597" t="s">
        <v>30</v>
      </c>
      <c r="E202" s="519" t="s">
        <v>353</v>
      </c>
      <c r="F202" s="323" t="s">
        <v>16</v>
      </c>
      <c r="G202" s="324" t="s">
        <v>355</v>
      </c>
      <c r="H202" s="315" t="s">
        <v>119</v>
      </c>
      <c r="I202" s="326">
        <v>119</v>
      </c>
      <c r="J202" s="25"/>
      <c r="K202" s="43"/>
      <c r="L202" s="124"/>
      <c r="M202" s="6"/>
      <c r="N202" s="62"/>
      <c r="O202" s="72"/>
      <c r="P202" s="104"/>
      <c r="Q202" s="72"/>
    </row>
    <row r="203" spans="1:17" ht="28.5" customHeight="1" thickBot="1">
      <c r="A203" s="200"/>
      <c r="B203" s="332" t="s">
        <v>379</v>
      </c>
      <c r="C203" s="445"/>
      <c r="D203" s="595" t="s">
        <v>30</v>
      </c>
      <c r="E203" s="521" t="s">
        <v>354</v>
      </c>
      <c r="F203" s="333" t="s">
        <v>16</v>
      </c>
      <c r="G203" s="334" t="s">
        <v>286</v>
      </c>
      <c r="H203" s="335" t="s">
        <v>118</v>
      </c>
      <c r="I203" s="336">
        <v>119</v>
      </c>
      <c r="J203" s="25"/>
      <c r="K203" s="43"/>
      <c r="L203" s="124"/>
      <c r="M203" s="6"/>
      <c r="N203" s="62"/>
      <c r="O203" s="72"/>
      <c r="P203" s="104"/>
      <c r="Q203" s="72"/>
    </row>
    <row r="204" spans="1:17" ht="38.1" customHeight="1" thickTop="1">
      <c r="A204" s="98"/>
      <c r="B204" s="312" t="s">
        <v>270</v>
      </c>
      <c r="C204" s="441"/>
      <c r="D204" s="589"/>
      <c r="E204" s="517" t="s">
        <v>71</v>
      </c>
      <c r="F204" s="313" t="s">
        <v>16</v>
      </c>
      <c r="G204" s="314" t="s">
        <v>286</v>
      </c>
      <c r="H204" s="315" t="s">
        <v>120</v>
      </c>
      <c r="I204" s="316">
        <v>53</v>
      </c>
      <c r="J204" s="25">
        <v>48</v>
      </c>
      <c r="K204" s="43">
        <v>40</v>
      </c>
      <c r="L204" s="124">
        <f t="shared" ref="L204:L212" si="12">46/J204+3</f>
        <v>3.9583333333333335</v>
      </c>
      <c r="M204" s="6">
        <v>25</v>
      </c>
      <c r="N204" s="62">
        <v>47</v>
      </c>
      <c r="O204" s="72">
        <f>I204*100/N204-100</f>
        <v>12.765957446808514</v>
      </c>
      <c r="P204" s="104">
        <v>50</v>
      </c>
      <c r="Q204" s="72">
        <f t="shared" si="8"/>
        <v>6</v>
      </c>
    </row>
    <row r="205" spans="1:17" ht="23.25" customHeight="1">
      <c r="A205" s="645"/>
      <c r="B205" s="337" t="s">
        <v>270</v>
      </c>
      <c r="C205" s="446"/>
      <c r="D205" s="598"/>
      <c r="E205" s="522" t="s">
        <v>72</v>
      </c>
      <c r="F205" s="338" t="s">
        <v>16</v>
      </c>
      <c r="G205" s="339" t="s">
        <v>286</v>
      </c>
      <c r="H205" s="355" t="s">
        <v>165</v>
      </c>
      <c r="I205" s="341">
        <v>53</v>
      </c>
      <c r="J205" s="25"/>
      <c r="K205" s="43"/>
      <c r="L205" s="124"/>
      <c r="M205" s="6"/>
      <c r="N205" s="62"/>
      <c r="O205" s="72"/>
      <c r="P205" s="104"/>
      <c r="Q205" s="72"/>
    </row>
    <row r="206" spans="1:17" ht="23.25" customHeight="1">
      <c r="A206" s="646"/>
      <c r="B206" s="342" t="s">
        <v>270</v>
      </c>
      <c r="C206" s="447"/>
      <c r="D206" s="599"/>
      <c r="E206" s="523" t="s">
        <v>101</v>
      </c>
      <c r="F206" s="343" t="s">
        <v>16</v>
      </c>
      <c r="G206" s="344" t="s">
        <v>287</v>
      </c>
      <c r="H206" s="345" t="s">
        <v>120</v>
      </c>
      <c r="I206" s="346">
        <v>53</v>
      </c>
      <c r="J206" s="25"/>
      <c r="K206" s="43"/>
      <c r="L206" s="124"/>
      <c r="M206" s="6"/>
      <c r="N206" s="62"/>
      <c r="O206" s="72"/>
      <c r="P206" s="104"/>
      <c r="Q206" s="72"/>
    </row>
    <row r="207" spans="1:17" ht="22.5" customHeight="1">
      <c r="A207" s="655"/>
      <c r="B207" s="322" t="s">
        <v>21</v>
      </c>
      <c r="C207" s="443"/>
      <c r="D207" s="597"/>
      <c r="E207" s="519" t="s">
        <v>144</v>
      </c>
      <c r="F207" s="323" t="s">
        <v>16</v>
      </c>
      <c r="G207" s="324" t="s">
        <v>146</v>
      </c>
      <c r="H207" s="315" t="s">
        <v>118</v>
      </c>
      <c r="I207" s="326">
        <v>75</v>
      </c>
      <c r="J207" s="25">
        <v>24</v>
      </c>
      <c r="K207" s="43">
        <v>68</v>
      </c>
      <c r="L207" s="124">
        <f t="shared" si="12"/>
        <v>4.916666666666667</v>
      </c>
      <c r="M207" s="6"/>
      <c r="N207" s="62">
        <v>73</v>
      </c>
      <c r="O207" s="72">
        <f>I207*100/N207-100</f>
        <v>2.7397260273972535</v>
      </c>
      <c r="P207" s="104">
        <v>75</v>
      </c>
      <c r="Q207" s="72">
        <f t="shared" si="8"/>
        <v>0</v>
      </c>
    </row>
    <row r="208" spans="1:17" ht="22.5" customHeight="1">
      <c r="A208" s="646"/>
      <c r="B208" s="342" t="s">
        <v>21</v>
      </c>
      <c r="C208" s="447"/>
      <c r="D208" s="600"/>
      <c r="E208" s="523" t="s">
        <v>145</v>
      </c>
      <c r="F208" s="343" t="s">
        <v>16</v>
      </c>
      <c r="G208" s="344" t="s">
        <v>147</v>
      </c>
      <c r="H208" s="345" t="s">
        <v>164</v>
      </c>
      <c r="I208" s="346">
        <v>66</v>
      </c>
      <c r="J208" s="25">
        <v>30</v>
      </c>
      <c r="K208" s="43">
        <v>65</v>
      </c>
      <c r="L208" s="124">
        <f t="shared" si="12"/>
        <v>4.5333333333333332</v>
      </c>
      <c r="M208" s="6"/>
      <c r="N208" s="62">
        <v>69.5</v>
      </c>
      <c r="O208" s="72">
        <f>I208*100/N208-100</f>
        <v>-5.0359712230215763</v>
      </c>
      <c r="P208" s="104">
        <v>66</v>
      </c>
      <c r="Q208" s="72">
        <f t="shared" si="8"/>
        <v>0</v>
      </c>
    </row>
    <row r="209" spans="1:17" ht="39.75" customHeight="1">
      <c r="A209" s="239"/>
      <c r="B209" s="307" t="s">
        <v>21</v>
      </c>
      <c r="C209" s="440"/>
      <c r="D209" s="590" t="s">
        <v>30</v>
      </c>
      <c r="E209" s="516" t="s">
        <v>186</v>
      </c>
      <c r="F209" s="308" t="s">
        <v>16</v>
      </c>
      <c r="G209" s="309" t="s">
        <v>219</v>
      </c>
      <c r="H209" s="310" t="s">
        <v>120</v>
      </c>
      <c r="I209" s="311">
        <v>79</v>
      </c>
      <c r="J209" s="25">
        <v>48</v>
      </c>
      <c r="K209" s="43">
        <v>55</v>
      </c>
      <c r="L209" s="124">
        <f t="shared" si="12"/>
        <v>3.9583333333333335</v>
      </c>
      <c r="M209" s="6"/>
      <c r="N209" s="62"/>
      <c r="O209" s="72"/>
      <c r="P209" s="104">
        <v>66</v>
      </c>
      <c r="Q209" s="72">
        <f t="shared" si="8"/>
        <v>19.696969696969703</v>
      </c>
    </row>
    <row r="210" spans="1:17" ht="39.75" customHeight="1">
      <c r="A210" s="98"/>
      <c r="B210" s="312" t="s">
        <v>21</v>
      </c>
      <c r="C210" s="441"/>
      <c r="D210" s="589" t="s">
        <v>30</v>
      </c>
      <c r="E210" s="517" t="s">
        <v>187</v>
      </c>
      <c r="F210" s="313" t="s">
        <v>16</v>
      </c>
      <c r="G210" s="314" t="s">
        <v>189</v>
      </c>
      <c r="H210" s="315" t="s">
        <v>7</v>
      </c>
      <c r="I210" s="316">
        <v>74</v>
      </c>
      <c r="J210" s="25">
        <v>32</v>
      </c>
      <c r="K210" s="43">
        <v>65</v>
      </c>
      <c r="L210" s="124">
        <f t="shared" si="12"/>
        <v>4.4375</v>
      </c>
      <c r="M210" s="6"/>
      <c r="N210" s="62"/>
      <c r="O210" s="72"/>
      <c r="P210" s="104">
        <v>72</v>
      </c>
      <c r="Q210" s="72">
        <f t="shared" si="8"/>
        <v>2.7777777777777715</v>
      </c>
    </row>
    <row r="211" spans="1:17" ht="23.25" customHeight="1">
      <c r="A211" s="645"/>
      <c r="B211" s="337" t="s">
        <v>21</v>
      </c>
      <c r="C211" s="446"/>
      <c r="D211" s="601" t="s">
        <v>30</v>
      </c>
      <c r="E211" s="522" t="s">
        <v>205</v>
      </c>
      <c r="F211" s="338" t="s">
        <v>16</v>
      </c>
      <c r="G211" s="339" t="s">
        <v>206</v>
      </c>
      <c r="H211" s="340" t="s">
        <v>7</v>
      </c>
      <c r="I211" s="341">
        <v>66</v>
      </c>
      <c r="J211" s="25">
        <v>32</v>
      </c>
      <c r="K211" s="43">
        <v>65</v>
      </c>
      <c r="L211" s="124">
        <f t="shared" si="12"/>
        <v>4.4375</v>
      </c>
      <c r="M211" s="6"/>
      <c r="N211" s="62"/>
      <c r="O211" s="72"/>
      <c r="P211" s="104">
        <v>66</v>
      </c>
      <c r="Q211" s="72">
        <f t="shared" si="8"/>
        <v>0</v>
      </c>
    </row>
    <row r="212" spans="1:17" ht="20.25" customHeight="1" thickBot="1">
      <c r="A212" s="646"/>
      <c r="B212" s="342" t="s">
        <v>21</v>
      </c>
      <c r="C212" s="447"/>
      <c r="D212" s="600" t="s">
        <v>30</v>
      </c>
      <c r="E212" s="523" t="s">
        <v>218</v>
      </c>
      <c r="F212" s="343" t="s">
        <v>16</v>
      </c>
      <c r="G212" s="344" t="s">
        <v>219</v>
      </c>
      <c r="H212" s="345" t="s">
        <v>120</v>
      </c>
      <c r="I212" s="346">
        <v>66</v>
      </c>
      <c r="J212" s="25">
        <v>48</v>
      </c>
      <c r="K212" s="43">
        <v>55</v>
      </c>
      <c r="L212" s="124">
        <f t="shared" si="12"/>
        <v>3.9583333333333335</v>
      </c>
      <c r="M212" s="6"/>
      <c r="N212" s="62"/>
      <c r="O212" s="72"/>
      <c r="P212" s="104">
        <v>66</v>
      </c>
      <c r="Q212" s="72">
        <f t="shared" si="8"/>
        <v>0</v>
      </c>
    </row>
    <row r="213" spans="1:17" ht="38.1" customHeight="1" thickTop="1" thickBot="1">
      <c r="A213" s="111"/>
      <c r="B213" s="664" t="s">
        <v>326</v>
      </c>
      <c r="C213" s="665"/>
      <c r="D213" s="665"/>
      <c r="E213" s="665"/>
      <c r="F213" s="665"/>
      <c r="G213" s="665"/>
      <c r="H213" s="665"/>
      <c r="I213" s="666"/>
      <c r="J213" s="29"/>
      <c r="K213" s="49"/>
      <c r="L213" s="129"/>
      <c r="M213" s="6"/>
      <c r="N213" s="64">
        <f>I213</f>
        <v>0</v>
      </c>
      <c r="O213" s="72" t="e">
        <f t="shared" ref="O213:O219" si="13">I213*100/N213-100</f>
        <v>#DIV/0!</v>
      </c>
      <c r="Q213" s="72"/>
    </row>
    <row r="214" spans="1:17" ht="38.1" customHeight="1" thickTop="1">
      <c r="A214" s="144"/>
      <c r="B214" s="356" t="s">
        <v>168</v>
      </c>
      <c r="C214" s="448"/>
      <c r="D214" s="570"/>
      <c r="E214" s="499">
        <v>117</v>
      </c>
      <c r="F214" s="357" t="s">
        <v>16</v>
      </c>
      <c r="G214" s="358" t="s">
        <v>277</v>
      </c>
      <c r="H214" s="359" t="s">
        <v>121</v>
      </c>
      <c r="I214" s="360">
        <v>99</v>
      </c>
      <c r="J214" s="16">
        <v>20</v>
      </c>
      <c r="K214" s="43">
        <v>65</v>
      </c>
      <c r="L214" s="119">
        <f t="shared" ref="L214:L221" si="14">46/J214+3</f>
        <v>5.3</v>
      </c>
      <c r="M214" s="6">
        <v>39</v>
      </c>
      <c r="N214" s="62">
        <v>47</v>
      </c>
      <c r="O214" s="72">
        <f t="shared" si="13"/>
        <v>110.63829787234042</v>
      </c>
      <c r="P214" s="135">
        <v>88</v>
      </c>
      <c r="Q214" s="72">
        <f t="shared" si="8"/>
        <v>12.5</v>
      </c>
    </row>
    <row r="215" spans="1:17" ht="38.1" customHeight="1">
      <c r="A215" s="239"/>
      <c r="B215" s="370" t="s">
        <v>102</v>
      </c>
      <c r="C215" s="449"/>
      <c r="D215" s="571"/>
      <c r="E215" s="496" t="s">
        <v>95</v>
      </c>
      <c r="F215" s="371" t="s">
        <v>16</v>
      </c>
      <c r="G215" s="372" t="s">
        <v>289</v>
      </c>
      <c r="H215" s="373" t="s">
        <v>121</v>
      </c>
      <c r="I215" s="374">
        <v>156</v>
      </c>
      <c r="J215" s="16">
        <v>20</v>
      </c>
      <c r="K215" s="43">
        <v>86</v>
      </c>
      <c r="L215" s="119">
        <f t="shared" si="14"/>
        <v>5.3</v>
      </c>
      <c r="M215" s="6">
        <v>52</v>
      </c>
      <c r="N215" s="62">
        <v>89</v>
      </c>
      <c r="O215" s="72">
        <f t="shared" si="13"/>
        <v>75.280898876404507</v>
      </c>
      <c r="P215" s="104">
        <v>125</v>
      </c>
      <c r="Q215" s="72">
        <f t="shared" si="8"/>
        <v>24.799999999999997</v>
      </c>
    </row>
    <row r="216" spans="1:17" ht="38.1" customHeight="1">
      <c r="A216" s="98"/>
      <c r="B216" s="366" t="s">
        <v>149</v>
      </c>
      <c r="C216" s="450"/>
      <c r="D216" s="590" t="s">
        <v>30</v>
      </c>
      <c r="E216" s="500" t="s">
        <v>150</v>
      </c>
      <c r="F216" s="367" t="s">
        <v>16</v>
      </c>
      <c r="G216" s="201" t="s">
        <v>126</v>
      </c>
      <c r="H216" s="368" t="s">
        <v>118</v>
      </c>
      <c r="I216" s="369">
        <v>168</v>
      </c>
      <c r="J216" s="16">
        <v>24</v>
      </c>
      <c r="K216" s="43">
        <v>127</v>
      </c>
      <c r="L216" s="119">
        <f t="shared" si="14"/>
        <v>4.916666666666667</v>
      </c>
      <c r="M216" s="6"/>
      <c r="N216" s="62">
        <v>118</v>
      </c>
      <c r="O216" s="72">
        <f t="shared" si="13"/>
        <v>42.372881355932208</v>
      </c>
      <c r="P216" s="104">
        <v>168</v>
      </c>
      <c r="Q216" s="72">
        <f t="shared" si="8"/>
        <v>0</v>
      </c>
    </row>
    <row r="217" spans="1:17" ht="38.1" customHeight="1">
      <c r="A217" s="239"/>
      <c r="B217" s="370" t="s">
        <v>395</v>
      </c>
      <c r="C217" s="449"/>
      <c r="D217" s="590" t="s">
        <v>30</v>
      </c>
      <c r="E217" s="496">
        <v>1304</v>
      </c>
      <c r="F217" s="371" t="s">
        <v>16</v>
      </c>
      <c r="G217" s="372" t="s">
        <v>126</v>
      </c>
      <c r="H217" s="373" t="s">
        <v>118</v>
      </c>
      <c r="I217" s="374">
        <v>91</v>
      </c>
      <c r="J217" s="16"/>
      <c r="K217" s="43"/>
      <c r="L217" s="119"/>
      <c r="M217" s="6"/>
      <c r="N217" s="62"/>
      <c r="O217" s="72"/>
      <c r="P217" s="104"/>
      <c r="Q217" s="72"/>
    </row>
    <row r="218" spans="1:17" ht="38.1" customHeight="1">
      <c r="A218" s="239"/>
      <c r="B218" s="370" t="s">
        <v>151</v>
      </c>
      <c r="C218" s="449"/>
      <c r="D218" s="556"/>
      <c r="E218" s="496" t="s">
        <v>152</v>
      </c>
      <c r="F218" s="371" t="s">
        <v>16</v>
      </c>
      <c r="G218" s="372" t="s">
        <v>277</v>
      </c>
      <c r="H218" s="373" t="s">
        <v>9</v>
      </c>
      <c r="I218" s="374">
        <v>151</v>
      </c>
      <c r="J218" s="16">
        <v>20</v>
      </c>
      <c r="K218" s="43">
        <v>107</v>
      </c>
      <c r="L218" s="119">
        <f t="shared" si="14"/>
        <v>5.3</v>
      </c>
      <c r="M218" s="6"/>
      <c r="N218" s="62">
        <v>113</v>
      </c>
      <c r="O218" s="72">
        <f t="shared" si="13"/>
        <v>33.628318584070797</v>
      </c>
      <c r="P218" s="104">
        <v>151</v>
      </c>
      <c r="Q218" s="72">
        <f t="shared" si="8"/>
        <v>0</v>
      </c>
    </row>
    <row r="219" spans="1:17" ht="38.1" customHeight="1">
      <c r="A219" s="98"/>
      <c r="B219" s="366" t="s">
        <v>104</v>
      </c>
      <c r="C219" s="450"/>
      <c r="D219" s="572"/>
      <c r="E219" s="500">
        <v>118</v>
      </c>
      <c r="F219" s="367" t="s">
        <v>16</v>
      </c>
      <c r="G219" s="201" t="s">
        <v>277</v>
      </c>
      <c r="H219" s="368" t="s">
        <v>121</v>
      </c>
      <c r="I219" s="369">
        <v>90</v>
      </c>
      <c r="J219" s="16">
        <v>20</v>
      </c>
      <c r="K219" s="43">
        <v>55</v>
      </c>
      <c r="L219" s="119">
        <f t="shared" si="14"/>
        <v>5.3</v>
      </c>
      <c r="M219" s="6"/>
      <c r="N219" s="62">
        <v>59</v>
      </c>
      <c r="O219" s="72">
        <f t="shared" si="13"/>
        <v>52.542372881355931</v>
      </c>
      <c r="P219" s="104">
        <v>75</v>
      </c>
      <c r="Q219" s="72">
        <f t="shared" si="8"/>
        <v>20</v>
      </c>
    </row>
    <row r="220" spans="1:17" ht="38.1" customHeight="1">
      <c r="A220" s="239"/>
      <c r="B220" s="370" t="s">
        <v>220</v>
      </c>
      <c r="C220" s="449"/>
      <c r="D220" s="556" t="s">
        <v>30</v>
      </c>
      <c r="E220" s="496" t="s">
        <v>221</v>
      </c>
      <c r="F220" s="371" t="s">
        <v>16</v>
      </c>
      <c r="G220" s="372" t="s">
        <v>290</v>
      </c>
      <c r="H220" s="373" t="s">
        <v>115</v>
      </c>
      <c r="I220" s="374">
        <v>240</v>
      </c>
      <c r="J220" s="16">
        <v>20</v>
      </c>
      <c r="K220" s="43">
        <v>184</v>
      </c>
      <c r="L220" s="119">
        <f t="shared" si="14"/>
        <v>5.3</v>
      </c>
      <c r="M220" s="6"/>
      <c r="N220" s="65"/>
      <c r="O220" s="72"/>
      <c r="P220" s="107">
        <v>200</v>
      </c>
      <c r="Q220" s="72">
        <f t="shared" si="8"/>
        <v>20</v>
      </c>
    </row>
    <row r="221" spans="1:17" ht="38.1" customHeight="1" thickBot="1">
      <c r="A221" s="273"/>
      <c r="B221" s="361" t="s">
        <v>103</v>
      </c>
      <c r="C221" s="451"/>
      <c r="D221" s="602"/>
      <c r="E221" s="498">
        <v>112</v>
      </c>
      <c r="F221" s="362" t="s">
        <v>16</v>
      </c>
      <c r="G221" s="363" t="s">
        <v>290</v>
      </c>
      <c r="H221" s="364" t="s">
        <v>138</v>
      </c>
      <c r="I221" s="365">
        <v>158</v>
      </c>
      <c r="J221" s="16">
        <v>15</v>
      </c>
      <c r="K221" s="43">
        <v>85</v>
      </c>
      <c r="L221" s="119">
        <f t="shared" si="14"/>
        <v>6.0666666666666664</v>
      </c>
      <c r="M221" s="6">
        <v>56</v>
      </c>
      <c r="N221" s="69">
        <v>90</v>
      </c>
      <c r="O221" s="72">
        <f>I221*100/N221-100</f>
        <v>75.555555555555543</v>
      </c>
      <c r="P221" s="109">
        <v>121</v>
      </c>
      <c r="Q221" s="72">
        <f t="shared" si="8"/>
        <v>30.578512396694208</v>
      </c>
    </row>
    <row r="222" spans="1:17" ht="38.1" customHeight="1" thickTop="1" thickBot="1">
      <c r="A222" s="133"/>
      <c r="B222" s="664" t="s">
        <v>334</v>
      </c>
      <c r="C222" s="665"/>
      <c r="D222" s="665"/>
      <c r="E222" s="665"/>
      <c r="F222" s="665"/>
      <c r="G222" s="665"/>
      <c r="H222" s="665"/>
      <c r="I222" s="666"/>
      <c r="J222" s="15"/>
      <c r="K222" s="42"/>
      <c r="L222" s="118"/>
      <c r="M222" s="6"/>
      <c r="N222" s="68"/>
      <c r="O222" s="72"/>
      <c r="Q222" s="72"/>
    </row>
    <row r="223" spans="1:17" ht="38.1" customHeight="1" thickTop="1">
      <c r="A223" s="134"/>
      <c r="B223" s="289" t="s">
        <v>335</v>
      </c>
      <c r="C223" s="466" t="s">
        <v>386</v>
      </c>
      <c r="D223" s="575"/>
      <c r="E223" s="506" t="s">
        <v>390</v>
      </c>
      <c r="F223" s="149" t="s">
        <v>16</v>
      </c>
      <c r="G223" s="375" t="s">
        <v>282</v>
      </c>
      <c r="H223" s="151" t="s">
        <v>113</v>
      </c>
      <c r="I223" s="467">
        <v>209</v>
      </c>
      <c r="J223" s="15"/>
      <c r="K223" s="42"/>
      <c r="L223" s="118"/>
      <c r="M223" s="6"/>
      <c r="N223" s="68"/>
      <c r="O223" s="72"/>
      <c r="P223" s="135">
        <v>214</v>
      </c>
      <c r="Q223" s="72">
        <f t="shared" si="8"/>
        <v>-2.3364485981308434</v>
      </c>
    </row>
    <row r="224" spans="1:17" ht="38.1" customHeight="1">
      <c r="A224" s="96"/>
      <c r="B224" s="185" t="s">
        <v>336</v>
      </c>
      <c r="C224" s="418"/>
      <c r="D224" s="603"/>
      <c r="E224" s="508" t="s">
        <v>338</v>
      </c>
      <c r="F224" s="164" t="s">
        <v>16</v>
      </c>
      <c r="G224" s="377" t="s">
        <v>278</v>
      </c>
      <c r="H224" s="166" t="s">
        <v>343</v>
      </c>
      <c r="I224" s="167">
        <v>73</v>
      </c>
      <c r="J224" s="15"/>
      <c r="K224" s="42"/>
      <c r="L224" s="118"/>
      <c r="M224" s="6"/>
      <c r="N224" s="68"/>
      <c r="O224" s="72"/>
      <c r="P224" s="103">
        <v>52</v>
      </c>
      <c r="Q224" s="72">
        <f t="shared" ref="Q224:Q232" si="15">I224*100/P224-100</f>
        <v>40.384615384615387</v>
      </c>
    </row>
    <row r="225" spans="1:17" ht="38.1" customHeight="1">
      <c r="A225" s="96"/>
      <c r="B225" s="185" t="s">
        <v>336</v>
      </c>
      <c r="C225" s="418"/>
      <c r="D225" s="603"/>
      <c r="E225" s="508" t="s">
        <v>339</v>
      </c>
      <c r="F225" s="164" t="s">
        <v>16</v>
      </c>
      <c r="G225" s="377" t="s">
        <v>278</v>
      </c>
      <c r="H225" s="166" t="s">
        <v>121</v>
      </c>
      <c r="I225" s="167">
        <v>120</v>
      </c>
      <c r="J225" s="15"/>
      <c r="K225" s="42"/>
      <c r="L225" s="118"/>
      <c r="M225" s="6"/>
      <c r="N225" s="68"/>
      <c r="O225" s="72"/>
      <c r="P225" s="103">
        <v>98</v>
      </c>
      <c r="Q225" s="72">
        <f t="shared" si="15"/>
        <v>22.448979591836732</v>
      </c>
    </row>
    <row r="226" spans="1:17" ht="38.1" customHeight="1">
      <c r="A226" s="96"/>
      <c r="B226" s="185" t="s">
        <v>336</v>
      </c>
      <c r="C226" s="418"/>
      <c r="D226" s="603"/>
      <c r="E226" s="508" t="s">
        <v>340</v>
      </c>
      <c r="F226" s="164" t="s">
        <v>16</v>
      </c>
      <c r="G226" s="377" t="s">
        <v>278</v>
      </c>
      <c r="H226" s="166" t="s">
        <v>343</v>
      </c>
      <c r="I226" s="167">
        <v>73</v>
      </c>
      <c r="J226" s="15"/>
      <c r="K226" s="42"/>
      <c r="L226" s="118"/>
      <c r="M226" s="6"/>
      <c r="N226" s="68"/>
      <c r="O226" s="72"/>
      <c r="P226" s="103">
        <v>68</v>
      </c>
      <c r="Q226" s="72">
        <f t="shared" si="15"/>
        <v>7.3529411764705941</v>
      </c>
    </row>
    <row r="227" spans="1:17" ht="38.1" customHeight="1">
      <c r="A227" s="96"/>
      <c r="B227" s="185" t="s">
        <v>336</v>
      </c>
      <c r="C227" s="418"/>
      <c r="D227" s="603"/>
      <c r="E227" s="508" t="s">
        <v>341</v>
      </c>
      <c r="F227" s="164" t="s">
        <v>16</v>
      </c>
      <c r="G227" s="377" t="s">
        <v>278</v>
      </c>
      <c r="H227" s="166" t="s">
        <v>121</v>
      </c>
      <c r="I227" s="167">
        <v>116</v>
      </c>
      <c r="J227" s="15"/>
      <c r="K227" s="42"/>
      <c r="L227" s="118"/>
      <c r="M227" s="6"/>
      <c r="N227" s="68"/>
      <c r="O227" s="72"/>
      <c r="P227" s="103">
        <v>115</v>
      </c>
      <c r="Q227" s="72">
        <f t="shared" si="15"/>
        <v>0.86956521739129755</v>
      </c>
    </row>
    <row r="228" spans="1:17" ht="38.1" customHeight="1" thickBot="1">
      <c r="A228" s="99"/>
      <c r="B228" s="285" t="s">
        <v>337</v>
      </c>
      <c r="C228" s="432"/>
      <c r="D228" s="604"/>
      <c r="E228" s="509" t="s">
        <v>342</v>
      </c>
      <c r="F228" s="378" t="s">
        <v>16</v>
      </c>
      <c r="G228" s="379" t="s">
        <v>126</v>
      </c>
      <c r="H228" s="222" t="s">
        <v>343</v>
      </c>
      <c r="I228" s="223">
        <v>73</v>
      </c>
      <c r="J228" s="15"/>
      <c r="K228" s="42"/>
      <c r="L228" s="118"/>
      <c r="M228" s="6"/>
      <c r="N228" s="68"/>
      <c r="O228" s="72"/>
      <c r="P228" s="104">
        <v>48</v>
      </c>
      <c r="Q228" s="72">
        <f t="shared" si="15"/>
        <v>52.083333333333343</v>
      </c>
    </row>
    <row r="229" spans="1:17" ht="38.1" customHeight="1" thickTop="1" thickBot="1">
      <c r="A229" s="111"/>
      <c r="B229" s="664" t="s">
        <v>325</v>
      </c>
      <c r="C229" s="665"/>
      <c r="D229" s="665"/>
      <c r="E229" s="665"/>
      <c r="F229" s="665"/>
      <c r="G229" s="665"/>
      <c r="H229" s="665"/>
      <c r="I229" s="666"/>
      <c r="J229" s="29"/>
      <c r="K229" s="49"/>
      <c r="L229" s="129"/>
      <c r="M229" s="6"/>
      <c r="N229" s="64">
        <f>I229</f>
        <v>0</v>
      </c>
      <c r="O229" s="72" t="e">
        <f>I229*100/N229-100</f>
        <v>#DIV/0!</v>
      </c>
      <c r="Q229" s="72"/>
    </row>
    <row r="230" spans="1:17" ht="38.1" customHeight="1" thickTop="1">
      <c r="A230" s="134"/>
      <c r="B230" s="289" t="s">
        <v>384</v>
      </c>
      <c r="C230" s="431"/>
      <c r="D230" s="575"/>
      <c r="E230" s="506" t="s">
        <v>62</v>
      </c>
      <c r="F230" s="149" t="s">
        <v>16</v>
      </c>
      <c r="G230" s="375" t="s">
        <v>16</v>
      </c>
      <c r="H230" s="151" t="s">
        <v>123</v>
      </c>
      <c r="I230" s="152">
        <v>20</v>
      </c>
      <c r="J230" s="13">
        <v>200</v>
      </c>
      <c r="K230" s="43">
        <v>12</v>
      </c>
      <c r="L230" s="127">
        <f>46/J230+3</f>
        <v>3.23</v>
      </c>
      <c r="M230" s="6">
        <f>I230-(I230*7/100)</f>
        <v>18.600000000000001</v>
      </c>
      <c r="N230" s="62">
        <v>16.23</v>
      </c>
      <c r="O230" s="72">
        <f>I230*100/N230-100</f>
        <v>23.228589032655577</v>
      </c>
      <c r="P230" s="135">
        <v>18</v>
      </c>
      <c r="Q230" s="72">
        <f t="shared" si="15"/>
        <v>11.111111111111114</v>
      </c>
    </row>
    <row r="231" spans="1:17" ht="38.1" customHeight="1">
      <c r="A231" s="97"/>
      <c r="B231" s="213" t="s">
        <v>385</v>
      </c>
      <c r="C231" s="612" t="s">
        <v>386</v>
      </c>
      <c r="D231" s="452"/>
      <c r="E231" s="507" t="s">
        <v>63</v>
      </c>
      <c r="F231" s="193" t="s">
        <v>16</v>
      </c>
      <c r="G231" s="376" t="s">
        <v>16</v>
      </c>
      <c r="H231" s="194" t="s">
        <v>122</v>
      </c>
      <c r="I231" s="385">
        <v>15</v>
      </c>
      <c r="J231" s="13">
        <v>100</v>
      </c>
      <c r="K231" s="43">
        <v>18</v>
      </c>
      <c r="L231" s="127">
        <f>46/J231+3</f>
        <v>3.46</v>
      </c>
      <c r="M231" s="6">
        <f>I231-(I231*7/100)</f>
        <v>13.95</v>
      </c>
      <c r="N231" s="62">
        <v>24.46</v>
      </c>
      <c r="O231" s="72">
        <f>I231*100/N231-100</f>
        <v>-38.675388389206873</v>
      </c>
      <c r="P231" s="104">
        <v>24</v>
      </c>
      <c r="Q231" s="72">
        <f t="shared" si="15"/>
        <v>-37.5</v>
      </c>
    </row>
    <row r="232" spans="1:17" ht="38.1" customHeight="1" thickBot="1">
      <c r="A232" s="99"/>
      <c r="B232" s="293" t="s">
        <v>28</v>
      </c>
      <c r="C232" s="432"/>
      <c r="D232" s="604"/>
      <c r="E232" s="509" t="s">
        <v>64</v>
      </c>
      <c r="F232" s="378" t="s">
        <v>16</v>
      </c>
      <c r="G232" s="379" t="s">
        <v>16</v>
      </c>
      <c r="H232" s="378" t="s">
        <v>122</v>
      </c>
      <c r="I232" s="223">
        <v>29</v>
      </c>
      <c r="J232" s="22">
        <v>100</v>
      </c>
      <c r="K232" s="50">
        <v>24</v>
      </c>
      <c r="L232" s="126">
        <f>46/J232+3</f>
        <v>3.46</v>
      </c>
      <c r="M232" s="6">
        <f>I232-(I232*7/100)</f>
        <v>26.97</v>
      </c>
      <c r="N232" s="69">
        <v>26.46</v>
      </c>
      <c r="O232" s="72">
        <f>I232*100/N232-100</f>
        <v>9.5993953136810291</v>
      </c>
      <c r="P232" s="109">
        <v>26</v>
      </c>
      <c r="Q232" s="72">
        <f t="shared" si="15"/>
        <v>11.538461538461533</v>
      </c>
    </row>
    <row r="233" spans="1:17" ht="42" customHeight="1" thickTop="1">
      <c r="A233" s="130"/>
      <c r="B233" s="637" t="s">
        <v>139</v>
      </c>
      <c r="C233" s="528" t="s">
        <v>105</v>
      </c>
      <c r="D233" s="132"/>
      <c r="E233" s="524"/>
      <c r="F233" s="34"/>
      <c r="G233" s="34"/>
      <c r="H233" s="34"/>
      <c r="I233" s="35"/>
      <c r="J233" s="35"/>
      <c r="K233" s="56"/>
      <c r="L233" s="131"/>
      <c r="M233" s="7"/>
      <c r="N233" s="7"/>
      <c r="O233"/>
    </row>
    <row r="234" spans="1:17" ht="18.75">
      <c r="A234" s="130"/>
      <c r="B234" s="393" t="s">
        <v>426</v>
      </c>
      <c r="C234" s="453"/>
      <c r="D234" s="132"/>
      <c r="E234" s="524"/>
      <c r="F234" s="34"/>
      <c r="G234" s="34"/>
      <c r="H234" s="34"/>
      <c r="I234" s="35"/>
      <c r="J234" s="35"/>
      <c r="K234" s="56"/>
      <c r="L234" s="131"/>
      <c r="M234" s="7"/>
      <c r="N234" s="7"/>
      <c r="O234"/>
    </row>
    <row r="235" spans="1:17" ht="19.5">
      <c r="A235" s="130"/>
      <c r="B235" s="393" t="s">
        <v>416</v>
      </c>
      <c r="C235" s="453"/>
      <c r="D235" s="132"/>
      <c r="E235" s="524"/>
      <c r="F235" s="34"/>
      <c r="G235" s="34"/>
      <c r="H235" s="34"/>
      <c r="I235" s="35"/>
      <c r="J235" s="35"/>
      <c r="K235" s="56"/>
      <c r="L235" s="131"/>
      <c r="M235" s="7"/>
      <c r="N235" s="7"/>
      <c r="O235"/>
    </row>
    <row r="236" spans="1:17" ht="38.1" customHeight="1">
      <c r="A236" s="132"/>
      <c r="B236" s="33"/>
      <c r="C236" s="453"/>
      <c r="D236" s="132"/>
      <c r="E236" s="524"/>
      <c r="F236" s="34"/>
      <c r="G236" s="34"/>
      <c r="H236" s="34"/>
      <c r="I236" s="35"/>
      <c r="J236" s="35"/>
      <c r="K236" s="56"/>
      <c r="L236" s="131"/>
      <c r="M236" s="7"/>
      <c r="N236" s="7"/>
      <c r="O236"/>
    </row>
    <row r="237" spans="1:17" ht="38.1" customHeight="1" thickBot="1">
      <c r="A237" s="673" t="s">
        <v>408</v>
      </c>
      <c r="B237" s="673"/>
      <c r="C237" s="673"/>
      <c r="D237" s="673"/>
      <c r="E237" s="673"/>
      <c r="F237" s="673"/>
      <c r="G237" s="673"/>
      <c r="H237" s="673"/>
      <c r="I237" s="673"/>
      <c r="J237" s="674"/>
      <c r="K237" s="674"/>
      <c r="L237" s="675"/>
      <c r="M237" s="7"/>
      <c r="N237" s="7"/>
      <c r="O237"/>
    </row>
    <row r="238" spans="1:17" ht="38.1" customHeight="1" thickTop="1" thickBot="1">
      <c r="A238" s="86" t="s">
        <v>1</v>
      </c>
      <c r="B238" s="87" t="s">
        <v>2</v>
      </c>
      <c r="C238" s="409"/>
      <c r="D238" s="531"/>
      <c r="E238" s="514" t="s">
        <v>0</v>
      </c>
      <c r="F238" s="89" t="s">
        <v>38</v>
      </c>
      <c r="G238" s="88" t="s">
        <v>39</v>
      </c>
      <c r="H238" s="90" t="s">
        <v>112</v>
      </c>
      <c r="I238" s="91" t="s">
        <v>197</v>
      </c>
      <c r="J238" s="11"/>
      <c r="K238" s="39"/>
      <c r="L238" s="112" t="s">
        <v>53</v>
      </c>
      <c r="M238" s="7"/>
      <c r="N238" s="7"/>
      <c r="O238"/>
    </row>
    <row r="239" spans="1:17" ht="38.1" customHeight="1" thickTop="1" thickBot="1">
      <c r="A239" s="133"/>
      <c r="B239" s="664" t="s">
        <v>326</v>
      </c>
      <c r="C239" s="665"/>
      <c r="D239" s="665"/>
      <c r="E239" s="665"/>
      <c r="F239" s="665"/>
      <c r="G239" s="665"/>
      <c r="H239" s="665"/>
      <c r="I239" s="666"/>
      <c r="J239" s="29"/>
      <c r="K239" s="49"/>
      <c r="L239" s="129"/>
      <c r="M239" s="6"/>
      <c r="N239" s="64">
        <f>I239</f>
        <v>0</v>
      </c>
      <c r="O239" s="72" t="e">
        <f>I239*100/N239-100</f>
        <v>#DIV/0!</v>
      </c>
    </row>
    <row r="240" spans="1:17" ht="38.1" customHeight="1" thickTop="1">
      <c r="A240" s="134"/>
      <c r="B240" s="148" t="s">
        <v>168</v>
      </c>
      <c r="C240" s="410"/>
      <c r="D240" s="532"/>
      <c r="E240" s="476">
        <v>117</v>
      </c>
      <c r="F240" s="149" t="s">
        <v>16</v>
      </c>
      <c r="G240" s="150" t="s">
        <v>277</v>
      </c>
      <c r="H240" s="151" t="s">
        <v>121</v>
      </c>
      <c r="I240" s="152">
        <f>K240+L240+2</f>
        <v>49.3</v>
      </c>
      <c r="J240" s="16">
        <v>20</v>
      </c>
      <c r="K240" s="43">
        <v>42</v>
      </c>
      <c r="L240" s="119">
        <f>46/J240+3</f>
        <v>5.3</v>
      </c>
      <c r="M240" s="6">
        <v>39</v>
      </c>
      <c r="N240" s="62">
        <v>47</v>
      </c>
      <c r="O240" s="72">
        <f>I240*100/N240-100</f>
        <v>4.8936170212765973</v>
      </c>
      <c r="P240" s="135">
        <v>49</v>
      </c>
    </row>
    <row r="241" spans="1:16" ht="38.1" customHeight="1">
      <c r="A241" s="97"/>
      <c r="B241" s="192" t="s">
        <v>102</v>
      </c>
      <c r="C241" s="411"/>
      <c r="D241" s="540"/>
      <c r="E241" s="484" t="s">
        <v>95</v>
      </c>
      <c r="F241" s="193" t="s">
        <v>16</v>
      </c>
      <c r="G241" s="210" t="s">
        <v>289</v>
      </c>
      <c r="H241" s="194" t="s">
        <v>121</v>
      </c>
      <c r="I241" s="195">
        <f>K241+L241+2</f>
        <v>93.3</v>
      </c>
      <c r="J241" s="16">
        <v>20</v>
      </c>
      <c r="K241" s="43">
        <v>86</v>
      </c>
      <c r="L241" s="119">
        <f>46/J241+3</f>
        <v>5.3</v>
      </c>
      <c r="M241" s="6">
        <v>52</v>
      </c>
      <c r="N241" s="62">
        <v>89</v>
      </c>
      <c r="O241" s="72">
        <f>I241*100/N241-100</f>
        <v>4.8314606741572987</v>
      </c>
      <c r="P241" s="104">
        <v>93</v>
      </c>
    </row>
    <row r="242" spans="1:16" ht="38.1" customHeight="1">
      <c r="A242" s="97"/>
      <c r="B242" s="192" t="s">
        <v>151</v>
      </c>
      <c r="C242" s="388"/>
      <c r="D242" s="579"/>
      <c r="E242" s="484" t="s">
        <v>152</v>
      </c>
      <c r="F242" s="193" t="s">
        <v>16</v>
      </c>
      <c r="G242" s="210" t="s">
        <v>126</v>
      </c>
      <c r="H242" s="194" t="s">
        <v>121</v>
      </c>
      <c r="I242" s="195">
        <f>K242+L242+3</f>
        <v>103.3</v>
      </c>
      <c r="J242" s="16">
        <v>20</v>
      </c>
      <c r="K242" s="43">
        <v>95</v>
      </c>
      <c r="L242" s="119">
        <f>46/J242+3</f>
        <v>5.3</v>
      </c>
      <c r="M242" s="6"/>
      <c r="N242" s="62">
        <v>113</v>
      </c>
      <c r="O242" s="72">
        <f>I242*100/N242-100</f>
        <v>-8.5840707964601819</v>
      </c>
      <c r="P242" s="104">
        <v>103</v>
      </c>
    </row>
    <row r="243" spans="1:16" ht="38.1" customHeight="1" thickBot="1">
      <c r="A243" s="99"/>
      <c r="B243" s="219" t="s">
        <v>195</v>
      </c>
      <c r="C243" s="433"/>
      <c r="D243" s="586"/>
      <c r="E243" s="502" t="s">
        <v>196</v>
      </c>
      <c r="F243" s="378" t="s">
        <v>16</v>
      </c>
      <c r="G243" s="221" t="s">
        <v>126</v>
      </c>
      <c r="H243" s="222" t="s">
        <v>121</v>
      </c>
      <c r="I243" s="223">
        <f>K243+L243+8</f>
        <v>123.3</v>
      </c>
      <c r="J243" s="139">
        <v>20</v>
      </c>
      <c r="K243" s="140">
        <v>110</v>
      </c>
      <c r="L243" s="141">
        <f>46/J243+3</f>
        <v>5.3</v>
      </c>
      <c r="M243" s="6"/>
      <c r="N243" s="62"/>
      <c r="O243" s="72"/>
      <c r="P243" s="109">
        <v>123</v>
      </c>
    </row>
    <row r="244" spans="1:16" ht="19.5" customHeight="1" thickTop="1">
      <c r="A244" s="684"/>
      <c r="B244" s="685"/>
      <c r="C244" s="685"/>
      <c r="D244" s="685"/>
      <c r="E244" s="685"/>
      <c r="F244" s="685"/>
      <c r="G244" s="685"/>
      <c r="H244" s="685"/>
      <c r="I244" s="685"/>
      <c r="J244" s="73"/>
      <c r="K244" s="74"/>
      <c r="L244" s="73"/>
      <c r="O244"/>
    </row>
    <row r="245" spans="1:16" ht="0.75" customHeight="1">
      <c r="A245" s="686"/>
      <c r="B245" s="686"/>
      <c r="C245" s="686"/>
      <c r="D245" s="686"/>
      <c r="E245" s="686"/>
      <c r="F245" s="686"/>
      <c r="G245" s="686"/>
      <c r="H245" s="686"/>
      <c r="I245" s="686"/>
      <c r="J245" s="37"/>
      <c r="K245" s="57"/>
      <c r="L245" s="37"/>
      <c r="O245"/>
    </row>
    <row r="246" spans="1:16" ht="21" customHeight="1">
      <c r="A246" s="4"/>
      <c r="B246" s="93" t="s">
        <v>322</v>
      </c>
      <c r="C246" s="454"/>
      <c r="D246" s="4"/>
      <c r="E246" s="525"/>
      <c r="F246" s="79"/>
      <c r="G246" s="79"/>
      <c r="H246" s="79"/>
      <c r="I246" s="79"/>
      <c r="J246" s="37"/>
      <c r="K246" s="57"/>
      <c r="L246" s="37"/>
      <c r="O246"/>
    </row>
    <row r="247" spans="1:16" ht="18" customHeight="1">
      <c r="A247" s="4"/>
      <c r="B247" s="85" t="s">
        <v>407</v>
      </c>
      <c r="C247" s="454"/>
      <c r="D247" s="4"/>
      <c r="E247" s="525"/>
      <c r="F247" s="79"/>
      <c r="G247" s="79"/>
      <c r="H247" s="79"/>
      <c r="I247" s="79"/>
      <c r="J247" s="37"/>
      <c r="K247" s="57"/>
      <c r="L247" s="37"/>
      <c r="O247"/>
    </row>
    <row r="248" spans="1:16" ht="18" customHeight="1">
      <c r="A248" s="4"/>
      <c r="B248" s="85" t="s">
        <v>409</v>
      </c>
      <c r="C248" s="454"/>
      <c r="D248" s="4"/>
      <c r="E248" s="525"/>
      <c r="F248" s="79"/>
      <c r="G248" s="79"/>
      <c r="H248" s="79"/>
      <c r="I248" s="79"/>
      <c r="J248" s="37"/>
      <c r="K248" s="57"/>
      <c r="L248" s="37"/>
      <c r="O248"/>
    </row>
    <row r="249" spans="1:16" ht="18" customHeight="1">
      <c r="A249" s="4"/>
      <c r="B249" s="85" t="s">
        <v>410</v>
      </c>
      <c r="C249" s="454"/>
      <c r="D249" s="4"/>
      <c r="E249" s="525"/>
      <c r="F249" s="79"/>
      <c r="G249" s="79"/>
      <c r="H249" s="79"/>
      <c r="I249" s="79"/>
      <c r="J249" s="37"/>
      <c r="K249" s="57"/>
      <c r="L249" s="37"/>
      <c r="O249"/>
    </row>
    <row r="250" spans="1:16" ht="18" customHeight="1">
      <c r="A250" s="4"/>
      <c r="B250" s="85" t="s">
        <v>411</v>
      </c>
      <c r="C250" s="454"/>
      <c r="D250" s="4"/>
      <c r="E250" s="525"/>
      <c r="F250" s="79"/>
      <c r="G250" s="79"/>
      <c r="H250" s="79"/>
      <c r="I250" s="79"/>
      <c r="J250" s="37"/>
      <c r="K250" s="57"/>
      <c r="L250" s="37"/>
      <c r="O250"/>
    </row>
    <row r="251" spans="1:16" ht="13.5" customHeight="1">
      <c r="A251" s="4"/>
      <c r="B251" s="79"/>
      <c r="C251" s="454"/>
      <c r="D251" s="4"/>
      <c r="E251" s="525"/>
      <c r="F251" s="79"/>
      <c r="G251" s="79"/>
      <c r="H251" s="79"/>
      <c r="I251" s="79"/>
      <c r="J251" s="37"/>
      <c r="K251" s="57"/>
      <c r="L251" s="37"/>
      <c r="O251"/>
    </row>
    <row r="252" spans="1:16" ht="15.75" customHeight="1">
      <c r="B252" s="36" t="s">
        <v>163</v>
      </c>
      <c r="C252" s="455"/>
      <c r="D252" s="605"/>
      <c r="E252" s="526"/>
      <c r="F252" s="75"/>
      <c r="G252" s="75"/>
      <c r="H252" s="75"/>
      <c r="I252" s="35"/>
      <c r="J252" s="35"/>
      <c r="K252" s="56"/>
      <c r="L252" s="35"/>
      <c r="O252"/>
    </row>
    <row r="253" spans="1:16" ht="18" customHeight="1">
      <c r="A253" s="84"/>
      <c r="B253" s="671" t="s">
        <v>370</v>
      </c>
      <c r="C253" s="672"/>
      <c r="D253" s="672"/>
      <c r="E253" s="672"/>
      <c r="F253" s="672"/>
      <c r="G253" s="672"/>
      <c r="H253" s="672"/>
      <c r="I253" s="672"/>
      <c r="J253" s="35"/>
      <c r="K253" s="56"/>
      <c r="L253" s="35"/>
      <c r="O253"/>
    </row>
    <row r="254" spans="1:16" hidden="1">
      <c r="A254" s="101"/>
      <c r="B254" s="110"/>
      <c r="C254" s="456"/>
      <c r="D254" s="606"/>
      <c r="E254" s="527"/>
      <c r="F254" s="37"/>
      <c r="G254" s="37"/>
      <c r="H254" s="37"/>
      <c r="I254" s="37"/>
      <c r="J254" s="37"/>
      <c r="K254" s="57"/>
      <c r="L254" s="37"/>
    </row>
    <row r="255" spans="1:16" ht="12.75">
      <c r="A255" s="100"/>
      <c r="B255" s="682" t="s">
        <v>346</v>
      </c>
      <c r="C255" s="683"/>
      <c r="D255" s="683"/>
      <c r="E255" s="683"/>
      <c r="F255" s="683"/>
      <c r="G255" s="683"/>
      <c r="H255" s="683"/>
      <c r="I255" s="683"/>
      <c r="J255" s="37"/>
      <c r="K255" s="57"/>
      <c r="L255" s="37"/>
    </row>
    <row r="256" spans="1:16" ht="15" customHeight="1">
      <c r="A256" s="100"/>
      <c r="B256" s="683"/>
      <c r="C256" s="683"/>
      <c r="D256" s="683"/>
      <c r="E256" s="683"/>
      <c r="F256" s="683"/>
      <c r="G256" s="683"/>
      <c r="H256" s="683"/>
      <c r="I256" s="683"/>
      <c r="J256" s="37"/>
      <c r="K256" s="57"/>
      <c r="L256" s="37"/>
    </row>
    <row r="257" spans="1:12">
      <c r="A257" s="100"/>
      <c r="B257" s="37"/>
      <c r="C257" s="456" t="s">
        <v>371</v>
      </c>
      <c r="D257" s="606"/>
      <c r="E257" s="527"/>
      <c r="F257" s="37"/>
      <c r="G257" s="37"/>
      <c r="H257" s="37"/>
      <c r="I257" s="37"/>
      <c r="J257" s="37"/>
      <c r="K257" s="57"/>
      <c r="L257" s="37"/>
    </row>
    <row r="258" spans="1:12">
      <c r="A258" s="100"/>
      <c r="B258" s="37"/>
      <c r="C258" s="456"/>
      <c r="D258" s="606"/>
      <c r="E258" s="527"/>
      <c r="F258" s="37"/>
      <c r="G258" s="37"/>
      <c r="H258" s="37"/>
      <c r="I258" s="37"/>
      <c r="J258" s="37"/>
      <c r="K258" s="57"/>
      <c r="L258" s="37"/>
    </row>
    <row r="259" spans="1:12">
      <c r="A259" s="100"/>
      <c r="B259" s="37"/>
      <c r="C259" s="456"/>
      <c r="D259" s="606"/>
      <c r="E259" s="527"/>
      <c r="F259" s="37"/>
      <c r="G259" s="37"/>
      <c r="H259" s="37"/>
      <c r="I259" s="37"/>
      <c r="J259" s="37"/>
      <c r="K259" s="57"/>
      <c r="L259" s="37"/>
    </row>
    <row r="260" spans="1:12">
      <c r="A260" s="100"/>
      <c r="B260" s="37"/>
      <c r="C260" s="456"/>
      <c r="D260" s="606"/>
      <c r="E260" s="527"/>
      <c r="F260" s="37"/>
      <c r="G260" s="37"/>
      <c r="H260" s="37"/>
      <c r="I260" s="37"/>
      <c r="J260" s="37"/>
      <c r="K260" s="57"/>
      <c r="L260" s="37"/>
    </row>
    <row r="261" spans="1:12">
      <c r="A261" s="100"/>
      <c r="B261" s="37"/>
      <c r="C261" s="456"/>
      <c r="D261" s="606"/>
      <c r="E261" s="527"/>
      <c r="F261" s="37"/>
      <c r="G261" s="37"/>
      <c r="H261" s="37"/>
      <c r="I261" s="37"/>
      <c r="J261" s="37"/>
      <c r="K261" s="57"/>
      <c r="L261" s="37"/>
    </row>
    <row r="262" spans="1:12">
      <c r="A262" s="100"/>
      <c r="B262" s="37"/>
      <c r="C262" s="456"/>
      <c r="D262" s="606"/>
      <c r="E262" s="527"/>
      <c r="F262" s="37"/>
      <c r="G262" s="37"/>
      <c r="H262" s="37"/>
      <c r="I262" s="37"/>
      <c r="J262" s="37"/>
      <c r="K262" s="57"/>
      <c r="L262" s="37"/>
    </row>
    <row r="263" spans="1:12">
      <c r="A263" s="100"/>
      <c r="B263" s="37"/>
      <c r="C263" s="456"/>
      <c r="D263" s="606"/>
      <c r="E263" s="527"/>
      <c r="F263" s="37"/>
      <c r="G263" s="37"/>
      <c r="H263" s="37"/>
      <c r="I263" s="37"/>
      <c r="J263" s="37"/>
      <c r="K263" s="57"/>
      <c r="L263" s="37"/>
    </row>
    <row r="264" spans="1:12">
      <c r="A264" s="100"/>
      <c r="B264" s="37"/>
      <c r="C264" s="456"/>
      <c r="D264" s="606"/>
      <c r="E264" s="527"/>
      <c r="F264" s="37"/>
      <c r="G264" s="37"/>
      <c r="H264" s="37"/>
      <c r="I264" s="37"/>
      <c r="J264" s="37"/>
      <c r="K264" s="57"/>
      <c r="L264" s="37"/>
    </row>
    <row r="265" spans="1:12">
      <c r="A265" s="100"/>
      <c r="B265" s="37"/>
      <c r="C265" s="456"/>
      <c r="D265" s="606"/>
      <c r="E265" s="527"/>
      <c r="F265" s="37"/>
      <c r="G265" s="37"/>
      <c r="H265" s="37"/>
      <c r="I265" s="37"/>
      <c r="J265" s="37"/>
      <c r="K265" s="57"/>
      <c r="L265" s="37"/>
    </row>
    <row r="266" spans="1:12">
      <c r="A266" s="100"/>
      <c r="B266" s="37"/>
      <c r="C266" s="456"/>
      <c r="D266" s="606"/>
      <c r="E266" s="527"/>
      <c r="F266" s="37"/>
      <c r="G266" s="37"/>
      <c r="H266" s="37"/>
      <c r="I266" s="37"/>
      <c r="J266" s="37"/>
      <c r="K266" s="57"/>
      <c r="L266" s="37"/>
    </row>
    <row r="267" spans="1:12">
      <c r="A267" s="100"/>
      <c r="B267" s="37"/>
      <c r="C267" s="456"/>
      <c r="D267" s="606"/>
      <c r="E267" s="527"/>
      <c r="F267" s="37"/>
      <c r="G267" s="37"/>
      <c r="H267" s="37"/>
      <c r="I267" s="37"/>
      <c r="J267" s="37"/>
      <c r="K267" s="57"/>
      <c r="L267" s="37"/>
    </row>
    <row r="268" spans="1:12">
      <c r="A268" s="100"/>
      <c r="B268" s="37"/>
      <c r="C268" s="456"/>
      <c r="D268" s="606"/>
      <c r="E268" s="527"/>
      <c r="F268" s="37"/>
      <c r="G268" s="37"/>
      <c r="H268" s="37"/>
      <c r="I268" s="37"/>
      <c r="J268" s="37"/>
      <c r="K268" s="57"/>
      <c r="L268" s="37"/>
    </row>
    <row r="269" spans="1:12">
      <c r="A269" s="100"/>
      <c r="B269" s="37"/>
      <c r="C269" s="456"/>
      <c r="D269" s="606"/>
      <c r="E269" s="527"/>
      <c r="F269" s="37"/>
      <c r="G269" s="37"/>
      <c r="H269" s="37"/>
      <c r="I269" s="37"/>
      <c r="J269" s="37"/>
      <c r="K269" s="57"/>
      <c r="L269" s="37"/>
    </row>
    <row r="270" spans="1:12">
      <c r="A270" s="100"/>
      <c r="B270" s="37"/>
      <c r="C270" s="456"/>
      <c r="D270" s="606"/>
      <c r="E270" s="527"/>
      <c r="F270" s="37"/>
      <c r="G270" s="37"/>
      <c r="H270" s="37"/>
      <c r="I270" s="37"/>
      <c r="J270" s="37"/>
      <c r="K270" s="57"/>
      <c r="L270" s="37"/>
    </row>
  </sheetData>
  <sheetProtection password="DCAE" sheet="1" objects="1" scenarios="1" selectLockedCells="1" selectUnlockedCells="1"/>
  <mergeCells count="76">
    <mergeCell ref="B169:I169"/>
    <mergeCell ref="B239:I239"/>
    <mergeCell ref="B213:I213"/>
    <mergeCell ref="B255:I256"/>
    <mergeCell ref="A244:I245"/>
    <mergeCell ref="B229:I229"/>
    <mergeCell ref="A171:A172"/>
    <mergeCell ref="A211:A212"/>
    <mergeCell ref="A207:A208"/>
    <mergeCell ref="A205:A206"/>
    <mergeCell ref="B253:I253"/>
    <mergeCell ref="B222:I222"/>
    <mergeCell ref="A237:L237"/>
    <mergeCell ref="A2:L2"/>
    <mergeCell ref="A3:L3"/>
    <mergeCell ref="A7:L7"/>
    <mergeCell ref="B176:I176"/>
    <mergeCell ref="A9:L9"/>
    <mergeCell ref="B117:I117"/>
    <mergeCell ref="A49:A50"/>
    <mergeCell ref="B135:I135"/>
    <mergeCell ref="A13:A14"/>
    <mergeCell ref="A10:I10"/>
    <mergeCell ref="B132:I132"/>
    <mergeCell ref="A15:A16"/>
    <mergeCell ref="A17:A18"/>
    <mergeCell ref="A19:A20"/>
    <mergeCell ref="A21:A22"/>
    <mergeCell ref="A53:A54"/>
    <mergeCell ref="B143:I143"/>
    <mergeCell ref="A59:A60"/>
    <mergeCell ref="A61:A62"/>
    <mergeCell ref="A63:A64"/>
    <mergeCell ref="A65:A66"/>
    <mergeCell ref="B129:I129"/>
    <mergeCell ref="A130:A131"/>
    <mergeCell ref="A73:A74"/>
    <mergeCell ref="A75:A76"/>
    <mergeCell ref="A77:A78"/>
    <mergeCell ref="A55:A56"/>
    <mergeCell ref="A36:A37"/>
    <mergeCell ref="A38:A39"/>
    <mergeCell ref="A31:A33"/>
    <mergeCell ref="A34:A35"/>
    <mergeCell ref="A45:A46"/>
    <mergeCell ref="A51:A52"/>
    <mergeCell ref="A57:A58"/>
    <mergeCell ref="A47:A48"/>
    <mergeCell ref="A90:A91"/>
    <mergeCell ref="A4:R4"/>
    <mergeCell ref="B6:I6"/>
    <mergeCell ref="B12:I12"/>
    <mergeCell ref="A43:A44"/>
    <mergeCell ref="A40:A42"/>
    <mergeCell ref="A25:A27"/>
    <mergeCell ref="A28:A29"/>
    <mergeCell ref="A92:A94"/>
    <mergeCell ref="A95:A97"/>
    <mergeCell ref="A98:A99"/>
    <mergeCell ref="A83:A85"/>
    <mergeCell ref="A88:A89"/>
    <mergeCell ref="A79:A80"/>
    <mergeCell ref="A103:A105"/>
    <mergeCell ref="A106:A107"/>
    <mergeCell ref="A153:A154"/>
    <mergeCell ref="A155:A156"/>
    <mergeCell ref="A161:A162"/>
    <mergeCell ref="A163:A164"/>
    <mergeCell ref="A157:A158"/>
    <mergeCell ref="A122:A123"/>
    <mergeCell ref="A108:A109"/>
    <mergeCell ref="A111:A112"/>
    <mergeCell ref="A113:A114"/>
    <mergeCell ref="A159:A160"/>
    <mergeCell ref="A165:A166"/>
    <mergeCell ref="A167:A168"/>
  </mergeCells>
  <phoneticPr fontId="0" type="noConversion"/>
  <printOptions horizontalCentered="1"/>
  <pageMargins left="0" right="0" top="0.43307086614173229" bottom="0" header="0" footer="0"/>
  <pageSetup paperSize="9" scale="90" orientation="landscape" r:id="rId1"/>
  <headerFooter alignWithMargins="0">
    <oddHeader>&amp;RСтраница  &amp;P из &amp;N</oddHeader>
  </headerFooter>
  <rowBreaks count="13" manualBreakCount="13">
    <brk id="22" max="17" man="1"/>
    <brk id="35" max="17" man="1"/>
    <brk id="50" max="17" man="1"/>
    <brk id="64" max="17" man="1"/>
    <brk id="72" max="17" man="1"/>
    <brk id="86" max="17" man="1"/>
    <brk id="102" max="17" man="1"/>
    <brk id="116" max="17" man="1"/>
    <brk id="128" max="17" man="1"/>
    <brk id="166" max="17" man="1"/>
    <brk id="175" max="17" man="1"/>
    <brk id="221" max="17" man="1"/>
    <brk id="235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Лист1</vt:lpstr>
      <vt:lpstr>Лист1!Print_Area</vt:lpstr>
      <vt:lpstr>Лист1!Print_Titles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Юлечка</cp:lastModifiedBy>
  <cp:lastPrinted>2014-02-06T07:11:58Z</cp:lastPrinted>
  <dcterms:created xsi:type="dcterms:W3CDTF">1996-10-08T23:32:33Z</dcterms:created>
  <dcterms:modified xsi:type="dcterms:W3CDTF">2014-02-14T11:59:32Z</dcterms:modified>
</cp:coreProperties>
</file>