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 refMode="R1C1"/>
</workbook>
</file>

<file path=xl/calcChain.xml><?xml version="1.0" encoding="utf-8"?>
<calcChain xmlns="http://schemas.openxmlformats.org/spreadsheetml/2006/main">
  <c r="J217" i="1"/>
  <c r="J124"/>
  <c r="K356"/>
  <c r="J356"/>
  <c r="I356"/>
  <c r="H356"/>
  <c r="G355"/>
  <c r="G356" s="1"/>
  <c r="F355"/>
  <c r="F356" s="1"/>
  <c r="F357" s="1"/>
  <c r="G354"/>
  <c r="Q354" s="1"/>
  <c r="F354"/>
  <c r="S354" s="1"/>
  <c r="G353"/>
  <c r="Q353" s="1"/>
  <c r="F353"/>
  <c r="S353" s="1"/>
  <c r="G352"/>
  <c r="Q352" s="1"/>
  <c r="F352"/>
  <c r="S352" s="1"/>
  <c r="G351"/>
  <c r="Q351" s="1"/>
  <c r="F351"/>
  <c r="S351" s="1"/>
  <c r="G350"/>
  <c r="Q350" s="1"/>
  <c r="F350"/>
  <c r="S350" s="1"/>
  <c r="G349"/>
  <c r="Q349" s="1"/>
  <c r="F349"/>
  <c r="S349" s="1"/>
  <c r="G348"/>
  <c r="Q348" s="1"/>
  <c r="F348"/>
  <c r="S348" s="1"/>
  <c r="G347"/>
  <c r="Q347" s="1"/>
  <c r="F347"/>
  <c r="S347" s="1"/>
  <c r="G346"/>
  <c r="Q346" s="1"/>
  <c r="F346"/>
  <c r="S346" s="1"/>
  <c r="J322"/>
  <c r="I322"/>
  <c r="H322"/>
  <c r="G322"/>
  <c r="F322"/>
  <c r="S322" s="1"/>
  <c r="J321"/>
  <c r="I321"/>
  <c r="H321"/>
  <c r="G321"/>
  <c r="F321"/>
  <c r="S321" s="1"/>
  <c r="J320"/>
  <c r="I320"/>
  <c r="H320"/>
  <c r="G320"/>
  <c r="F320"/>
  <c r="S320" s="1"/>
  <c r="J319"/>
  <c r="I319"/>
  <c r="H319"/>
  <c r="G319"/>
  <c r="F319"/>
  <c r="S319" s="1"/>
  <c r="J318"/>
  <c r="I318"/>
  <c r="H318"/>
  <c r="G318"/>
  <c r="F318"/>
  <c r="S318" s="1"/>
  <c r="J317"/>
  <c r="I317"/>
  <c r="H317"/>
  <c r="G317"/>
  <c r="F317"/>
  <c r="S317" s="1"/>
  <c r="J316"/>
  <c r="I316"/>
  <c r="H316"/>
  <c r="G316"/>
  <c r="F316"/>
  <c r="S316" s="1"/>
  <c r="J315"/>
  <c r="I315"/>
  <c r="H315"/>
  <c r="G315"/>
  <c r="F315"/>
  <c r="S315" s="1"/>
  <c r="J314"/>
  <c r="I314"/>
  <c r="H314"/>
  <c r="G314"/>
  <c r="F314"/>
  <c r="S314" s="1"/>
  <c r="J313"/>
  <c r="I313"/>
  <c r="H313"/>
  <c r="G313"/>
  <c r="F313"/>
  <c r="S313" s="1"/>
  <c r="J312"/>
  <c r="I312"/>
  <c r="H312"/>
  <c r="G312"/>
  <c r="F312"/>
  <c r="S312" s="1"/>
  <c r="J310"/>
  <c r="I310"/>
  <c r="H310"/>
  <c r="G310"/>
  <c r="F310"/>
  <c r="J309"/>
  <c r="I309"/>
  <c r="H309"/>
  <c r="G309"/>
  <c r="F309"/>
  <c r="S309" s="1"/>
  <c r="J308"/>
  <c r="I308"/>
  <c r="H308"/>
  <c r="G308"/>
  <c r="F308"/>
  <c r="S308" s="1"/>
  <c r="J307"/>
  <c r="I307"/>
  <c r="H307"/>
  <c r="G307"/>
  <c r="F307"/>
  <c r="S307" s="1"/>
  <c r="J306"/>
  <c r="I306"/>
  <c r="H306"/>
  <c r="G306"/>
  <c r="F306"/>
  <c r="S306" s="1"/>
  <c r="J305"/>
  <c r="I305"/>
  <c r="H305"/>
  <c r="G305"/>
  <c r="F305"/>
  <c r="S305" s="1"/>
  <c r="J304"/>
  <c r="I304"/>
  <c r="H304"/>
  <c r="G304"/>
  <c r="F304"/>
  <c r="S304" s="1"/>
  <c r="J303"/>
  <c r="I303"/>
  <c r="H303"/>
  <c r="G303"/>
  <c r="F303"/>
  <c r="S303" s="1"/>
  <c r="J302"/>
  <c r="I302"/>
  <c r="H302"/>
  <c r="G302"/>
  <c r="F302"/>
  <c r="S302" s="1"/>
  <c r="J301"/>
  <c r="I301"/>
  <c r="H301"/>
  <c r="G301"/>
  <c r="F301"/>
  <c r="S301" s="1"/>
  <c r="J300"/>
  <c r="I300"/>
  <c r="H300"/>
  <c r="G300"/>
  <c r="F300"/>
  <c r="S300" s="1"/>
  <c r="J299"/>
  <c r="I299"/>
  <c r="H299"/>
  <c r="G299"/>
  <c r="F299"/>
  <c r="S299" s="1"/>
  <c r="J298"/>
  <c r="I298"/>
  <c r="H298"/>
  <c r="G298"/>
  <c r="F298"/>
  <c r="S298" s="1"/>
  <c r="J297"/>
  <c r="I297"/>
  <c r="H297"/>
  <c r="G297"/>
  <c r="F297"/>
  <c r="S297" s="1"/>
  <c r="J296"/>
  <c r="I296"/>
  <c r="H296"/>
  <c r="G296"/>
  <c r="F296"/>
  <c r="S296" s="1"/>
  <c r="J295"/>
  <c r="I295"/>
  <c r="H295"/>
  <c r="G295"/>
  <c r="F295"/>
  <c r="S295" s="1"/>
  <c r="J294"/>
  <c r="I294"/>
  <c r="H294"/>
  <c r="G294"/>
  <c r="F294"/>
  <c r="S294" s="1"/>
  <c r="J293"/>
  <c r="I293"/>
  <c r="H293"/>
  <c r="F293"/>
  <c r="S293" s="1"/>
  <c r="J292"/>
  <c r="I292"/>
  <c r="H292"/>
  <c r="F292"/>
  <c r="S292" s="1"/>
  <c r="J291"/>
  <c r="I291"/>
  <c r="H291"/>
  <c r="G291"/>
  <c r="F291"/>
  <c r="S291" s="1"/>
  <c r="J288"/>
  <c r="I288"/>
  <c r="H288"/>
  <c r="G288"/>
  <c r="F288"/>
  <c r="S288" s="1"/>
  <c r="J287"/>
  <c r="I287"/>
  <c r="H287"/>
  <c r="G287"/>
  <c r="F287"/>
  <c r="S287" s="1"/>
  <c r="J286"/>
  <c r="I286"/>
  <c r="H286"/>
  <c r="G286"/>
  <c r="F286"/>
  <c r="S286" s="1"/>
  <c r="J285"/>
  <c r="I285"/>
  <c r="H285"/>
  <c r="G285"/>
  <c r="F285"/>
  <c r="S285" s="1"/>
  <c r="J284"/>
  <c r="I284"/>
  <c r="H284"/>
  <c r="G284"/>
  <c r="F284"/>
  <c r="S284" s="1"/>
  <c r="J283"/>
  <c r="I283"/>
  <c r="H283"/>
  <c r="G283"/>
  <c r="F283"/>
  <c r="S283" s="1"/>
  <c r="J282"/>
  <c r="I282"/>
  <c r="H282"/>
  <c r="G282"/>
  <c r="F282"/>
  <c r="S282" s="1"/>
  <c r="I281"/>
  <c r="H281"/>
  <c r="G281"/>
  <c r="F281"/>
  <c r="S281" s="1"/>
  <c r="J280"/>
  <c r="I280"/>
  <c r="H280"/>
  <c r="G280"/>
  <c r="F280"/>
  <c r="S280" s="1"/>
  <c r="I279"/>
  <c r="H279"/>
  <c r="G279"/>
  <c r="F279"/>
  <c r="S279" s="1"/>
  <c r="J278"/>
  <c r="I278"/>
  <c r="H278"/>
  <c r="G278"/>
  <c r="F278"/>
  <c r="S278" s="1"/>
  <c r="J277"/>
  <c r="I277"/>
  <c r="H277"/>
  <c r="G277"/>
  <c r="F277"/>
  <c r="S277" s="1"/>
  <c r="J276"/>
  <c r="I276"/>
  <c r="H276"/>
  <c r="G276"/>
  <c r="F276"/>
  <c r="S276" s="1"/>
  <c r="H275"/>
  <c r="G275"/>
  <c r="F275"/>
  <c r="S275" s="1"/>
  <c r="J274"/>
  <c r="I274"/>
  <c r="H274"/>
  <c r="G274"/>
  <c r="F274"/>
  <c r="S274" s="1"/>
  <c r="I273"/>
  <c r="H273"/>
  <c r="G273"/>
  <c r="F273"/>
  <c r="S273" s="1"/>
  <c r="J272"/>
  <c r="I272"/>
  <c r="H272"/>
  <c r="G272"/>
  <c r="F272"/>
  <c r="S272" s="1"/>
  <c r="J271"/>
  <c r="I271"/>
  <c r="H271"/>
  <c r="G271"/>
  <c r="F271"/>
  <c r="S271" s="1"/>
  <c r="J270"/>
  <c r="I270"/>
  <c r="H270"/>
  <c r="G270"/>
  <c r="F270"/>
  <c r="J269"/>
  <c r="I269"/>
  <c r="H269"/>
  <c r="G269"/>
  <c r="F269"/>
  <c r="S269" s="1"/>
  <c r="J268"/>
  <c r="I268"/>
  <c r="H268"/>
  <c r="G268"/>
  <c r="F268"/>
  <c r="S268" s="1"/>
  <c r="J267"/>
  <c r="I267"/>
  <c r="H267"/>
  <c r="G267"/>
  <c r="F267"/>
  <c r="S267" s="1"/>
  <c r="J266"/>
  <c r="I266"/>
  <c r="H266"/>
  <c r="G266"/>
  <c r="F266"/>
  <c r="S266" s="1"/>
  <c r="J265"/>
  <c r="I265"/>
  <c r="F265"/>
  <c r="S265" s="1"/>
  <c r="J264"/>
  <c r="I264"/>
  <c r="G264"/>
  <c r="F264"/>
  <c r="S264" s="1"/>
  <c r="J263"/>
  <c r="I263"/>
  <c r="F263"/>
  <c r="S263" s="1"/>
  <c r="J262"/>
  <c r="I262"/>
  <c r="G262"/>
  <c r="F262"/>
  <c r="S262" s="1"/>
  <c r="J261"/>
  <c r="I261"/>
  <c r="G261"/>
  <c r="F261"/>
  <c r="S261" s="1"/>
  <c r="J260"/>
  <c r="I260"/>
  <c r="H260"/>
  <c r="G260"/>
  <c r="F260"/>
  <c r="S260" s="1"/>
  <c r="J259"/>
  <c r="I259"/>
  <c r="H259"/>
  <c r="G259"/>
  <c r="F259"/>
  <c r="S259" s="1"/>
  <c r="J258"/>
  <c r="I258"/>
  <c r="H258"/>
  <c r="G258"/>
  <c r="F258"/>
  <c r="S258" s="1"/>
  <c r="J257"/>
  <c r="I257"/>
  <c r="H257"/>
  <c r="G257"/>
  <c r="F257"/>
  <c r="S257" s="1"/>
  <c r="J256"/>
  <c r="I256"/>
  <c r="H256"/>
  <c r="G256"/>
  <c r="F256"/>
  <c r="S256" s="1"/>
  <c r="J255"/>
  <c r="I255"/>
  <c r="H255"/>
  <c r="G255"/>
  <c r="F255"/>
  <c r="S255" s="1"/>
  <c r="J254"/>
  <c r="I254"/>
  <c r="H254"/>
  <c r="G254"/>
  <c r="F254"/>
  <c r="S254" s="1"/>
  <c r="J253"/>
  <c r="I253"/>
  <c r="H253"/>
  <c r="G253"/>
  <c r="F253"/>
  <c r="S253" s="1"/>
  <c r="J252"/>
  <c r="I252"/>
  <c r="H252"/>
  <c r="G252"/>
  <c r="F252"/>
  <c r="S252" s="1"/>
  <c r="J251"/>
  <c r="I251"/>
  <c r="H251"/>
  <c r="G251"/>
  <c r="F251"/>
  <c r="S251" s="1"/>
  <c r="J250"/>
  <c r="I250"/>
  <c r="F250"/>
  <c r="S250" s="1"/>
  <c r="J249"/>
  <c r="I249"/>
  <c r="H249"/>
  <c r="G249"/>
  <c r="F249"/>
  <c r="S249" s="1"/>
  <c r="J248"/>
  <c r="I248"/>
  <c r="H248"/>
  <c r="G248"/>
  <c r="F248"/>
  <c r="S248" s="1"/>
  <c r="J247"/>
  <c r="I247"/>
  <c r="H247"/>
  <c r="G247"/>
  <c r="F247"/>
  <c r="S247" s="1"/>
  <c r="J246"/>
  <c r="I246"/>
  <c r="H246"/>
  <c r="G246"/>
  <c r="F246"/>
  <c r="S246" s="1"/>
  <c r="J245"/>
  <c r="I245"/>
  <c r="H245"/>
  <c r="G245"/>
  <c r="F245"/>
  <c r="S245" s="1"/>
  <c r="J244"/>
  <c r="I244"/>
  <c r="H244"/>
  <c r="G244"/>
  <c r="F244"/>
  <c r="S244" s="1"/>
  <c r="J243"/>
  <c r="I243"/>
  <c r="H243"/>
  <c r="G243"/>
  <c r="F243"/>
  <c r="S243" s="1"/>
  <c r="J242"/>
  <c r="I242"/>
  <c r="H242"/>
  <c r="G242"/>
  <c r="F242"/>
  <c r="S242" s="1"/>
  <c r="J241"/>
  <c r="I241"/>
  <c r="H241"/>
  <c r="G241"/>
  <c r="F241"/>
  <c r="S241" s="1"/>
  <c r="J240"/>
  <c r="I240"/>
  <c r="H240"/>
  <c r="G240"/>
  <c r="F240"/>
  <c r="S240" s="1"/>
  <c r="J237"/>
  <c r="H237"/>
  <c r="G237"/>
  <c r="S237"/>
  <c r="J236"/>
  <c r="I236"/>
  <c r="H236"/>
  <c r="G236"/>
  <c r="F236"/>
  <c r="S236" s="1"/>
  <c r="J235"/>
  <c r="I235"/>
  <c r="H235"/>
  <c r="G235"/>
  <c r="F235"/>
  <c r="S235" s="1"/>
  <c r="J234"/>
  <c r="I234"/>
  <c r="H234"/>
  <c r="G234"/>
  <c r="F234"/>
  <c r="S234" s="1"/>
  <c r="J233"/>
  <c r="I233"/>
  <c r="H233"/>
  <c r="G233"/>
  <c r="F233"/>
  <c r="S233" s="1"/>
  <c r="J232"/>
  <c r="I232"/>
  <c r="H232"/>
  <c r="G232"/>
  <c r="F232"/>
  <c r="S232" s="1"/>
  <c r="J231"/>
  <c r="I231"/>
  <c r="H231"/>
  <c r="G231"/>
  <c r="F231"/>
  <c r="S231" s="1"/>
  <c r="J230"/>
  <c r="I230"/>
  <c r="H230"/>
  <c r="G230"/>
  <c r="F230"/>
  <c r="S230" s="1"/>
  <c r="J229"/>
  <c r="I229"/>
  <c r="H229"/>
  <c r="G229"/>
  <c r="F229"/>
  <c r="S229" s="1"/>
  <c r="J228"/>
  <c r="I228"/>
  <c r="H228"/>
  <c r="G228"/>
  <c r="F228"/>
  <c r="S228" s="1"/>
  <c r="J227"/>
  <c r="I227"/>
  <c r="H227"/>
  <c r="G227"/>
  <c r="F227"/>
  <c r="S227" s="1"/>
  <c r="J226"/>
  <c r="I226"/>
  <c r="H226"/>
  <c r="G226"/>
  <c r="F226"/>
  <c r="S226" s="1"/>
  <c r="J225"/>
  <c r="I225"/>
  <c r="H225"/>
  <c r="G225"/>
  <c r="F225"/>
  <c r="S225" s="1"/>
  <c r="J224"/>
  <c r="I224"/>
  <c r="H224"/>
  <c r="G224"/>
  <c r="F224"/>
  <c r="S224" s="1"/>
  <c r="J223"/>
  <c r="I223"/>
  <c r="G223"/>
  <c r="F223"/>
  <c r="S223" s="1"/>
  <c r="J222"/>
  <c r="I222"/>
  <c r="H222"/>
  <c r="G222"/>
  <c r="F222"/>
  <c r="S222" s="1"/>
  <c r="J221"/>
  <c r="I221"/>
  <c r="H221"/>
  <c r="G221"/>
  <c r="F221"/>
  <c r="S221" s="1"/>
  <c r="J220"/>
  <c r="I220"/>
  <c r="G220"/>
  <c r="F220"/>
  <c r="S220" s="1"/>
  <c r="J219"/>
  <c r="G219"/>
  <c r="F219"/>
  <c r="S219" s="1"/>
  <c r="J218"/>
  <c r="G218"/>
  <c r="F218"/>
  <c r="S218" s="1"/>
  <c r="I217"/>
  <c r="H217"/>
  <c r="G217"/>
  <c r="F217"/>
  <c r="S217" s="1"/>
  <c r="I216"/>
  <c r="H216"/>
  <c r="G216"/>
  <c r="F216"/>
  <c r="S216" s="1"/>
  <c r="J215"/>
  <c r="I215"/>
  <c r="H215"/>
  <c r="G215"/>
  <c r="F215"/>
  <c r="S215" s="1"/>
  <c r="J214"/>
  <c r="G214"/>
  <c r="F214"/>
  <c r="S214" s="1"/>
  <c r="J213"/>
  <c r="G213"/>
  <c r="F213"/>
  <c r="S213" s="1"/>
  <c r="J212"/>
  <c r="G212"/>
  <c r="F212"/>
  <c r="S212" s="1"/>
  <c r="J211"/>
  <c r="G211"/>
  <c r="F211"/>
  <c r="S211" s="1"/>
  <c r="J210"/>
  <c r="G210"/>
  <c r="F210"/>
  <c r="S210" s="1"/>
  <c r="J209"/>
  <c r="G209"/>
  <c r="F209"/>
  <c r="S209" s="1"/>
  <c r="I208"/>
  <c r="H208"/>
  <c r="G208"/>
  <c r="F208"/>
  <c r="S208" s="1"/>
  <c r="I207"/>
  <c r="H207"/>
  <c r="G207"/>
  <c r="F207"/>
  <c r="S207" s="1"/>
  <c r="I206"/>
  <c r="H206"/>
  <c r="G206"/>
  <c r="F206"/>
  <c r="S206" s="1"/>
  <c r="J205"/>
  <c r="G205"/>
  <c r="F205"/>
  <c r="S205" s="1"/>
  <c r="J204"/>
  <c r="G204"/>
  <c r="F204"/>
  <c r="S204" s="1"/>
  <c r="J203"/>
  <c r="G203"/>
  <c r="F203"/>
  <c r="S203" s="1"/>
  <c r="J202"/>
  <c r="H202"/>
  <c r="G202"/>
  <c r="S202"/>
  <c r="J201"/>
  <c r="S201"/>
  <c r="J200"/>
  <c r="G200"/>
  <c r="S200"/>
  <c r="J199"/>
  <c r="H199"/>
  <c r="S199"/>
  <c r="J198"/>
  <c r="I198"/>
  <c r="H198"/>
  <c r="G198"/>
  <c r="F198"/>
  <c r="S198" s="1"/>
  <c r="J197"/>
  <c r="I197"/>
  <c r="H197"/>
  <c r="G197"/>
  <c r="F197"/>
  <c r="S197" s="1"/>
  <c r="J196"/>
  <c r="I196"/>
  <c r="H196"/>
  <c r="G196"/>
  <c r="F196"/>
  <c r="S196" s="1"/>
  <c r="J195"/>
  <c r="I195"/>
  <c r="H195"/>
  <c r="G195"/>
  <c r="F195"/>
  <c r="S195" s="1"/>
  <c r="J194"/>
  <c r="I194"/>
  <c r="H194"/>
  <c r="G194"/>
  <c r="F194"/>
  <c r="S194" s="1"/>
  <c r="J193"/>
  <c r="I193"/>
  <c r="H193"/>
  <c r="G193"/>
  <c r="F193"/>
  <c r="S193" s="1"/>
  <c r="J192"/>
  <c r="I192"/>
  <c r="H192"/>
  <c r="G192"/>
  <c r="F192"/>
  <c r="S192" s="1"/>
  <c r="J191"/>
  <c r="I191"/>
  <c r="H191"/>
  <c r="G191"/>
  <c r="F191"/>
  <c r="S191" s="1"/>
  <c r="J190"/>
  <c r="I190"/>
  <c r="H190"/>
  <c r="G190"/>
  <c r="F190"/>
  <c r="S190" s="1"/>
  <c r="J189"/>
  <c r="I189"/>
  <c r="H189"/>
  <c r="G189"/>
  <c r="F189"/>
  <c r="S189" s="1"/>
  <c r="J188"/>
  <c r="I188"/>
  <c r="H188"/>
  <c r="G188"/>
  <c r="F188"/>
  <c r="S188" s="1"/>
  <c r="J187"/>
  <c r="I187"/>
  <c r="H187"/>
  <c r="S187"/>
  <c r="J186"/>
  <c r="I186"/>
  <c r="H186"/>
  <c r="S186"/>
  <c r="J185"/>
  <c r="I185"/>
  <c r="H185"/>
  <c r="S185"/>
  <c r="I184"/>
  <c r="H184"/>
  <c r="G184"/>
  <c r="F184"/>
  <c r="S184" s="1"/>
  <c r="I183"/>
  <c r="H183"/>
  <c r="G183"/>
  <c r="F183"/>
  <c r="S183" s="1"/>
  <c r="I182"/>
  <c r="H182"/>
  <c r="G182"/>
  <c r="F182"/>
  <c r="S182" s="1"/>
  <c r="I181"/>
  <c r="H181"/>
  <c r="G181"/>
  <c r="F181"/>
  <c r="S181" s="1"/>
  <c r="I180"/>
  <c r="H180"/>
  <c r="G180"/>
  <c r="F180"/>
  <c r="S180" s="1"/>
  <c r="J179"/>
  <c r="I179"/>
  <c r="F179"/>
  <c r="S179" s="1"/>
  <c r="J178"/>
  <c r="I178"/>
  <c r="F178"/>
  <c r="S178" s="1"/>
  <c r="J177"/>
  <c r="I177"/>
  <c r="F177"/>
  <c r="S177" s="1"/>
  <c r="J176"/>
  <c r="I176"/>
  <c r="H176"/>
  <c r="S176"/>
  <c r="J175"/>
  <c r="I175"/>
  <c r="H175"/>
  <c r="S175"/>
  <c r="J174"/>
  <c r="I174"/>
  <c r="F174"/>
  <c r="S174" s="1"/>
  <c r="J173"/>
  <c r="I173"/>
  <c r="F173"/>
  <c r="S173" s="1"/>
  <c r="J172"/>
  <c r="I172"/>
  <c r="F172"/>
  <c r="S172" s="1"/>
  <c r="J171"/>
  <c r="I171"/>
  <c r="S171"/>
  <c r="J170"/>
  <c r="I170"/>
  <c r="S170"/>
  <c r="J169"/>
  <c r="I169"/>
  <c r="S169"/>
  <c r="J168"/>
  <c r="I168"/>
  <c r="H168"/>
  <c r="S168"/>
  <c r="J167"/>
  <c r="I167"/>
  <c r="H167"/>
  <c r="S167"/>
  <c r="J166"/>
  <c r="I166"/>
  <c r="S166"/>
  <c r="J165"/>
  <c r="I165"/>
  <c r="S165"/>
  <c r="J164"/>
  <c r="I164"/>
  <c r="S164"/>
  <c r="K161"/>
  <c r="J161"/>
  <c r="S161"/>
  <c r="K160"/>
  <c r="J160"/>
  <c r="S160"/>
  <c r="K159"/>
  <c r="J159"/>
  <c r="S159"/>
  <c r="K158"/>
  <c r="J158"/>
  <c r="S158"/>
  <c r="K157"/>
  <c r="J157"/>
  <c r="I157"/>
  <c r="S157"/>
  <c r="J156"/>
  <c r="I156"/>
  <c r="H156"/>
  <c r="G156"/>
  <c r="F156"/>
  <c r="S156" s="1"/>
  <c r="J155"/>
  <c r="I155"/>
  <c r="H155"/>
  <c r="G155"/>
  <c r="F155"/>
  <c r="S155" s="1"/>
  <c r="J154"/>
  <c r="I154"/>
  <c r="H154"/>
  <c r="G154"/>
  <c r="F154"/>
  <c r="S154" s="1"/>
  <c r="K153"/>
  <c r="H153"/>
  <c r="G153"/>
  <c r="F153"/>
  <c r="S153" s="1"/>
  <c r="K152"/>
  <c r="H152"/>
  <c r="G152"/>
  <c r="F152"/>
  <c r="S152" s="1"/>
  <c r="K151"/>
  <c r="H151"/>
  <c r="G151"/>
  <c r="F151"/>
  <c r="S151" s="1"/>
  <c r="J150"/>
  <c r="I150"/>
  <c r="H150"/>
  <c r="G150"/>
  <c r="F150"/>
  <c r="S150" s="1"/>
  <c r="J149"/>
  <c r="I149"/>
  <c r="H149"/>
  <c r="G149"/>
  <c r="F149"/>
  <c r="S149" s="1"/>
  <c r="J148"/>
  <c r="I148"/>
  <c r="H148"/>
  <c r="G148"/>
  <c r="F148"/>
  <c r="S148" s="1"/>
  <c r="K147"/>
  <c r="H147"/>
  <c r="G147"/>
  <c r="F147"/>
  <c r="S147" s="1"/>
  <c r="K146"/>
  <c r="H146"/>
  <c r="G146"/>
  <c r="F146"/>
  <c r="S146" s="1"/>
  <c r="K145"/>
  <c r="H145"/>
  <c r="G145"/>
  <c r="F145"/>
  <c r="S145" s="1"/>
  <c r="J144"/>
  <c r="I144"/>
  <c r="H144"/>
  <c r="G144"/>
  <c r="F144"/>
  <c r="S144" s="1"/>
  <c r="J143"/>
  <c r="I143"/>
  <c r="H143"/>
  <c r="G143"/>
  <c r="F143"/>
  <c r="S143" s="1"/>
  <c r="J142"/>
  <c r="I142"/>
  <c r="H142"/>
  <c r="G142"/>
  <c r="F142"/>
  <c r="S142" s="1"/>
  <c r="K141"/>
  <c r="I141"/>
  <c r="H141"/>
  <c r="G141"/>
  <c r="F141"/>
  <c r="S141" s="1"/>
  <c r="K140"/>
  <c r="I140"/>
  <c r="H140"/>
  <c r="G140"/>
  <c r="F140"/>
  <c r="S140" s="1"/>
  <c r="K139"/>
  <c r="I139"/>
  <c r="H139"/>
  <c r="G139"/>
  <c r="F139"/>
  <c r="S139" s="1"/>
  <c r="K138"/>
  <c r="J138"/>
  <c r="I138"/>
  <c r="H138"/>
  <c r="G138"/>
  <c r="F138"/>
  <c r="S138" s="1"/>
  <c r="K137"/>
  <c r="J137"/>
  <c r="I137"/>
  <c r="H137"/>
  <c r="G137"/>
  <c r="F137"/>
  <c r="S137" s="1"/>
  <c r="K136"/>
  <c r="J136"/>
  <c r="I136"/>
  <c r="H136"/>
  <c r="G136"/>
  <c r="F136"/>
  <c r="S136" s="1"/>
  <c r="K135"/>
  <c r="H135"/>
  <c r="G135"/>
  <c r="F135"/>
  <c r="S135" s="1"/>
  <c r="K134"/>
  <c r="H134"/>
  <c r="G134"/>
  <c r="F134"/>
  <c r="S134" s="1"/>
  <c r="K133"/>
  <c r="H133"/>
  <c r="G133"/>
  <c r="F133"/>
  <c r="S133" s="1"/>
  <c r="J132"/>
  <c r="I132"/>
  <c r="H132"/>
  <c r="G132"/>
  <c r="F132"/>
  <c r="S132" s="1"/>
  <c r="J131"/>
  <c r="I131"/>
  <c r="H131"/>
  <c r="G131"/>
  <c r="F131"/>
  <c r="S131" s="1"/>
  <c r="J130"/>
  <c r="I130"/>
  <c r="H130"/>
  <c r="G130"/>
  <c r="F130"/>
  <c r="S130" s="1"/>
  <c r="K129"/>
  <c r="H129"/>
  <c r="G129"/>
  <c r="F129"/>
  <c r="S129" s="1"/>
  <c r="K128"/>
  <c r="H128"/>
  <c r="G128"/>
  <c r="F128"/>
  <c r="S128" s="1"/>
  <c r="K127"/>
  <c r="H127"/>
  <c r="G127"/>
  <c r="F127"/>
  <c r="S127" s="1"/>
  <c r="J126"/>
  <c r="I126"/>
  <c r="H126"/>
  <c r="G126"/>
  <c r="F126"/>
  <c r="S126" s="1"/>
  <c r="J125"/>
  <c r="I125"/>
  <c r="H125"/>
  <c r="G125"/>
  <c r="F125"/>
  <c r="S125" s="1"/>
  <c r="I124"/>
  <c r="H124"/>
  <c r="G124"/>
  <c r="F124"/>
  <c r="S124" s="1"/>
  <c r="K123"/>
  <c r="I123"/>
  <c r="H123"/>
  <c r="G123"/>
  <c r="F123"/>
  <c r="S123" s="1"/>
  <c r="K122"/>
  <c r="I122"/>
  <c r="H122"/>
  <c r="G122"/>
  <c r="F122"/>
  <c r="S122" s="1"/>
  <c r="K121"/>
  <c r="I121"/>
  <c r="H121"/>
  <c r="G121"/>
  <c r="F121"/>
  <c r="S121" s="1"/>
  <c r="J120"/>
  <c r="I120"/>
  <c r="H120"/>
  <c r="G120"/>
  <c r="F120"/>
  <c r="S120" s="1"/>
  <c r="J119"/>
  <c r="I119"/>
  <c r="H119"/>
  <c r="G119"/>
  <c r="F119"/>
  <c r="S119" s="1"/>
  <c r="J118"/>
  <c r="I118"/>
  <c r="H118"/>
  <c r="G118"/>
  <c r="F118"/>
  <c r="S118" s="1"/>
  <c r="K117"/>
  <c r="I117"/>
  <c r="H117"/>
  <c r="G117"/>
  <c r="F117"/>
  <c r="S117" s="1"/>
  <c r="K116"/>
  <c r="I116"/>
  <c r="H116"/>
  <c r="G116"/>
  <c r="F116"/>
  <c r="S116" s="1"/>
  <c r="K115"/>
  <c r="I115"/>
  <c r="H115"/>
  <c r="G115"/>
  <c r="F115"/>
  <c r="S115" s="1"/>
  <c r="J114"/>
  <c r="I114"/>
  <c r="H114"/>
  <c r="G114"/>
  <c r="F114"/>
  <c r="S114" s="1"/>
  <c r="J113"/>
  <c r="I113"/>
  <c r="H113"/>
  <c r="G113"/>
  <c r="F113"/>
  <c r="S113" s="1"/>
  <c r="J112"/>
  <c r="I112"/>
  <c r="H112"/>
  <c r="G112"/>
  <c r="F112"/>
  <c r="S112" s="1"/>
  <c r="K111"/>
  <c r="H111"/>
  <c r="G111"/>
  <c r="F111"/>
  <c r="S111" s="1"/>
  <c r="K110"/>
  <c r="H110"/>
  <c r="G110"/>
  <c r="F110"/>
  <c r="S110" s="1"/>
  <c r="K109"/>
  <c r="H109"/>
  <c r="G109"/>
  <c r="F109"/>
  <c r="S109" s="1"/>
  <c r="J108"/>
  <c r="I108"/>
  <c r="H108"/>
  <c r="G108"/>
  <c r="F108"/>
  <c r="S108" s="1"/>
  <c r="J107"/>
  <c r="I107"/>
  <c r="H107"/>
  <c r="G107"/>
  <c r="F107"/>
  <c r="S107" s="1"/>
  <c r="J106"/>
  <c r="I106"/>
  <c r="H106"/>
  <c r="G106"/>
  <c r="F106"/>
  <c r="S106" s="1"/>
  <c r="K105"/>
  <c r="H105"/>
  <c r="G105"/>
  <c r="F105"/>
  <c r="S105" s="1"/>
  <c r="K104"/>
  <c r="H104"/>
  <c r="G104"/>
  <c r="F104"/>
  <c r="S104" s="1"/>
  <c r="K103"/>
  <c r="H103"/>
  <c r="G103"/>
  <c r="F103"/>
  <c r="S103" s="1"/>
  <c r="J102"/>
  <c r="I102"/>
  <c r="H102"/>
  <c r="G102"/>
  <c r="F102"/>
  <c r="S102" s="1"/>
  <c r="J101"/>
  <c r="I101"/>
  <c r="H101"/>
  <c r="G101"/>
  <c r="F101"/>
  <c r="S101" s="1"/>
  <c r="J100"/>
  <c r="I100"/>
  <c r="H100"/>
  <c r="G100"/>
  <c r="F100"/>
  <c r="S100" s="1"/>
  <c r="K99"/>
  <c r="H99"/>
  <c r="G99"/>
  <c r="F99"/>
  <c r="S99" s="1"/>
  <c r="K98"/>
  <c r="J98"/>
  <c r="I98"/>
  <c r="H98"/>
  <c r="G98"/>
  <c r="F98"/>
  <c r="S98" s="1"/>
  <c r="K97"/>
  <c r="I97"/>
  <c r="H97"/>
  <c r="G97"/>
  <c r="F97"/>
  <c r="S97" s="1"/>
  <c r="J96"/>
  <c r="I96"/>
  <c r="H96"/>
  <c r="G96"/>
  <c r="F96"/>
  <c r="S96" s="1"/>
  <c r="J95"/>
  <c r="I95"/>
  <c r="H95"/>
  <c r="G95"/>
  <c r="F95"/>
  <c r="S95" s="1"/>
  <c r="J94"/>
  <c r="I94"/>
  <c r="H94"/>
  <c r="G94"/>
  <c r="F94"/>
  <c r="S94" s="1"/>
  <c r="K93"/>
  <c r="J93"/>
  <c r="H93"/>
  <c r="G93"/>
  <c r="F93"/>
  <c r="S93" s="1"/>
  <c r="K92"/>
  <c r="J92"/>
  <c r="H92"/>
  <c r="G92"/>
  <c r="F92"/>
  <c r="S92" s="1"/>
  <c r="K91"/>
  <c r="H91"/>
  <c r="G91"/>
  <c r="F91"/>
  <c r="S91" s="1"/>
  <c r="J90"/>
  <c r="I90"/>
  <c r="H90"/>
  <c r="G90"/>
  <c r="F90"/>
  <c r="S90" s="1"/>
  <c r="J89"/>
  <c r="I89"/>
  <c r="H89"/>
  <c r="G89"/>
  <c r="F89"/>
  <c r="S89" s="1"/>
  <c r="J88"/>
  <c r="I88"/>
  <c r="H88"/>
  <c r="G88"/>
  <c r="F88"/>
  <c r="S88" s="1"/>
  <c r="K87"/>
  <c r="I87"/>
  <c r="H87"/>
  <c r="G87"/>
  <c r="F87"/>
  <c r="S87" s="1"/>
  <c r="K86"/>
  <c r="J86"/>
  <c r="H86"/>
  <c r="G86"/>
  <c r="F86"/>
  <c r="S86" s="1"/>
  <c r="K85"/>
  <c r="H85"/>
  <c r="G85"/>
  <c r="F85"/>
  <c r="S85" s="1"/>
  <c r="K84"/>
  <c r="J84"/>
  <c r="I84"/>
  <c r="H84"/>
  <c r="G84"/>
  <c r="F84"/>
  <c r="S84" s="1"/>
  <c r="K83"/>
  <c r="J83"/>
  <c r="I83"/>
  <c r="H83"/>
  <c r="G83"/>
  <c r="F83"/>
  <c r="S83" s="1"/>
  <c r="J82"/>
  <c r="I82"/>
  <c r="H82"/>
  <c r="G82"/>
  <c r="F82"/>
  <c r="S82" s="1"/>
  <c r="K81"/>
  <c r="H81"/>
  <c r="G81"/>
  <c r="F81"/>
  <c r="S81" s="1"/>
  <c r="K80"/>
  <c r="H80"/>
  <c r="G80"/>
  <c r="F80"/>
  <c r="S80" s="1"/>
  <c r="K79"/>
  <c r="H79"/>
  <c r="G79"/>
  <c r="F79"/>
  <c r="S79" s="1"/>
  <c r="K78"/>
  <c r="J78"/>
  <c r="I78"/>
  <c r="H78"/>
  <c r="G78"/>
  <c r="F78"/>
  <c r="S78" s="1"/>
  <c r="K77"/>
  <c r="J77"/>
  <c r="I77"/>
  <c r="H77"/>
  <c r="G77"/>
  <c r="F77"/>
  <c r="S77" s="1"/>
  <c r="K76"/>
  <c r="J76"/>
  <c r="I76"/>
  <c r="H76"/>
  <c r="G76"/>
  <c r="F76"/>
  <c r="S76" s="1"/>
  <c r="K75"/>
  <c r="J75"/>
  <c r="I75"/>
  <c r="H75"/>
  <c r="G75"/>
  <c r="F75"/>
  <c r="S75" s="1"/>
  <c r="K74"/>
  <c r="J74"/>
  <c r="I74"/>
  <c r="H74"/>
  <c r="G74"/>
  <c r="F74"/>
  <c r="S74" s="1"/>
  <c r="K73"/>
  <c r="J73"/>
  <c r="I73"/>
  <c r="H73"/>
  <c r="G73"/>
  <c r="F73"/>
  <c r="S73" s="1"/>
  <c r="K72"/>
  <c r="J72"/>
  <c r="I72"/>
  <c r="H72"/>
  <c r="G72"/>
  <c r="F72"/>
  <c r="S72" s="1"/>
  <c r="K71"/>
  <c r="J71"/>
  <c r="I71"/>
  <c r="H71"/>
  <c r="G71"/>
  <c r="F71"/>
  <c r="S71" s="1"/>
  <c r="K70"/>
  <c r="J70"/>
  <c r="I70"/>
  <c r="H70"/>
  <c r="G70"/>
  <c r="F70"/>
  <c r="S70" s="1"/>
  <c r="K69"/>
  <c r="J69"/>
  <c r="H69"/>
  <c r="G69"/>
  <c r="F69"/>
  <c r="S69" s="1"/>
  <c r="K68"/>
  <c r="J68"/>
  <c r="I68"/>
  <c r="H68"/>
  <c r="G68"/>
  <c r="F68"/>
  <c r="S68" s="1"/>
  <c r="K67"/>
  <c r="H67"/>
  <c r="G67"/>
  <c r="F67"/>
  <c r="S67" s="1"/>
  <c r="K66"/>
  <c r="J66"/>
  <c r="F66"/>
  <c r="S66" s="1"/>
  <c r="K65"/>
  <c r="J65"/>
  <c r="F65"/>
  <c r="S65" s="1"/>
  <c r="K64"/>
  <c r="J64"/>
  <c r="F64"/>
  <c r="S64" s="1"/>
  <c r="K63"/>
  <c r="J63"/>
  <c r="I63"/>
  <c r="F63"/>
  <c r="S63" s="1"/>
  <c r="K62"/>
  <c r="J62"/>
  <c r="I62"/>
  <c r="F62"/>
  <c r="S62" s="1"/>
  <c r="K61"/>
  <c r="J61"/>
  <c r="H61"/>
  <c r="F61"/>
  <c r="S61" s="1"/>
  <c r="K60"/>
  <c r="J60"/>
  <c r="I60"/>
  <c r="H60"/>
  <c r="F60"/>
  <c r="S60" s="1"/>
  <c r="K59"/>
  <c r="J59"/>
  <c r="I59"/>
  <c r="G59"/>
  <c r="F59"/>
  <c r="S59" s="1"/>
  <c r="K58"/>
  <c r="J58"/>
  <c r="G58"/>
  <c r="F58"/>
  <c r="S58" s="1"/>
  <c r="K57"/>
  <c r="J57"/>
  <c r="G57"/>
  <c r="F57"/>
  <c r="S57" s="1"/>
  <c r="K56"/>
  <c r="J56"/>
  <c r="G56"/>
  <c r="F56"/>
  <c r="S56" s="1"/>
  <c r="K55"/>
  <c r="J55"/>
  <c r="F55"/>
  <c r="S55" s="1"/>
  <c r="K54"/>
  <c r="J54"/>
  <c r="F54"/>
  <c r="S54" s="1"/>
  <c r="K53"/>
  <c r="J53"/>
  <c r="H53"/>
  <c r="F53"/>
  <c r="S53" s="1"/>
  <c r="J52"/>
  <c r="I52"/>
  <c r="H52"/>
  <c r="G52"/>
  <c r="F52"/>
  <c r="S52" s="1"/>
  <c r="J51"/>
  <c r="I51"/>
  <c r="H51"/>
  <c r="G51"/>
  <c r="F51"/>
  <c r="S51" s="1"/>
  <c r="J50"/>
  <c r="I50"/>
  <c r="H50"/>
  <c r="G50"/>
  <c r="F50"/>
  <c r="S50" s="1"/>
  <c r="K49"/>
  <c r="J49"/>
  <c r="I49"/>
  <c r="S49"/>
  <c r="K48"/>
  <c r="J48"/>
  <c r="I48"/>
  <c r="S48"/>
  <c r="K47"/>
  <c r="J47"/>
  <c r="I47"/>
  <c r="H47"/>
  <c r="G47"/>
  <c r="F47"/>
  <c r="S47" s="1"/>
  <c r="K46"/>
  <c r="J46"/>
  <c r="G46"/>
  <c r="F46"/>
  <c r="S46" s="1"/>
  <c r="K45"/>
  <c r="J45"/>
  <c r="G45"/>
  <c r="F45"/>
  <c r="S45" s="1"/>
  <c r="K44"/>
  <c r="J44"/>
  <c r="G44"/>
  <c r="F44"/>
  <c r="S44" s="1"/>
  <c r="J43"/>
  <c r="I43"/>
  <c r="H43"/>
  <c r="G43"/>
  <c r="F43"/>
  <c r="S43" s="1"/>
  <c r="J42"/>
  <c r="I42"/>
  <c r="H42"/>
  <c r="G42"/>
  <c r="F42"/>
  <c r="S42" s="1"/>
  <c r="J41"/>
  <c r="I41"/>
  <c r="H41"/>
  <c r="G41"/>
  <c r="F41"/>
  <c r="S41" s="1"/>
  <c r="K40"/>
  <c r="J40"/>
  <c r="G40"/>
  <c r="F40"/>
  <c r="S40" s="1"/>
  <c r="K39"/>
  <c r="J39"/>
  <c r="G39"/>
  <c r="F39"/>
  <c r="S39" s="1"/>
  <c r="K38"/>
  <c r="J38"/>
  <c r="H38"/>
  <c r="G38"/>
  <c r="F38"/>
  <c r="S38" s="1"/>
  <c r="K37"/>
  <c r="J37"/>
  <c r="I37"/>
  <c r="S37"/>
  <c r="K36"/>
  <c r="J36"/>
  <c r="I36"/>
  <c r="S36"/>
  <c r="K35"/>
  <c r="J35"/>
  <c r="H35"/>
  <c r="G35"/>
  <c r="F35"/>
  <c r="S35" s="1"/>
  <c r="K34"/>
  <c r="J34"/>
  <c r="I34"/>
  <c r="H34"/>
  <c r="G34"/>
  <c r="F34"/>
  <c r="S34" s="1"/>
  <c r="K33"/>
  <c r="J33"/>
  <c r="I33"/>
  <c r="H33"/>
  <c r="G33"/>
  <c r="F33"/>
  <c r="S33" s="1"/>
  <c r="N32"/>
  <c r="K32"/>
  <c r="J32"/>
  <c r="G32"/>
  <c r="F32"/>
  <c r="S32" s="1"/>
  <c r="N31"/>
  <c r="K31"/>
  <c r="J31"/>
  <c r="H31"/>
  <c r="G31"/>
  <c r="F31"/>
  <c r="S31" s="1"/>
  <c r="N30"/>
  <c r="K30"/>
  <c r="J30"/>
  <c r="I30"/>
  <c r="H30"/>
  <c r="G30"/>
  <c r="F30"/>
  <c r="S30" s="1"/>
  <c r="N29"/>
  <c r="K29"/>
  <c r="J29"/>
  <c r="F29"/>
  <c r="S29" s="1"/>
  <c r="N28"/>
  <c r="K28"/>
  <c r="J28"/>
  <c r="F28"/>
  <c r="S28" s="1"/>
  <c r="N27"/>
  <c r="K27"/>
  <c r="J27"/>
  <c r="F27"/>
  <c r="S27" s="1"/>
  <c r="N26"/>
  <c r="K26"/>
  <c r="J26"/>
  <c r="I26"/>
  <c r="H26"/>
  <c r="F26"/>
  <c r="S26" s="1"/>
  <c r="N25"/>
  <c r="K25"/>
  <c r="J25"/>
  <c r="I25"/>
  <c r="F25"/>
  <c r="S25" s="1"/>
  <c r="N24"/>
  <c r="K24"/>
  <c r="J24"/>
  <c r="G24"/>
  <c r="F24"/>
  <c r="S24" s="1"/>
  <c r="K23"/>
  <c r="J23"/>
  <c r="G23"/>
  <c r="F23"/>
  <c r="S23" s="1"/>
  <c r="K22"/>
  <c r="J22"/>
  <c r="G22"/>
  <c r="F22"/>
  <c r="S22" s="1"/>
  <c r="K21"/>
  <c r="J21"/>
  <c r="G21"/>
  <c r="F21"/>
  <c r="S21" s="1"/>
  <c r="K20"/>
  <c r="J20"/>
  <c r="I20"/>
  <c r="F20"/>
  <c r="S20" s="1"/>
  <c r="K19"/>
  <c r="J19"/>
  <c r="I19"/>
  <c r="F19"/>
  <c r="S19" s="1"/>
  <c r="K18"/>
  <c r="J18"/>
  <c r="I18"/>
  <c r="F18"/>
  <c r="S18" s="1"/>
  <c r="N17"/>
  <c r="K17"/>
  <c r="J17"/>
  <c r="I17"/>
  <c r="F17"/>
  <c r="S17" s="1"/>
  <c r="N16"/>
  <c r="K16"/>
  <c r="J16"/>
  <c r="I16"/>
  <c r="H16"/>
  <c r="F16"/>
  <c r="S16" s="1"/>
  <c r="N15"/>
  <c r="K15"/>
  <c r="J15"/>
  <c r="I15"/>
  <c r="F15"/>
  <c r="S15" s="1"/>
  <c r="R14"/>
  <c r="P14"/>
  <c r="N14"/>
  <c r="K14"/>
  <c r="J14"/>
  <c r="F14"/>
  <c r="S14" s="1"/>
  <c r="R13"/>
  <c r="P13"/>
  <c r="N13"/>
  <c r="K13"/>
  <c r="J13"/>
  <c r="F13"/>
  <c r="S13" s="1"/>
  <c r="M13" l="1"/>
  <c r="O13"/>
  <c r="Q13"/>
  <c r="M14"/>
  <c r="O14"/>
  <c r="Q14"/>
  <c r="M15"/>
  <c r="O15"/>
  <c r="Q15"/>
  <c r="M16"/>
  <c r="O16"/>
  <c r="Q16"/>
  <c r="M17"/>
  <c r="O17"/>
  <c r="Q17"/>
  <c r="M18"/>
  <c r="O18"/>
  <c r="Q18"/>
  <c r="M19"/>
  <c r="O19"/>
  <c r="Q19"/>
  <c r="M20"/>
  <c r="O20"/>
  <c r="Q20"/>
  <c r="M21"/>
  <c r="O21"/>
  <c r="Q21"/>
  <c r="M22"/>
  <c r="O22"/>
  <c r="Q22"/>
  <c r="M23"/>
  <c r="O23"/>
  <c r="Q23"/>
  <c r="M24"/>
  <c r="O24"/>
  <c r="Q24"/>
  <c r="M25"/>
  <c r="O25"/>
  <c r="Q25"/>
  <c r="M26"/>
  <c r="O26"/>
  <c r="Q26"/>
  <c r="M27"/>
  <c r="O27"/>
  <c r="Q27"/>
  <c r="M28"/>
  <c r="O28"/>
  <c r="Q28"/>
  <c r="M29"/>
  <c r="O29"/>
  <c r="Q29"/>
  <c r="M30"/>
  <c r="O30"/>
  <c r="Q30"/>
  <c r="M31"/>
  <c r="O31"/>
  <c r="Q31"/>
  <c r="M32"/>
  <c r="O32"/>
  <c r="Q32"/>
  <c r="M33"/>
  <c r="O33"/>
  <c r="Q33"/>
  <c r="M34"/>
  <c r="O34"/>
  <c r="Q34"/>
  <c r="M35"/>
  <c r="O35"/>
  <c r="Q35"/>
  <c r="M36"/>
  <c r="O36"/>
  <c r="Q36"/>
  <c r="M37"/>
  <c r="O37"/>
  <c r="Q37"/>
  <c r="M38"/>
  <c r="O38"/>
  <c r="Q38"/>
  <c r="M39"/>
  <c r="O39"/>
  <c r="Q39"/>
  <c r="M40"/>
  <c r="O40"/>
  <c r="Q40"/>
  <c r="M41"/>
  <c r="O41"/>
  <c r="Q41"/>
  <c r="M42"/>
  <c r="O42"/>
  <c r="Q42"/>
  <c r="M43"/>
  <c r="O43"/>
  <c r="Q43"/>
  <c r="M44"/>
  <c r="O44"/>
  <c r="Q44"/>
  <c r="M45"/>
  <c r="O45"/>
  <c r="Q45"/>
  <c r="M46"/>
  <c r="O46"/>
  <c r="Q46"/>
  <c r="M47"/>
  <c r="O47"/>
  <c r="Q47"/>
  <c r="M48"/>
  <c r="O48"/>
  <c r="Q48"/>
  <c r="M49"/>
  <c r="O49"/>
  <c r="Q49"/>
  <c r="M50"/>
  <c r="O50"/>
  <c r="Q50"/>
  <c r="M51"/>
  <c r="O51"/>
  <c r="Q51"/>
  <c r="M52"/>
  <c r="O52"/>
  <c r="Q52"/>
  <c r="M53"/>
  <c r="O53"/>
  <c r="Q53"/>
  <c r="M54"/>
  <c r="O54"/>
  <c r="Q54"/>
  <c r="M55"/>
  <c r="O55"/>
  <c r="Q55"/>
  <c r="M56"/>
  <c r="O56"/>
  <c r="Q56"/>
  <c r="M57"/>
  <c r="O57"/>
  <c r="Q57"/>
  <c r="M58"/>
  <c r="O58"/>
  <c r="Q58"/>
  <c r="M59"/>
  <c r="O59"/>
  <c r="Q59"/>
  <c r="M60"/>
  <c r="O60"/>
  <c r="Q60"/>
  <c r="M61"/>
  <c r="O61"/>
  <c r="Q61"/>
  <c r="M62"/>
  <c r="O62"/>
  <c r="Q62"/>
  <c r="M63"/>
  <c r="O63"/>
  <c r="Q63"/>
  <c r="M64"/>
  <c r="O64"/>
  <c r="Q64"/>
  <c r="M65"/>
  <c r="O65"/>
  <c r="Q65"/>
  <c r="M66"/>
  <c r="O66"/>
  <c r="Q66"/>
  <c r="M67"/>
  <c r="O67"/>
  <c r="Q67"/>
  <c r="M68"/>
  <c r="O68"/>
  <c r="Q68"/>
  <c r="M69"/>
  <c r="O69"/>
  <c r="Q69"/>
  <c r="M70"/>
  <c r="O70"/>
  <c r="Q70"/>
  <c r="M71"/>
  <c r="O71"/>
  <c r="Q71"/>
  <c r="M72"/>
  <c r="O72"/>
  <c r="Q72"/>
  <c r="M73"/>
  <c r="O73"/>
  <c r="Q73"/>
  <c r="M74"/>
  <c r="O74"/>
  <c r="Q74"/>
  <c r="M75"/>
  <c r="O75"/>
  <c r="Q75"/>
  <c r="M76"/>
  <c r="O76"/>
  <c r="Q76"/>
  <c r="M77"/>
  <c r="O77"/>
  <c r="Q77"/>
  <c r="M78"/>
  <c r="O78"/>
  <c r="Q78"/>
  <c r="M79"/>
  <c r="O79"/>
  <c r="Q79"/>
  <c r="M80"/>
  <c r="O80"/>
  <c r="Q80"/>
  <c r="M81"/>
  <c r="O81"/>
  <c r="Q81"/>
  <c r="M82"/>
  <c r="O82"/>
  <c r="Q82"/>
  <c r="M83"/>
  <c r="O83"/>
  <c r="Q83"/>
  <c r="M84"/>
  <c r="O84"/>
  <c r="Q84"/>
  <c r="M85"/>
  <c r="O85"/>
  <c r="Q85"/>
  <c r="M86"/>
  <c r="O86"/>
  <c r="Q86"/>
  <c r="M87"/>
  <c r="O87"/>
  <c r="Q87"/>
  <c r="M88"/>
  <c r="O88"/>
  <c r="Q88"/>
  <c r="M89"/>
  <c r="O89"/>
  <c r="Q89"/>
  <c r="M90"/>
  <c r="O90"/>
  <c r="Q90"/>
  <c r="M91"/>
  <c r="O91"/>
  <c r="Q91"/>
  <c r="M92"/>
  <c r="O92"/>
  <c r="Q92"/>
  <c r="M93"/>
  <c r="O93"/>
  <c r="Q93"/>
  <c r="M94"/>
  <c r="O94"/>
  <c r="Q94"/>
  <c r="M95"/>
  <c r="O95"/>
  <c r="Q95"/>
  <c r="M96"/>
  <c r="O96"/>
  <c r="Q96"/>
  <c r="M97"/>
  <c r="O97"/>
  <c r="Q97"/>
  <c r="M98"/>
  <c r="O98"/>
  <c r="Q98"/>
  <c r="M99"/>
  <c r="O99"/>
  <c r="Q99"/>
  <c r="M100"/>
  <c r="O100"/>
  <c r="Q100"/>
  <c r="M101"/>
  <c r="O101"/>
  <c r="Q101"/>
  <c r="M102"/>
  <c r="O102"/>
  <c r="Q102"/>
  <c r="M103"/>
  <c r="O103"/>
  <c r="Q103"/>
  <c r="M104"/>
  <c r="O104"/>
  <c r="Q104"/>
  <c r="M105"/>
  <c r="O105"/>
  <c r="Q105"/>
  <c r="M106"/>
  <c r="O106"/>
  <c r="Q106"/>
  <c r="M107"/>
  <c r="O107"/>
  <c r="Q107"/>
  <c r="M108"/>
  <c r="O108"/>
  <c r="Q108"/>
  <c r="M109"/>
  <c r="O109"/>
  <c r="Q109"/>
  <c r="M110"/>
  <c r="O110"/>
  <c r="Q110"/>
  <c r="M111"/>
  <c r="O111"/>
  <c r="Q111"/>
  <c r="M112"/>
  <c r="O112"/>
  <c r="Q112"/>
  <c r="M113"/>
  <c r="O113"/>
  <c r="Q113"/>
  <c r="M114"/>
  <c r="O114"/>
  <c r="Q114"/>
  <c r="M115"/>
  <c r="O115"/>
  <c r="Q115"/>
  <c r="M116"/>
  <c r="O116"/>
  <c r="Q116"/>
  <c r="M117"/>
  <c r="O117"/>
  <c r="Q117"/>
  <c r="M118"/>
  <c r="O118"/>
  <c r="Q118"/>
  <c r="M119"/>
  <c r="O119"/>
  <c r="Q119"/>
  <c r="M120"/>
  <c r="O120"/>
  <c r="Q120"/>
  <c r="M121"/>
  <c r="O121"/>
  <c r="Q121"/>
  <c r="M122"/>
  <c r="O122"/>
  <c r="Q122"/>
  <c r="M123"/>
  <c r="O123"/>
  <c r="Q123"/>
  <c r="M124"/>
  <c r="O124"/>
  <c r="Q124"/>
  <c r="M125"/>
  <c r="O125"/>
  <c r="Q125"/>
  <c r="M126"/>
  <c r="O126"/>
  <c r="Q126"/>
  <c r="M127"/>
  <c r="O127"/>
  <c r="Q127"/>
  <c r="M128"/>
  <c r="O128"/>
  <c r="Q128"/>
  <c r="M129"/>
  <c r="O129"/>
  <c r="Q129"/>
  <c r="M130"/>
  <c r="O130"/>
  <c r="Q130"/>
  <c r="M131"/>
  <c r="O131"/>
  <c r="Q131"/>
  <c r="M132"/>
  <c r="O132"/>
  <c r="Q132"/>
  <c r="M133"/>
  <c r="O133"/>
  <c r="Q133"/>
  <c r="M134"/>
  <c r="O134"/>
  <c r="Q134"/>
  <c r="M135"/>
  <c r="O135"/>
  <c r="Q135"/>
  <c r="M136"/>
  <c r="O136"/>
  <c r="Q136"/>
  <c r="M137"/>
  <c r="O137"/>
  <c r="Q137"/>
  <c r="M138"/>
  <c r="O138"/>
  <c r="Q138"/>
  <c r="M139"/>
  <c r="O139"/>
  <c r="Q139"/>
  <c r="M140"/>
  <c r="O140"/>
  <c r="Q140"/>
  <c r="S270"/>
  <c r="Q270"/>
  <c r="M141"/>
  <c r="O141"/>
  <c r="Q141"/>
  <c r="M142"/>
  <c r="O142"/>
  <c r="Q142"/>
  <c r="M143"/>
  <c r="O143"/>
  <c r="Q143"/>
  <c r="M144"/>
  <c r="O144"/>
  <c r="Q144"/>
  <c r="M145"/>
  <c r="O145"/>
  <c r="Q145"/>
  <c r="M146"/>
  <c r="O146"/>
  <c r="Q146"/>
  <c r="M147"/>
  <c r="O147"/>
  <c r="Q147"/>
  <c r="M148"/>
  <c r="O148"/>
  <c r="Q148"/>
  <c r="M149"/>
  <c r="O149"/>
  <c r="Q149"/>
  <c r="M150"/>
  <c r="O150"/>
  <c r="Q150"/>
  <c r="M151"/>
  <c r="O151"/>
  <c r="Q151"/>
  <c r="M152"/>
  <c r="O152"/>
  <c r="Q152"/>
  <c r="M153"/>
  <c r="O153"/>
  <c r="Q153"/>
  <c r="M154"/>
  <c r="O154"/>
  <c r="Q154"/>
  <c r="M155"/>
  <c r="O155"/>
  <c r="Q155"/>
  <c r="K323"/>
  <c r="M156"/>
  <c r="O156"/>
  <c r="Q156"/>
  <c r="M157"/>
  <c r="O157"/>
  <c r="Q157"/>
  <c r="M158"/>
  <c r="O158"/>
  <c r="Q158"/>
  <c r="M159"/>
  <c r="O159"/>
  <c r="Q159"/>
  <c r="M160"/>
  <c r="O160"/>
  <c r="Q160"/>
  <c r="M161"/>
  <c r="O161"/>
  <c r="Q161"/>
  <c r="M164"/>
  <c r="O164"/>
  <c r="Q164"/>
  <c r="M165"/>
  <c r="O165"/>
  <c r="Q165"/>
  <c r="M166"/>
  <c r="O166"/>
  <c r="Q166"/>
  <c r="M167"/>
  <c r="O167"/>
  <c r="Q167"/>
  <c r="M168"/>
  <c r="O168"/>
  <c r="Q168"/>
  <c r="M169"/>
  <c r="O169"/>
  <c r="Q169"/>
  <c r="M170"/>
  <c r="O170"/>
  <c r="Q170"/>
  <c r="M171"/>
  <c r="O171"/>
  <c r="Q171"/>
  <c r="M172"/>
  <c r="O172"/>
  <c r="Q172"/>
  <c r="M173"/>
  <c r="O173"/>
  <c r="Q173"/>
  <c r="M174"/>
  <c r="O174"/>
  <c r="Q174"/>
  <c r="M175"/>
  <c r="O175"/>
  <c r="Q175"/>
  <c r="M176"/>
  <c r="O176"/>
  <c r="Q176"/>
  <c r="M177"/>
  <c r="O177"/>
  <c r="Q177"/>
  <c r="M178"/>
  <c r="O178"/>
  <c r="Q178"/>
  <c r="M179"/>
  <c r="O179"/>
  <c r="Q179"/>
  <c r="M180"/>
  <c r="O180"/>
  <c r="Q180"/>
  <c r="M181"/>
  <c r="O181"/>
  <c r="Q181"/>
  <c r="M182"/>
  <c r="O182"/>
  <c r="Q182"/>
  <c r="M183"/>
  <c r="O183"/>
  <c r="Q183"/>
  <c r="M184"/>
  <c r="O184"/>
  <c r="Q184"/>
  <c r="M185"/>
  <c r="O185"/>
  <c r="Q185"/>
  <c r="M186"/>
  <c r="O186"/>
  <c r="Q186"/>
  <c r="M187"/>
  <c r="O187"/>
  <c r="Q187"/>
  <c r="M188"/>
  <c r="O188"/>
  <c r="Q188"/>
  <c r="M189"/>
  <c r="O189"/>
  <c r="Q189"/>
  <c r="M190"/>
  <c r="O190"/>
  <c r="Q190"/>
  <c r="M191"/>
  <c r="O191"/>
  <c r="Q191"/>
  <c r="M192"/>
  <c r="O192"/>
  <c r="Q192"/>
  <c r="M193"/>
  <c r="O193"/>
  <c r="Q193"/>
  <c r="M194"/>
  <c r="O194"/>
  <c r="Q194"/>
  <c r="M195"/>
  <c r="O195"/>
  <c r="Q195"/>
  <c r="M196"/>
  <c r="O196"/>
  <c r="Q196"/>
  <c r="M197"/>
  <c r="O197"/>
  <c r="Q197"/>
  <c r="M198"/>
  <c r="O198"/>
  <c r="Q198"/>
  <c r="M199"/>
  <c r="O199"/>
  <c r="Q199"/>
  <c r="M200"/>
  <c r="O200"/>
  <c r="Q200"/>
  <c r="M201"/>
  <c r="O201"/>
  <c r="Q201"/>
  <c r="M202"/>
  <c r="O202"/>
  <c r="Q202"/>
  <c r="M203"/>
  <c r="O203"/>
  <c r="Q203"/>
  <c r="M204"/>
  <c r="O204"/>
  <c r="Q204"/>
  <c r="M205"/>
  <c r="O205"/>
  <c r="Q205"/>
  <c r="M206"/>
  <c r="O206"/>
  <c r="Q206"/>
  <c r="M207"/>
  <c r="O207"/>
  <c r="Q207"/>
  <c r="M208"/>
  <c r="O208"/>
  <c r="Q208"/>
  <c r="M209"/>
  <c r="O209"/>
  <c r="Q209"/>
  <c r="M210"/>
  <c r="O210"/>
  <c r="Q210"/>
  <c r="M211"/>
  <c r="O211"/>
  <c r="Q211"/>
  <c r="M212"/>
  <c r="O212"/>
  <c r="Q212"/>
  <c r="M213"/>
  <c r="O213"/>
  <c r="Q213"/>
  <c r="M214"/>
  <c r="O214"/>
  <c r="Q214"/>
  <c r="M215"/>
  <c r="O215"/>
  <c r="Q215"/>
  <c r="M216"/>
  <c r="O216"/>
  <c r="Q216"/>
  <c r="M217"/>
  <c r="O217"/>
  <c r="Q217"/>
  <c r="M218"/>
  <c r="O218"/>
  <c r="Q218"/>
  <c r="M219"/>
  <c r="O219"/>
  <c r="Q219"/>
  <c r="M220"/>
  <c r="O220"/>
  <c r="Q220"/>
  <c r="M221"/>
  <c r="O221"/>
  <c r="Q221"/>
  <c r="M222"/>
  <c r="O222"/>
  <c r="Q222"/>
  <c r="M223"/>
  <c r="O223"/>
  <c r="Q223"/>
  <c r="M224"/>
  <c r="O224"/>
  <c r="Q224"/>
  <c r="M225"/>
  <c r="O225"/>
  <c r="Q225"/>
  <c r="M226"/>
  <c r="O226"/>
  <c r="Q226"/>
  <c r="M227"/>
  <c r="O227"/>
  <c r="Q227"/>
  <c r="M228"/>
  <c r="O228"/>
  <c r="Q228"/>
  <c r="M229"/>
  <c r="O229"/>
  <c r="Q229"/>
  <c r="M230"/>
  <c r="O230"/>
  <c r="Q230"/>
  <c r="M231"/>
  <c r="O231"/>
  <c r="Q231"/>
  <c r="M232"/>
  <c r="O232"/>
  <c r="Q232"/>
  <c r="M233"/>
  <c r="O233"/>
  <c r="Q233"/>
  <c r="M234"/>
  <c r="O234"/>
  <c r="Q234"/>
  <c r="M235"/>
  <c r="O235"/>
  <c r="Q235"/>
  <c r="M236"/>
  <c r="O236"/>
  <c r="Q236"/>
  <c r="M237"/>
  <c r="O237"/>
  <c r="Q237"/>
  <c r="M240"/>
  <c r="O240"/>
  <c r="Q240"/>
  <c r="M241"/>
  <c r="O241"/>
  <c r="Q241"/>
  <c r="M242"/>
  <c r="O242"/>
  <c r="Q242"/>
  <c r="M243"/>
  <c r="O243"/>
  <c r="Q243"/>
  <c r="M244"/>
  <c r="O244"/>
  <c r="Q244"/>
  <c r="M245"/>
  <c r="O245"/>
  <c r="Q245"/>
  <c r="M246"/>
  <c r="O246"/>
  <c r="Q246"/>
  <c r="M247"/>
  <c r="O247"/>
  <c r="Q247"/>
  <c r="M248"/>
  <c r="O248"/>
  <c r="Q248"/>
  <c r="M249"/>
  <c r="O249"/>
  <c r="Q249"/>
  <c r="M250"/>
  <c r="O250"/>
  <c r="Q250"/>
  <c r="M251"/>
  <c r="O251"/>
  <c r="Q251"/>
  <c r="M252"/>
  <c r="O252"/>
  <c r="Q252"/>
  <c r="M253"/>
  <c r="O253"/>
  <c r="Q253"/>
  <c r="M254"/>
  <c r="O254"/>
  <c r="Q254"/>
  <c r="M255"/>
  <c r="O255"/>
  <c r="Q255"/>
  <c r="M256"/>
  <c r="O256"/>
  <c r="Q256"/>
  <c r="M257"/>
  <c r="O257"/>
  <c r="Q257"/>
  <c r="M258"/>
  <c r="O258"/>
  <c r="Q258"/>
  <c r="M259"/>
  <c r="O259"/>
  <c r="Q259"/>
  <c r="M260"/>
  <c r="O260"/>
  <c r="Q260"/>
  <c r="M261"/>
  <c r="O261"/>
  <c r="Q261"/>
  <c r="M262"/>
  <c r="O262"/>
  <c r="Q262"/>
  <c r="M263"/>
  <c r="O263"/>
  <c r="Q263"/>
  <c r="M264"/>
  <c r="O264"/>
  <c r="Q264"/>
  <c r="M265"/>
  <c r="O265"/>
  <c r="Q265"/>
  <c r="M266"/>
  <c r="O266"/>
  <c r="Q266"/>
  <c r="M267"/>
  <c r="O267"/>
  <c r="Q267"/>
  <c r="M268"/>
  <c r="O268"/>
  <c r="Q268"/>
  <c r="M269"/>
  <c r="O269"/>
  <c r="Q269"/>
  <c r="M270"/>
  <c r="O270"/>
  <c r="F323"/>
  <c r="G323"/>
  <c r="H323"/>
  <c r="I323"/>
  <c r="J323"/>
  <c r="M271"/>
  <c r="O271"/>
  <c r="Q271"/>
  <c r="M272"/>
  <c r="O272"/>
  <c r="Q272"/>
  <c r="M273"/>
  <c r="O273"/>
  <c r="Q273"/>
  <c r="M274"/>
  <c r="O274"/>
  <c r="Q274"/>
  <c r="M275"/>
  <c r="O275"/>
  <c r="Q275"/>
  <c r="M276"/>
  <c r="O276"/>
  <c r="Q276"/>
  <c r="M277"/>
  <c r="O277"/>
  <c r="Q277"/>
  <c r="M278"/>
  <c r="O278"/>
  <c r="Q278"/>
  <c r="M279"/>
  <c r="O279"/>
  <c r="Q279"/>
  <c r="M280"/>
  <c r="O280"/>
  <c r="Q280"/>
  <c r="M281"/>
  <c r="O281"/>
  <c r="Q281"/>
  <c r="M282"/>
  <c r="O282"/>
  <c r="Q282"/>
  <c r="M283"/>
  <c r="O283"/>
  <c r="Q283"/>
  <c r="M284"/>
  <c r="O284"/>
  <c r="Q284"/>
  <c r="M285"/>
  <c r="O285"/>
  <c r="Q285"/>
  <c r="M286"/>
  <c r="O286"/>
  <c r="Q286"/>
  <c r="M287"/>
  <c r="O287"/>
  <c r="Q287"/>
  <c r="M288"/>
  <c r="O288"/>
  <c r="Q288"/>
  <c r="M291"/>
  <c r="O291"/>
  <c r="Q291"/>
  <c r="M292"/>
  <c r="O292"/>
  <c r="Q292"/>
  <c r="M293"/>
  <c r="O293"/>
  <c r="Q293"/>
  <c r="M294"/>
  <c r="O294"/>
  <c r="Q294"/>
  <c r="M295"/>
  <c r="O295"/>
  <c r="Q295"/>
  <c r="M296"/>
  <c r="O296"/>
  <c r="Q296"/>
  <c r="M297"/>
  <c r="O297"/>
  <c r="Q297"/>
  <c r="M298"/>
  <c r="O298"/>
  <c r="Q298"/>
  <c r="M299"/>
  <c r="O299"/>
  <c r="Q299"/>
  <c r="M300"/>
  <c r="O300"/>
  <c r="Q300"/>
  <c r="M301"/>
  <c r="O301"/>
  <c r="Q301"/>
  <c r="M302"/>
  <c r="O302"/>
  <c r="Q302"/>
  <c r="M303"/>
  <c r="O303"/>
  <c r="Q303"/>
  <c r="M304"/>
  <c r="O304"/>
  <c r="Q304"/>
  <c r="M305"/>
  <c r="O305"/>
  <c r="Q305"/>
  <c r="M306"/>
  <c r="O306"/>
  <c r="Q306"/>
  <c r="M307"/>
  <c r="O307"/>
  <c r="Q307"/>
  <c r="M308"/>
  <c r="O308"/>
  <c r="Q308"/>
  <c r="M309"/>
  <c r="O309"/>
  <c r="Q309"/>
  <c r="M310"/>
  <c r="O310"/>
  <c r="Q310"/>
  <c r="S310"/>
  <c r="S323" s="1"/>
  <c r="M312"/>
  <c r="O312"/>
  <c r="Q312"/>
  <c r="M313"/>
  <c r="O313"/>
  <c r="Q313"/>
  <c r="M314"/>
  <c r="O314"/>
  <c r="Q314"/>
  <c r="M315"/>
  <c r="O315"/>
  <c r="Q315"/>
  <c r="M316"/>
  <c r="O316"/>
  <c r="Q316"/>
  <c r="M317"/>
  <c r="O317"/>
  <c r="Q317"/>
  <c r="M318"/>
  <c r="O318"/>
  <c r="Q318"/>
  <c r="M319"/>
  <c r="O319"/>
  <c r="Q319"/>
  <c r="M320"/>
  <c r="O320"/>
  <c r="Q320"/>
  <c r="M321"/>
  <c r="O321"/>
  <c r="Q321"/>
  <c r="M322"/>
  <c r="M323" s="1"/>
  <c r="O322"/>
  <c r="O323" s="1"/>
  <c r="Q322"/>
  <c r="Q323" s="1"/>
  <c r="M346"/>
  <c r="O346"/>
  <c r="M347"/>
  <c r="O347"/>
  <c r="M348"/>
  <c r="O348"/>
  <c r="M349"/>
  <c r="O349"/>
  <c r="M350"/>
  <c r="O350"/>
  <c r="M351"/>
  <c r="O351"/>
  <c r="M352"/>
  <c r="O352"/>
  <c r="M353"/>
  <c r="O353"/>
  <c r="M354"/>
  <c r="O354"/>
  <c r="M355"/>
  <c r="O355"/>
  <c r="Q355"/>
  <c r="Q357" s="1"/>
  <c r="S355"/>
  <c r="S357" s="1"/>
  <c r="O357" l="1"/>
  <c r="M357"/>
  <c r="F324"/>
</calcChain>
</file>

<file path=xl/comments1.xml><?xml version="1.0" encoding="utf-8"?>
<comments xmlns="http://schemas.openxmlformats.org/spreadsheetml/2006/main">
  <authors>
    <author>Автор</author>
  </authors>
  <commentList>
    <comment ref="B13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15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18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21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24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27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30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33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36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38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41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44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47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50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53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56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59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62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64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67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70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73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74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76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79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82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85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88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91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94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97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100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103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106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109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112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115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118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121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124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127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130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133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136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139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142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145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148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151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154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157" authorId="0">
      <text/>
    </comment>
    <comment ref="B159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164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167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169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172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175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177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180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185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188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191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194" authorId="0">
      <text/>
    </comment>
    <comment ref="B196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199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201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203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206" authorId="0">
      <text/>
    </comment>
    <comment ref="B209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212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215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218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221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224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226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228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231" authorId="0">
      <text/>
    </comment>
    <comment ref="B233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235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240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243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246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249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252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255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258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261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264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267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270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273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276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279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282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285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291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294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296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299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302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304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307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309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312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315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318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321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346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349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352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  <comment ref="B354" authorId="0">
      <text>
        <r>
          <rPr>
            <sz val="8"/>
            <color rgb="FF000000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<sst xmlns="http://schemas.openxmlformats.org/spreadsheetml/2006/main" count="1578" uniqueCount="392">
  <si>
    <t>Дата:  ______  2011г.</t>
  </si>
  <si>
    <t xml:space="preserve">Нименование </t>
  </si>
  <si>
    <t>Артикул изделия</t>
  </si>
  <si>
    <t>Цвет  изделия</t>
  </si>
  <si>
    <t>Размер</t>
  </si>
  <si>
    <t>Состав</t>
  </si>
  <si>
    <t>РАЗМЕРЫ</t>
  </si>
  <si>
    <t>Цена</t>
  </si>
  <si>
    <t>изделий</t>
  </si>
  <si>
    <t xml:space="preserve"> 50 тр</t>
  </si>
  <si>
    <t>Сумма 1</t>
  </si>
  <si>
    <t>от 100 тр</t>
  </si>
  <si>
    <t>Сумма 2</t>
  </si>
  <si>
    <t>от 250тр</t>
  </si>
  <si>
    <t>Сумма 3</t>
  </si>
  <si>
    <t>от 500тр</t>
  </si>
  <si>
    <t>Сумма4</t>
  </si>
  <si>
    <t>Дата поставки</t>
  </si>
  <si>
    <t>Шапки девочки</t>
  </si>
  <si>
    <t>38-40</t>
  </si>
  <si>
    <t>42-44</t>
  </si>
  <si>
    <t>46-48</t>
  </si>
  <si>
    <t>50-52</t>
  </si>
  <si>
    <t>54-56</t>
  </si>
  <si>
    <t>ШАРФ</t>
  </si>
  <si>
    <t>Шапка</t>
  </si>
  <si>
    <t>WH11-05815</t>
  </si>
  <si>
    <t>розовый</t>
  </si>
  <si>
    <t>42-44;46-48;50-52</t>
  </si>
  <si>
    <t>Вискоза- 35%;Шерсть-35%;Полиамид-15%;Кашемир-10%;Ангора-5%</t>
  </si>
  <si>
    <t>WH11-05823</t>
  </si>
  <si>
    <t>белый</t>
  </si>
  <si>
    <t>WH11-05904</t>
  </si>
  <si>
    <t>св.серый</t>
  </si>
  <si>
    <t>42-44;46-48</t>
  </si>
  <si>
    <t>WH11-05915</t>
  </si>
  <si>
    <t>WH11-05916</t>
  </si>
  <si>
    <t>сиреневый</t>
  </si>
  <si>
    <t>WH11-06004</t>
  </si>
  <si>
    <t>WH11-06015</t>
  </si>
  <si>
    <t>WH11-06023</t>
  </si>
  <si>
    <t>WH11-06104</t>
  </si>
  <si>
    <t>46-48;50-52</t>
  </si>
  <si>
    <t>WH11-06115</t>
  </si>
  <si>
    <t>WH11-06116</t>
  </si>
  <si>
    <t>WH11-06215</t>
  </si>
  <si>
    <t>WH11-06216</t>
  </si>
  <si>
    <t>WH11-06223</t>
  </si>
  <si>
    <t>WH11-06304</t>
  </si>
  <si>
    <t>WH11-06315</t>
  </si>
  <si>
    <t>WH11-06316</t>
  </si>
  <si>
    <t>WH11-06415</t>
  </si>
  <si>
    <t>WH11-06416</t>
  </si>
  <si>
    <t>WH11-06423</t>
  </si>
  <si>
    <t>WH11-06504</t>
  </si>
  <si>
    <t>WH11-06515</t>
  </si>
  <si>
    <t>WH11-06523</t>
  </si>
  <si>
    <t>WH11-06615</t>
  </si>
  <si>
    <t>38-40;42-44;46-48</t>
  </si>
  <si>
    <t>WH11-06623</t>
  </si>
  <si>
    <t>Берет</t>
  </si>
  <si>
    <t>WH11-06704</t>
  </si>
  <si>
    <t>WH11-06715</t>
  </si>
  <si>
    <t>WH11-06723</t>
  </si>
  <si>
    <t>Шарф</t>
  </si>
  <si>
    <t>WS11-06704</t>
  </si>
  <si>
    <t>WS11-06715</t>
  </si>
  <si>
    <t>WS11-06723</t>
  </si>
  <si>
    <t>WH11-06804</t>
  </si>
  <si>
    <t>WH11-06815</t>
  </si>
  <si>
    <t>WH11-06818</t>
  </si>
  <si>
    <t>фиолетовый</t>
  </si>
  <si>
    <t>WH11-06904</t>
  </si>
  <si>
    <t>WH11-06915</t>
  </si>
  <si>
    <t>WH11-06923</t>
  </si>
  <si>
    <t>WS11-06904</t>
  </si>
  <si>
    <t>WS11-06915</t>
  </si>
  <si>
    <t>WS11-06923</t>
  </si>
  <si>
    <t>WH11-07015</t>
  </si>
  <si>
    <t>WH11-07016</t>
  </si>
  <si>
    <t>WH11-07023</t>
  </si>
  <si>
    <t>WH11-07103</t>
  </si>
  <si>
    <t>т.серый</t>
  </si>
  <si>
    <t>WH11-07104</t>
  </si>
  <si>
    <t>WH11-07115</t>
  </si>
  <si>
    <t>WH11-07204</t>
  </si>
  <si>
    <t>WH11-07215</t>
  </si>
  <si>
    <t>WH11-07223</t>
  </si>
  <si>
    <t>WH11-07304</t>
  </si>
  <si>
    <t>WH11-07323</t>
  </si>
  <si>
    <t>WH11-07415</t>
  </si>
  <si>
    <t>WH11-07416</t>
  </si>
  <si>
    <t>WH11-07423</t>
  </si>
  <si>
    <t>WH11-07515</t>
  </si>
  <si>
    <t>50-52;54-56</t>
  </si>
  <si>
    <t>WH11-07518</t>
  </si>
  <si>
    <t>WH11-07523</t>
  </si>
  <si>
    <t>WS11-07515</t>
  </si>
  <si>
    <t>WS11-07518</t>
  </si>
  <si>
    <t>WS11-07523</t>
  </si>
  <si>
    <t>WH11-07603</t>
  </si>
  <si>
    <t>WH11-07618</t>
  </si>
  <si>
    <t>WH11-07623</t>
  </si>
  <si>
    <t>WS11-07603</t>
  </si>
  <si>
    <t>WS11-07618</t>
  </si>
  <si>
    <t>WS11-07623</t>
  </si>
  <si>
    <t>WH11-07701</t>
  </si>
  <si>
    <t>черный</t>
  </si>
  <si>
    <t>WH11-07704</t>
  </si>
  <si>
    <t>WH11-07715</t>
  </si>
  <si>
    <t>WS11-07701</t>
  </si>
  <si>
    <t>WS11-07704</t>
  </si>
  <si>
    <t>WS11-07715</t>
  </si>
  <si>
    <t>WH11-07801</t>
  </si>
  <si>
    <t>WH11-07804</t>
  </si>
  <si>
    <t>WH11-07815</t>
  </si>
  <si>
    <t>WS11-07801</t>
  </si>
  <si>
    <t>WS11-07804</t>
  </si>
  <si>
    <t>WS11-07815</t>
  </si>
  <si>
    <t>WH11-07904</t>
  </si>
  <si>
    <t>WH11-07915</t>
  </si>
  <si>
    <t>WH11-07923</t>
  </si>
  <si>
    <t>WS11-07904</t>
  </si>
  <si>
    <t>WS11-07915</t>
  </si>
  <si>
    <t>WS11-07923</t>
  </si>
  <si>
    <t>WH11-08015</t>
  </si>
  <si>
    <t>WH11-08016</t>
  </si>
  <si>
    <t>WH11-08023</t>
  </si>
  <si>
    <t>WS11-08015</t>
  </si>
  <si>
    <t>WS11-08016</t>
  </si>
  <si>
    <t>WS11-08023</t>
  </si>
  <si>
    <t>WH11-08104</t>
  </si>
  <si>
    <t>WH11-08115</t>
  </si>
  <si>
    <t>WH11-08123</t>
  </si>
  <si>
    <t>WS11-08104</t>
  </si>
  <si>
    <t>WS11-08115</t>
  </si>
  <si>
    <t>WS11-08123</t>
  </si>
  <si>
    <t>WH11-08208</t>
  </si>
  <si>
    <t>голубой</t>
  </si>
  <si>
    <t>WH11-08215</t>
  </si>
  <si>
    <t>WH11-08216</t>
  </si>
  <si>
    <t>WS11-08208</t>
  </si>
  <si>
    <t>WS11-08215</t>
  </si>
  <si>
    <t>WS11-08216</t>
  </si>
  <si>
    <t>WH11-08301</t>
  </si>
  <si>
    <t>WH11-08315</t>
  </si>
  <si>
    <t>WH11-08323</t>
  </si>
  <si>
    <t>WS11-08301</t>
  </si>
  <si>
    <t>WS11-08315</t>
  </si>
  <si>
    <t>WS11-08323</t>
  </si>
  <si>
    <t>WH11-08404</t>
  </si>
  <si>
    <t>WH11-08418</t>
  </si>
  <si>
    <t>WH11-08423</t>
  </si>
  <si>
    <t>WS11-08404</t>
  </si>
  <si>
    <t>WS11-08418</t>
  </si>
  <si>
    <t>WS11-08423</t>
  </si>
  <si>
    <t>WH11-08603</t>
  </si>
  <si>
    <t>WH11-08604</t>
  </si>
  <si>
    <t>WH11-08618</t>
  </si>
  <si>
    <t>WS11-08603</t>
  </si>
  <si>
    <t>WS11-08604</t>
  </si>
  <si>
    <t>WS11-08618</t>
  </si>
  <si>
    <t>WH11-08703</t>
  </si>
  <si>
    <t>WH11-08716</t>
  </si>
  <si>
    <t>WH11-08723</t>
  </si>
  <si>
    <t>WS11-08703</t>
  </si>
  <si>
    <t>WS11-08716</t>
  </si>
  <si>
    <t>WS11-08723</t>
  </si>
  <si>
    <t>WH11-08803</t>
  </si>
  <si>
    <t>WH11-08815</t>
  </si>
  <si>
    <t>WH11-08823</t>
  </si>
  <si>
    <t>WS11-08803</t>
  </si>
  <si>
    <t>WS11-08815</t>
  </si>
  <si>
    <t>WS11-08823</t>
  </si>
  <si>
    <t>WH11-08901</t>
  </si>
  <si>
    <t>WH11-08918</t>
  </si>
  <si>
    <t>WH11-08923</t>
  </si>
  <si>
    <t>WS11-08901</t>
  </si>
  <si>
    <t>WS11-08918</t>
  </si>
  <si>
    <t>WS11-08923</t>
  </si>
  <si>
    <t>WH11-09101</t>
  </si>
  <si>
    <t>WH11-09115</t>
  </si>
  <si>
    <t>WH11-09123</t>
  </si>
  <si>
    <t>WS11-09101</t>
  </si>
  <si>
    <t>WS11-09115</t>
  </si>
  <si>
    <t>WS11-09123</t>
  </si>
  <si>
    <t>Шлем</t>
  </si>
  <si>
    <t>WH11-09215</t>
  </si>
  <si>
    <t>46;48;50;52</t>
  </si>
  <si>
    <t>WH11-09216</t>
  </si>
  <si>
    <t>WH11-09304</t>
  </si>
  <si>
    <t>WH11-09315</t>
  </si>
  <si>
    <t>WH11-09323</t>
  </si>
  <si>
    <t>Шапки мальчики</t>
  </si>
  <si>
    <t>WH11-10002</t>
  </si>
  <si>
    <t>т.синий</t>
  </si>
  <si>
    <t>WH11-10004</t>
  </si>
  <si>
    <t>WH11-10011</t>
  </si>
  <si>
    <t>бежевый</t>
  </si>
  <si>
    <t>WH11-10104</t>
  </si>
  <si>
    <t>WH11-10108</t>
  </si>
  <si>
    <t>WH11-10202</t>
  </si>
  <si>
    <t>WH11-10204</t>
  </si>
  <si>
    <t>WH11-10205</t>
  </si>
  <si>
    <t>джинсовый</t>
  </si>
  <si>
    <t>WH11-10302</t>
  </si>
  <si>
    <t>WH11-10304</t>
  </si>
  <si>
    <t>WH11-10311</t>
  </si>
  <si>
    <t>WH11-10404</t>
  </si>
  <si>
    <t>WH11-10408</t>
  </si>
  <si>
    <t>WH11-10502</t>
  </si>
  <si>
    <t>WH11-10504</t>
  </si>
  <si>
    <t xml:space="preserve"> </t>
  </si>
  <si>
    <t>WH11-10508</t>
  </si>
  <si>
    <t>WS11-10502</t>
  </si>
  <si>
    <t>WS11-10504</t>
  </si>
  <si>
    <t>WS11-10505</t>
  </si>
  <si>
    <t>WS11-10508</t>
  </si>
  <si>
    <t>WS11-10511</t>
  </si>
  <si>
    <t>WH11-10602</t>
  </si>
  <si>
    <t>WH11-10604</t>
  </si>
  <si>
    <t>WH11-10605</t>
  </si>
  <si>
    <t>WS11-10602</t>
  </si>
  <si>
    <t>WS11-10604</t>
  </si>
  <si>
    <t>WS11-10605</t>
  </si>
  <si>
    <t>WH11-10702</t>
  </si>
  <si>
    <t>Вискоза- 35%;Шерсть-30%;Полиамид-30%;Кашемир-5%;</t>
  </si>
  <si>
    <t>WH11-10703</t>
  </si>
  <si>
    <t>WH11-10705</t>
  </si>
  <si>
    <t>WH11-10802</t>
  </si>
  <si>
    <t>WH11-10803</t>
  </si>
  <si>
    <t>WH11-10904</t>
  </si>
  <si>
    <t>WH11-10905</t>
  </si>
  <si>
    <t>WH11-10911</t>
  </si>
  <si>
    <t>WH11-11002</t>
  </si>
  <si>
    <t>WH11-11004</t>
  </si>
  <si>
    <t>WH11-11102</t>
  </si>
  <si>
    <t>WH11-11111</t>
  </si>
  <si>
    <t>WH11-11201</t>
  </si>
  <si>
    <t>WH11-11202</t>
  </si>
  <si>
    <t>WH11-11203</t>
  </si>
  <si>
    <t>WS11-11201</t>
  </si>
  <si>
    <t>WS11-11202</t>
  </si>
  <si>
    <t>WS11-11203</t>
  </si>
  <si>
    <t>WH11-11301</t>
  </si>
  <si>
    <t>WH11-11302</t>
  </si>
  <si>
    <t>WH11-11303</t>
  </si>
  <si>
    <t>WH11-11402</t>
  </si>
  <si>
    <t>WH11-11403</t>
  </si>
  <si>
    <t>WH11-11412</t>
  </si>
  <si>
    <t>коричневый</t>
  </si>
  <si>
    <t>WS11-11402</t>
  </si>
  <si>
    <t>WS11-11403</t>
  </si>
  <si>
    <t>WS11-11412</t>
  </si>
  <si>
    <t>WH11-11504</t>
  </si>
  <si>
    <t>WH11-11505</t>
  </si>
  <si>
    <t>WH11-11511</t>
  </si>
  <si>
    <t>WH11-11601</t>
  </si>
  <si>
    <t>WH11-11602</t>
  </si>
  <si>
    <t>WH11-11612</t>
  </si>
  <si>
    <t>WH11-11702</t>
  </si>
  <si>
    <t>WH11-11703</t>
  </si>
  <si>
    <t>WH11-11802</t>
  </si>
  <si>
    <t>WH11-11803</t>
  </si>
  <si>
    <t>WH11-11901</t>
  </si>
  <si>
    <t>WH11-11903</t>
  </si>
  <si>
    <t>WH11-11911</t>
  </si>
  <si>
    <t>WH11-12002</t>
  </si>
  <si>
    <t>WH11-12012</t>
  </si>
  <si>
    <t>WH11-12102</t>
  </si>
  <si>
    <t>WH11-12104</t>
  </si>
  <si>
    <t>WH11-12202</t>
  </si>
  <si>
    <t>WH11-12204</t>
  </si>
  <si>
    <t>WH11-12208</t>
  </si>
  <si>
    <t>Варежки, перчатки девочки</t>
  </si>
  <si>
    <t>10-11</t>
  </si>
  <si>
    <t>11-12</t>
  </si>
  <si>
    <t>13-14</t>
  </si>
  <si>
    <t>14-15</t>
  </si>
  <si>
    <t>15-16</t>
  </si>
  <si>
    <t>Варежки</t>
  </si>
  <si>
    <t>WM11-06004</t>
  </si>
  <si>
    <t>10-11;11-12</t>
  </si>
  <si>
    <t>WM11-06015</t>
  </si>
  <si>
    <t>WM11-06023</t>
  </si>
  <si>
    <t>WM11-06104</t>
  </si>
  <si>
    <t>10-11;11-12;13-14</t>
  </si>
  <si>
    <t>WM11-06115</t>
  </si>
  <si>
    <t>WM11-06116</t>
  </si>
  <si>
    <t>WM11-06215</t>
  </si>
  <si>
    <t>WM11-06216</t>
  </si>
  <si>
    <t>WM11-06223</t>
  </si>
  <si>
    <t>WM11-06304</t>
  </si>
  <si>
    <t>WM11-06315</t>
  </si>
  <si>
    <t>WM11-06316</t>
  </si>
  <si>
    <t>WM11-06415</t>
  </si>
  <si>
    <t>WM11-06416</t>
  </si>
  <si>
    <t>WM11-06423</t>
  </si>
  <si>
    <t>WM11-06504</t>
  </si>
  <si>
    <t>11-12;13-14</t>
  </si>
  <si>
    <t>WM11-06515</t>
  </si>
  <si>
    <t>WM11-06523</t>
  </si>
  <si>
    <t>WM11-06804</t>
  </si>
  <si>
    <t>WM11-06815</t>
  </si>
  <si>
    <t>WM11-06818</t>
  </si>
  <si>
    <t>WM11-07015</t>
  </si>
  <si>
    <t>WM11-07016</t>
  </si>
  <si>
    <t>WM11-07023</t>
  </si>
  <si>
    <t>WM11-07103</t>
  </si>
  <si>
    <t>WM11-07104</t>
  </si>
  <si>
    <t>WM11-07115</t>
  </si>
  <si>
    <t>Перчатки</t>
  </si>
  <si>
    <t>WM11-07603</t>
  </si>
  <si>
    <t>WM11-07618</t>
  </si>
  <si>
    <t>WM11-07623</t>
  </si>
  <si>
    <t>WG11-07701</t>
  </si>
  <si>
    <t>14-15,15-16</t>
  </si>
  <si>
    <t>WG11-07704</t>
  </si>
  <si>
    <t>WG11-07715</t>
  </si>
  <si>
    <t>WG11-07904</t>
  </si>
  <si>
    <t>WG11-07915</t>
  </si>
  <si>
    <t>WG11-07923</t>
  </si>
  <si>
    <t>WG11-08208</t>
  </si>
  <si>
    <t>WG11-08215</t>
  </si>
  <si>
    <t>WG11-08216</t>
  </si>
  <si>
    <t>WG11-08301</t>
  </si>
  <si>
    <t>WG11-08315</t>
  </si>
  <si>
    <t>WG11-08323</t>
  </si>
  <si>
    <t>WG11-08603</t>
  </si>
  <si>
    <t>WG11-08604</t>
  </si>
  <si>
    <t>WG11-08618</t>
  </si>
  <si>
    <t>WG11-08803</t>
  </si>
  <si>
    <t>WG11-08815</t>
  </si>
  <si>
    <t>WG11-08816</t>
  </si>
  <si>
    <t>WG11-08823</t>
  </si>
  <si>
    <t>Варежки-перчатки мальчики</t>
  </si>
  <si>
    <t>WM11-10002</t>
  </si>
  <si>
    <t>WM11-10004</t>
  </si>
  <si>
    <t>WM11-10011</t>
  </si>
  <si>
    <t>WM11-10104</t>
  </si>
  <si>
    <t>WM11-10108</t>
  </si>
  <si>
    <t>WM11-10202</t>
  </si>
  <si>
    <t>WM11-10204</t>
  </si>
  <si>
    <t>WM11-10205</t>
  </si>
  <si>
    <t>WM11-10302</t>
  </si>
  <si>
    <t>WM11-10304</t>
  </si>
  <si>
    <t>WM11-10311</t>
  </si>
  <si>
    <t>WM11-10404</t>
  </si>
  <si>
    <t>WM11-10408</t>
  </si>
  <si>
    <t>WG11-10702</t>
  </si>
  <si>
    <t>WG11-10704</t>
  </si>
  <si>
    <t>WG11-10705</t>
  </si>
  <si>
    <t>WG11-11802</t>
  </si>
  <si>
    <t>14-15;15-16</t>
  </si>
  <si>
    <t>WG11-11803</t>
  </si>
  <si>
    <t>WG11-12002</t>
  </si>
  <si>
    <t>WG11-12012</t>
  </si>
  <si>
    <t>Носки девочки/мальчики</t>
  </si>
  <si>
    <t>Носки</t>
  </si>
  <si>
    <t>WL11-06204</t>
  </si>
  <si>
    <t>11-13;13-15</t>
  </si>
  <si>
    <t>WL11-06215</t>
  </si>
  <si>
    <t>WL11-06216</t>
  </si>
  <si>
    <t>WL11-06304</t>
  </si>
  <si>
    <t>WL11-06315</t>
  </si>
  <si>
    <t>WL11-06316</t>
  </si>
  <si>
    <t>WL11-10002</t>
  </si>
  <si>
    <t>WL11-10003</t>
  </si>
  <si>
    <t>WL11-10011</t>
  </si>
  <si>
    <t>WL11-10104</t>
  </si>
  <si>
    <t>11-13</t>
  </si>
  <si>
    <t>WL11-10108</t>
  </si>
  <si>
    <t>ИТОГО</t>
  </si>
  <si>
    <t>Заказчик:__________________(                            )</t>
  </si>
  <si>
    <t>Исполнитель: ООО "ПФ"ЖАКОТ"_______(Горелова Е.Ю.)</t>
  </si>
  <si>
    <t>МП</t>
  </si>
  <si>
    <t>Спецификация№2      Детская коллекция   Осень-Зима  2011-2012</t>
  </si>
  <si>
    <t>Шапки для девочек</t>
  </si>
  <si>
    <t>52-54</t>
  </si>
  <si>
    <t>WH11-09415</t>
  </si>
  <si>
    <t>100% полиэстер, мех натур.песец, подкл.100% х/б</t>
  </si>
  <si>
    <t>WH11-09416</t>
  </si>
  <si>
    <t>WH11-09423</t>
  </si>
  <si>
    <t>WH11-09515</t>
  </si>
  <si>
    <t>WH11-09516</t>
  </si>
  <si>
    <t>WH11-09523</t>
  </si>
  <si>
    <t>WH11-09615</t>
  </si>
  <si>
    <t>WH11-09623</t>
  </si>
  <si>
    <t>WH11-09715</t>
  </si>
  <si>
    <t>100% полиэстер, мех натур.норка, подкл.100% х/б</t>
  </si>
  <si>
    <t>WH11-09723</t>
  </si>
  <si>
    <t>Остатки 14.10.2011</t>
  </si>
</sst>
</file>

<file path=xl/styles.xml><?xml version="1.0" encoding="utf-8"?>
<styleSheet xmlns="http://schemas.openxmlformats.org/spreadsheetml/2006/main">
  <fonts count="4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rgb="FF000000"/>
      <name val="Arial Cyr"/>
      <charset val="204"/>
    </font>
    <font>
      <b/>
      <i/>
      <sz val="10"/>
      <color rgb="FF000000"/>
      <name val="Arial Black"/>
      <family val="2"/>
      <charset val="204"/>
    </font>
    <font>
      <b/>
      <sz val="6"/>
      <color rgb="FF000000"/>
      <name val="Arial Cyr"/>
      <charset val="204"/>
    </font>
    <font>
      <b/>
      <i/>
      <sz val="12"/>
      <color rgb="FF000000"/>
      <name val="Arial Cyr"/>
      <charset val="204"/>
    </font>
    <font>
      <b/>
      <sz val="8"/>
      <color rgb="FF000000"/>
      <name val="Arial Cyr"/>
      <charset val="204"/>
    </font>
    <font>
      <b/>
      <sz val="10"/>
      <color rgb="FF000000"/>
      <name val="Arial Cyr"/>
      <charset val="204"/>
    </font>
    <font>
      <b/>
      <sz val="11"/>
      <color rgb="FF000000"/>
      <name val="Calibri"/>
      <family val="2"/>
      <charset val="204"/>
    </font>
    <font>
      <sz val="11"/>
      <name val="Arial Cyr"/>
      <charset val="204"/>
    </font>
    <font>
      <sz val="8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color rgb="FF000000"/>
      <name val="Calibri"/>
      <family val="2"/>
      <charset val="204"/>
    </font>
    <font>
      <b/>
      <i/>
      <sz val="12"/>
      <color rgb="FF000000"/>
      <name val="Arial"/>
      <family val="2"/>
      <charset val="204"/>
    </font>
    <font>
      <sz val="11"/>
      <name val="Calibri"/>
      <family val="2"/>
      <charset val="204"/>
    </font>
    <font>
      <sz val="7"/>
      <color rgb="FF000000"/>
      <name val="Calibri"/>
      <family val="2"/>
      <charset val="204"/>
    </font>
    <font>
      <b/>
      <sz val="10"/>
      <color theme="3" tint="0.39997558519241921"/>
      <name val="Arial Cyr"/>
      <charset val="204"/>
    </font>
    <font>
      <b/>
      <sz val="10"/>
      <color rgb="FFFF0000"/>
      <name val="Arial Cyr"/>
      <charset val="204"/>
    </font>
    <font>
      <b/>
      <sz val="11"/>
      <name val="Arial Cyr"/>
      <charset val="204"/>
    </font>
    <font>
      <b/>
      <sz val="10"/>
      <color theme="1"/>
      <name val="Arial Cyr"/>
      <charset val="204"/>
    </font>
    <font>
      <b/>
      <sz val="10"/>
      <color rgb="FFC00000"/>
      <name val="Arial Cyr"/>
      <charset val="204"/>
    </font>
    <font>
      <b/>
      <i/>
      <sz val="11"/>
      <color rgb="FF000000"/>
      <name val="Arial"/>
      <family val="2"/>
      <charset val="204"/>
    </font>
    <font>
      <b/>
      <sz val="12"/>
      <color rgb="FF000000"/>
      <name val="Arial Cyr"/>
      <charset val="204"/>
    </font>
    <font>
      <sz val="12"/>
      <name val="Arial Cyr"/>
      <charset val="204"/>
    </font>
    <font>
      <b/>
      <sz val="10"/>
      <color rgb="FF0070C0"/>
      <name val="Arial Cyr"/>
      <charset val="204"/>
    </font>
    <font>
      <sz val="10"/>
      <color rgb="FF000000"/>
      <name val="Arial Cyr"/>
      <charset val="204"/>
    </font>
    <font>
      <b/>
      <i/>
      <sz val="11"/>
      <color rgb="FF000000"/>
      <name val="Arial Cyr"/>
      <charset val="204"/>
    </font>
    <font>
      <sz val="20"/>
      <color rgb="FF000000"/>
      <name val="Calibri"/>
      <family val="2"/>
      <charset val="204"/>
    </font>
    <font>
      <b/>
      <sz val="10"/>
      <color rgb="FFFFFFFF"/>
      <name val="Arial Cyr"/>
      <charset val="204"/>
    </font>
    <font>
      <b/>
      <sz val="12"/>
      <name val="Arial Cyr"/>
      <charset val="204"/>
    </font>
    <font>
      <b/>
      <sz val="11"/>
      <color rgb="FF0070C0"/>
      <name val="Arial Cyr"/>
      <charset val="204"/>
    </font>
    <font>
      <sz val="10"/>
      <color rgb="FF000000"/>
      <name val="Calibri"/>
      <family val="2"/>
      <charset val="204"/>
    </font>
    <font>
      <b/>
      <sz val="10"/>
      <color theme="3" tint="0.59999389629810485"/>
      <name val="Arial Cyr"/>
      <charset val="204"/>
    </font>
    <font>
      <sz val="1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0"/>
      <color rgb="FF00B050"/>
      <name val="Arial Cyr"/>
      <charset val="204"/>
    </font>
    <font>
      <b/>
      <sz val="14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0070C0"/>
      <name val="Arial"/>
      <family val="2"/>
      <charset val="204"/>
    </font>
    <font>
      <sz val="18"/>
      <color rgb="FF000000"/>
      <name val="Calibri"/>
      <family val="2"/>
      <charset val="204"/>
    </font>
    <font>
      <sz val="8"/>
      <color rgb="FF000000"/>
      <name val="Tahom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99FF"/>
        <bgColor rgb="FF000000"/>
      </patternFill>
    </fill>
    <fill>
      <patternFill patternType="solid">
        <fgColor rgb="FFF2DDD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6DDE8"/>
        <bgColor rgb="FF000000"/>
      </patternFill>
    </fill>
    <fill>
      <patternFill patternType="solid">
        <fgColor rgb="FFDBEEF3"/>
        <bgColor rgb="FF000000"/>
      </patternFill>
    </fill>
    <fill>
      <patternFill patternType="solid">
        <fgColor rgb="FFFFCCFF"/>
        <bgColor rgb="FF000000"/>
      </patternFill>
    </fill>
    <fill>
      <patternFill patternType="solid">
        <fgColor rgb="FFFCD5B4"/>
        <bgColor rgb="FF000000"/>
      </patternFill>
    </fill>
  </fills>
  <borders count="76">
    <border>
      <left/>
      <right/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D8D8D8"/>
      </right>
      <top style="thin">
        <color rgb="FFD8D8D8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D8D8D8"/>
      </right>
      <top/>
      <bottom style="thin">
        <color rgb="FFD8D8D8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D8D8D8"/>
      </bottom>
      <diagonal/>
    </border>
    <border>
      <left style="medium">
        <color indexed="64"/>
      </left>
      <right/>
      <top style="thin">
        <color rgb="FFD8D8D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7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" xfId="0" applyFont="1" applyBorder="1"/>
    <xf numFmtId="1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" fillId="0" borderId="2" xfId="0" applyFont="1" applyBorder="1"/>
    <xf numFmtId="0" fontId="6" fillId="0" borderId="3" xfId="0" applyFont="1" applyBorder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" fontId="7" fillId="2" borderId="8" xfId="0" applyNumberFormat="1" applyFont="1" applyFill="1" applyBorder="1" applyAlignment="1">
      <alignment horizontal="center"/>
    </xf>
    <xf numFmtId="1" fontId="7" fillId="2" borderId="9" xfId="0" applyNumberFormat="1" applyFont="1" applyFill="1" applyBorder="1" applyAlignment="1">
      <alignment horizontal="center"/>
    </xf>
    <xf numFmtId="1" fontId="7" fillId="2" borderId="6" xfId="0" applyNumberFormat="1" applyFont="1" applyFill="1" applyBorder="1" applyAlignment="1">
      <alignment horizontal="center"/>
    </xf>
    <xf numFmtId="9" fontId="9" fillId="2" borderId="10" xfId="0" applyNumberFormat="1" applyFont="1" applyFill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6" fillId="0" borderId="13" xfId="0" applyFont="1" applyBorder="1" applyAlignment="1">
      <alignment horizontal="center"/>
    </xf>
    <xf numFmtId="0" fontId="10" fillId="0" borderId="14" xfId="0" applyFont="1" applyBorder="1" applyAlignment="1"/>
    <xf numFmtId="0" fontId="11" fillId="0" borderId="14" xfId="0" applyFont="1" applyBorder="1" applyAlignment="1">
      <alignment horizontal="center"/>
    </xf>
    <xf numFmtId="0" fontId="7" fillId="0" borderId="13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/>
    </xf>
    <xf numFmtId="9" fontId="12" fillId="2" borderId="11" xfId="0" applyNumberFormat="1" applyFont="1" applyFill="1" applyBorder="1" applyAlignment="1">
      <alignment horizontal="center"/>
    </xf>
    <xf numFmtId="1" fontId="6" fillId="0" borderId="19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" fontId="6" fillId="0" borderId="16" xfId="0" applyNumberFormat="1" applyFont="1" applyBorder="1" applyAlignment="1">
      <alignment horizontal="center"/>
    </xf>
    <xf numFmtId="9" fontId="13" fillId="2" borderId="10" xfId="0" applyNumberFormat="1" applyFont="1" applyFill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14" fillId="3" borderId="0" xfId="0" applyFont="1" applyFill="1" applyBorder="1"/>
    <xf numFmtId="0" fontId="14" fillId="3" borderId="0" xfId="0" applyFont="1" applyFill="1" applyBorder="1"/>
    <xf numFmtId="1" fontId="2" fillId="3" borderId="0" xfId="0" applyNumberFormat="1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1" fillId="3" borderId="11" xfId="0" applyFont="1" applyFill="1" applyBorder="1"/>
    <xf numFmtId="0" fontId="1" fillId="2" borderId="12" xfId="0" applyFont="1" applyFill="1" applyBorder="1"/>
    <xf numFmtId="0" fontId="1" fillId="2" borderId="1" xfId="0" applyFont="1" applyFill="1" applyBorder="1"/>
    <xf numFmtId="0" fontId="1" fillId="2" borderId="0" xfId="0" applyFont="1" applyFill="1" applyBorder="1"/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center"/>
    </xf>
    <xf numFmtId="1" fontId="2" fillId="2" borderId="11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1" fontId="2" fillId="2" borderId="6" xfId="0" applyNumberFormat="1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"/>
    </xf>
    <xf numFmtId="0" fontId="1" fillId="2" borderId="25" xfId="0" applyFont="1" applyFill="1" applyBorder="1"/>
    <xf numFmtId="0" fontId="1" fillId="2" borderId="10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7" fillId="2" borderId="26" xfId="0" applyFont="1" applyFill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1" fontId="2" fillId="2" borderId="26" xfId="0" applyNumberFormat="1" applyFont="1" applyFill="1" applyBorder="1" applyAlignment="1">
      <alignment horizontal="center"/>
    </xf>
    <xf numFmtId="1" fontId="20" fillId="2" borderId="26" xfId="0" applyNumberFormat="1" applyFont="1" applyFill="1" applyBorder="1" applyAlignment="1">
      <alignment horizontal="center"/>
    </xf>
    <xf numFmtId="0" fontId="1" fillId="2" borderId="4" xfId="0" applyFont="1" applyFill="1" applyBorder="1"/>
    <xf numFmtId="0" fontId="1" fillId="2" borderId="27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7" fillId="2" borderId="28" xfId="0" applyFont="1" applyFill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1" fontId="2" fillId="2" borderId="14" xfId="0" applyNumberFormat="1" applyFont="1" applyFill="1" applyBorder="1" applyAlignment="1">
      <alignment horizontal="center"/>
    </xf>
    <xf numFmtId="1" fontId="2" fillId="2" borderId="28" xfId="0" applyNumberFormat="1" applyFont="1" applyFill="1" applyBorder="1" applyAlignment="1">
      <alignment horizontal="center"/>
    </xf>
    <xf numFmtId="1" fontId="20" fillId="2" borderId="28" xfId="0" applyNumberFormat="1" applyFont="1" applyFill="1" applyBorder="1" applyAlignment="1">
      <alignment horizontal="center"/>
    </xf>
    <xf numFmtId="0" fontId="1" fillId="2" borderId="14" xfId="0" applyFont="1" applyFill="1" applyBorder="1"/>
    <xf numFmtId="0" fontId="1" fillId="4" borderId="30" xfId="0" applyFont="1" applyFill="1" applyBorder="1" applyAlignment="1">
      <alignment horizontal="center"/>
    </xf>
    <xf numFmtId="0" fontId="7" fillId="4" borderId="29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17" fillId="4" borderId="31" xfId="0" applyFont="1" applyFill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1" fontId="2" fillId="4" borderId="29" xfId="0" applyNumberFormat="1" applyFont="1" applyFill="1" applyBorder="1" applyAlignment="1">
      <alignment horizontal="center"/>
    </xf>
    <xf numFmtId="1" fontId="2" fillId="4" borderId="31" xfId="0" applyNumberFormat="1" applyFont="1" applyFill="1" applyBorder="1" applyAlignment="1">
      <alignment horizontal="center"/>
    </xf>
    <xf numFmtId="1" fontId="20" fillId="4" borderId="31" xfId="0" applyNumberFormat="1" applyFont="1" applyFill="1" applyBorder="1" applyAlignment="1">
      <alignment horizontal="center"/>
    </xf>
    <xf numFmtId="0" fontId="1" fillId="2" borderId="29" xfId="0" applyFont="1" applyFill="1" applyBorder="1"/>
    <xf numFmtId="0" fontId="1" fillId="4" borderId="32" xfId="0" applyFont="1" applyFill="1" applyBorder="1" applyAlignment="1">
      <alignment horizontal="center"/>
    </xf>
    <xf numFmtId="0" fontId="7" fillId="4" borderId="33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/>
    </xf>
    <xf numFmtId="0" fontId="1" fillId="4" borderId="33" xfId="0" applyFont="1" applyFill="1" applyBorder="1" applyAlignment="1">
      <alignment horizontal="center"/>
    </xf>
    <xf numFmtId="0" fontId="17" fillId="4" borderId="34" xfId="0" applyFont="1" applyFill="1" applyBorder="1" applyAlignment="1">
      <alignment horizontal="center"/>
    </xf>
    <xf numFmtId="0" fontId="18" fillId="0" borderId="33" xfId="0" applyFont="1" applyBorder="1" applyAlignment="1">
      <alignment horizontal="center"/>
    </xf>
    <xf numFmtId="0" fontId="19" fillId="0" borderId="33" xfId="0" applyFont="1" applyBorder="1" applyAlignment="1">
      <alignment horizontal="center"/>
    </xf>
    <xf numFmtId="0" fontId="21" fillId="0" borderId="33" xfId="0" applyFont="1" applyBorder="1" applyAlignment="1">
      <alignment horizontal="center"/>
    </xf>
    <xf numFmtId="1" fontId="2" fillId="4" borderId="33" xfId="0" applyNumberFormat="1" applyFont="1" applyFill="1" applyBorder="1" applyAlignment="1">
      <alignment horizontal="center"/>
    </xf>
    <xf numFmtId="1" fontId="2" fillId="4" borderId="34" xfId="0" applyNumberFormat="1" applyFont="1" applyFill="1" applyBorder="1" applyAlignment="1">
      <alignment horizontal="center"/>
    </xf>
    <xf numFmtId="1" fontId="20" fillId="4" borderId="34" xfId="0" applyNumberFormat="1" applyFont="1" applyFill="1" applyBorder="1" applyAlignment="1">
      <alignment horizontal="center"/>
    </xf>
    <xf numFmtId="0" fontId="1" fillId="2" borderId="33" xfId="0" applyFont="1" applyFill="1" applyBorder="1"/>
    <xf numFmtId="0" fontId="1" fillId="4" borderId="35" xfId="0" applyFont="1" applyFill="1" applyBorder="1" applyAlignment="1">
      <alignment horizontal="center"/>
    </xf>
    <xf numFmtId="0" fontId="7" fillId="4" borderId="36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wrapText="1"/>
    </xf>
    <xf numFmtId="0" fontId="1" fillId="4" borderId="36" xfId="0" applyFont="1" applyFill="1" applyBorder="1" applyAlignment="1">
      <alignment horizontal="center"/>
    </xf>
    <xf numFmtId="0" fontId="17" fillId="4" borderId="37" xfId="0" applyFont="1" applyFill="1" applyBorder="1" applyAlignment="1">
      <alignment horizontal="center"/>
    </xf>
    <xf numFmtId="1" fontId="2" fillId="4" borderId="36" xfId="0" applyNumberFormat="1" applyFont="1" applyFill="1" applyBorder="1" applyAlignment="1">
      <alignment horizontal="center"/>
    </xf>
    <xf numFmtId="1" fontId="2" fillId="4" borderId="37" xfId="0" applyNumberFormat="1" applyFont="1" applyFill="1" applyBorder="1" applyAlignment="1">
      <alignment horizontal="center"/>
    </xf>
    <xf numFmtId="1" fontId="20" fillId="4" borderId="37" xfId="0" applyNumberFormat="1" applyFont="1" applyFill="1" applyBorder="1" applyAlignment="1">
      <alignment horizontal="center"/>
    </xf>
    <xf numFmtId="0" fontId="1" fillId="2" borderId="36" xfId="0" applyFont="1" applyFill="1" applyBorder="1"/>
    <xf numFmtId="0" fontId="1" fillId="2" borderId="32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7" fillId="2" borderId="34" xfId="0" applyFont="1" applyFill="1" applyBorder="1" applyAlignment="1">
      <alignment horizontal="center"/>
    </xf>
    <xf numFmtId="1" fontId="2" fillId="2" borderId="33" xfId="0" applyNumberFormat="1" applyFont="1" applyFill="1" applyBorder="1" applyAlignment="1">
      <alignment horizontal="center"/>
    </xf>
    <xf numFmtId="1" fontId="2" fillId="2" borderId="34" xfId="0" applyNumberFormat="1" applyFont="1" applyFill="1" applyBorder="1" applyAlignment="1">
      <alignment horizontal="center"/>
    </xf>
    <xf numFmtId="1" fontId="20" fillId="2" borderId="34" xfId="0" applyNumberFormat="1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 wrapText="1"/>
    </xf>
    <xf numFmtId="0" fontId="19" fillId="5" borderId="3" xfId="0" applyFont="1" applyFill="1" applyBorder="1" applyAlignment="1">
      <alignment horizontal="center"/>
    </xf>
    <xf numFmtId="0" fontId="19" fillId="5" borderId="33" xfId="0" applyFont="1" applyFill="1" applyBorder="1" applyAlignment="1">
      <alignment horizontal="center"/>
    </xf>
    <xf numFmtId="0" fontId="1" fillId="4" borderId="37" xfId="0" applyFont="1" applyFill="1" applyBorder="1" applyAlignment="1">
      <alignment horizontal="center"/>
    </xf>
    <xf numFmtId="0" fontId="19" fillId="5" borderId="29" xfId="0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8" fillId="5" borderId="3" xfId="0" applyFont="1" applyFill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1" fontId="20" fillId="2" borderId="10" xfId="0" applyNumberFormat="1" applyFont="1" applyFill="1" applyBorder="1" applyAlignment="1">
      <alignment horizontal="center"/>
    </xf>
    <xf numFmtId="0" fontId="1" fillId="2" borderId="6" xfId="0" applyFont="1" applyFill="1" applyBorder="1"/>
    <xf numFmtId="1" fontId="20" fillId="2" borderId="32" xfId="0" applyNumberFormat="1" applyFont="1" applyFill="1" applyBorder="1" applyAlignment="1">
      <alignment horizontal="center"/>
    </xf>
    <xf numFmtId="1" fontId="20" fillId="2" borderId="27" xfId="0" applyNumberFormat="1" applyFont="1" applyFill="1" applyBorder="1" applyAlignment="1">
      <alignment horizontal="center"/>
    </xf>
    <xf numFmtId="0" fontId="1" fillId="2" borderId="16" xfId="0" applyFont="1" applyFill="1" applyBorder="1"/>
    <xf numFmtId="0" fontId="18" fillId="5" borderId="33" xfId="0" applyFont="1" applyFill="1" applyBorder="1" applyAlignment="1">
      <alignment horizontal="center"/>
    </xf>
    <xf numFmtId="0" fontId="18" fillId="5" borderId="29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33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2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 wrapText="1"/>
    </xf>
    <xf numFmtId="0" fontId="1" fillId="4" borderId="29" xfId="0" applyFont="1" applyFill="1" applyBorder="1" applyAlignment="1">
      <alignment horizontal="center" wrapText="1"/>
    </xf>
    <xf numFmtId="0" fontId="1" fillId="4" borderId="34" xfId="0" applyFont="1" applyFill="1" applyBorder="1" applyAlignment="1">
      <alignment horizontal="center" wrapText="1"/>
    </xf>
    <xf numFmtId="0" fontId="1" fillId="2" borderId="26" xfId="0" applyFont="1" applyFill="1" applyBorder="1" applyAlignment="1">
      <alignment horizontal="center" wrapText="1"/>
    </xf>
    <xf numFmtId="0" fontId="1" fillId="2" borderId="34" xfId="0" applyFont="1" applyFill="1" applyBorder="1" applyAlignment="1">
      <alignment horizontal="center" wrapText="1"/>
    </xf>
    <xf numFmtId="0" fontId="1" fillId="4" borderId="33" xfId="0" applyFont="1" applyFill="1" applyBorder="1" applyAlignment="1">
      <alignment horizontal="center" wrapText="1"/>
    </xf>
    <xf numFmtId="0" fontId="8" fillId="2" borderId="1" xfId="0" applyFont="1" applyFill="1" applyBorder="1"/>
    <xf numFmtId="0" fontId="22" fillId="6" borderId="3" xfId="0" applyFont="1" applyFill="1" applyBorder="1" applyAlignment="1">
      <alignment horizontal="center"/>
    </xf>
    <xf numFmtId="0" fontId="22" fillId="6" borderId="33" xfId="0" applyFont="1" applyFill="1" applyBorder="1" applyAlignment="1">
      <alignment horizontal="center"/>
    </xf>
    <xf numFmtId="0" fontId="22" fillId="6" borderId="29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wrapText="1"/>
    </xf>
    <xf numFmtId="0" fontId="1" fillId="2" borderId="36" xfId="0" applyFont="1" applyFill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1" fontId="2" fillId="2" borderId="36" xfId="0" applyNumberFormat="1" applyFont="1" applyFill="1" applyBorder="1" applyAlignment="1">
      <alignment horizontal="center"/>
    </xf>
    <xf numFmtId="1" fontId="2" fillId="2" borderId="37" xfId="0" applyNumberFormat="1" applyFont="1" applyFill="1" applyBorder="1" applyAlignment="1">
      <alignment horizontal="center"/>
    </xf>
    <xf numFmtId="1" fontId="20" fillId="2" borderId="37" xfId="0" applyNumberFormat="1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2" fillId="4" borderId="4" xfId="0" applyNumberFormat="1" applyFont="1" applyFill="1" applyBorder="1" applyAlignment="1">
      <alignment horizontal="center"/>
    </xf>
    <xf numFmtId="1" fontId="2" fillId="4" borderId="26" xfId="0" applyNumberFormat="1" applyFont="1" applyFill="1" applyBorder="1" applyAlignment="1">
      <alignment horizontal="center"/>
    </xf>
    <xf numFmtId="1" fontId="20" fillId="4" borderId="38" xfId="0" applyNumberFormat="1" applyFont="1" applyFill="1" applyBorder="1" applyAlignment="1">
      <alignment horizontal="center"/>
    </xf>
    <xf numFmtId="0" fontId="1" fillId="2" borderId="38" xfId="0" applyFont="1" applyFill="1" applyBorder="1"/>
    <xf numFmtId="0" fontId="1" fillId="2" borderId="39" xfId="0" applyFont="1" applyFill="1" applyBorder="1"/>
    <xf numFmtId="0" fontId="1" fillId="4" borderId="14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wrapText="1"/>
    </xf>
    <xf numFmtId="0" fontId="17" fillId="4" borderId="40" xfId="0" applyFont="1" applyFill="1" applyBorder="1" applyAlignment="1">
      <alignment horizontal="center"/>
    </xf>
    <xf numFmtId="1" fontId="2" fillId="4" borderId="14" xfId="0" applyNumberFormat="1" applyFont="1" applyFill="1" applyBorder="1" applyAlignment="1">
      <alignment horizontal="center"/>
    </xf>
    <xf numFmtId="1" fontId="2" fillId="4" borderId="28" xfId="0" applyNumberFormat="1" applyFont="1" applyFill="1" applyBorder="1" applyAlignment="1">
      <alignment horizontal="center"/>
    </xf>
    <xf numFmtId="1" fontId="20" fillId="4" borderId="40" xfId="0" applyNumberFormat="1" applyFont="1" applyFill="1" applyBorder="1" applyAlignment="1">
      <alignment horizontal="center"/>
    </xf>
    <xf numFmtId="0" fontId="1" fillId="2" borderId="40" xfId="0" applyFont="1" applyFill="1" applyBorder="1"/>
    <xf numFmtId="0" fontId="1" fillId="2" borderId="30" xfId="0" applyFont="1" applyFill="1" applyBorder="1" applyAlignment="1">
      <alignment horizontal="center"/>
    </xf>
    <xf numFmtId="0" fontId="17" fillId="2" borderId="31" xfId="0" applyFont="1" applyFill="1" applyBorder="1" applyAlignment="1">
      <alignment horizontal="center"/>
    </xf>
    <xf numFmtId="1" fontId="20" fillId="2" borderId="38" xfId="0" applyNumberFormat="1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 vertical="center"/>
    </xf>
    <xf numFmtId="0" fontId="17" fillId="2" borderId="41" xfId="0" applyFont="1" applyFill="1" applyBorder="1" applyAlignment="1">
      <alignment horizontal="center"/>
    </xf>
    <xf numFmtId="1" fontId="20" fillId="2" borderId="41" xfId="0" applyNumberFormat="1" applyFont="1" applyFill="1" applyBorder="1" applyAlignment="1">
      <alignment horizontal="center"/>
    </xf>
    <xf numFmtId="0" fontId="1" fillId="2" borderId="41" xfId="0" applyFont="1" applyFill="1" applyBorder="1"/>
    <xf numFmtId="0" fontId="7" fillId="2" borderId="13" xfId="0" applyFont="1" applyFill="1" applyBorder="1" applyAlignment="1">
      <alignment horizontal="center" vertical="center"/>
    </xf>
    <xf numFmtId="0" fontId="17" fillId="2" borderId="40" xfId="0" applyFont="1" applyFill="1" applyBorder="1" applyAlignment="1">
      <alignment horizontal="center"/>
    </xf>
    <xf numFmtId="1" fontId="20" fillId="2" borderId="40" xfId="0" applyNumberFormat="1" applyFont="1" applyFill="1" applyBorder="1" applyAlignment="1">
      <alignment horizontal="center"/>
    </xf>
    <xf numFmtId="0" fontId="1" fillId="2" borderId="42" xfId="0" applyFont="1" applyFill="1" applyBorder="1"/>
    <xf numFmtId="0" fontId="1" fillId="7" borderId="43" xfId="0" applyFont="1" applyFill="1" applyBorder="1" applyAlignment="1">
      <alignment horizontal="center"/>
    </xf>
    <xf numFmtId="0" fontId="1" fillId="7" borderId="44" xfId="0" applyFont="1" applyFill="1" applyBorder="1" applyAlignment="1">
      <alignment horizontal="center"/>
    </xf>
    <xf numFmtId="0" fontId="23" fillId="7" borderId="44" xfId="0" applyFont="1" applyFill="1" applyBorder="1" applyAlignment="1">
      <alignment horizontal="center"/>
    </xf>
    <xf numFmtId="0" fontId="23" fillId="7" borderId="0" xfId="0" applyFont="1" applyFill="1" applyBorder="1" applyAlignment="1">
      <alignment horizontal="center"/>
    </xf>
    <xf numFmtId="1" fontId="2" fillId="7" borderId="44" xfId="0" applyNumberFormat="1" applyFont="1" applyFill="1" applyBorder="1" applyAlignment="1">
      <alignment horizontal="center"/>
    </xf>
    <xf numFmtId="1" fontId="24" fillId="7" borderId="44" xfId="0" applyNumberFormat="1" applyFont="1" applyFill="1" applyBorder="1" applyAlignment="1">
      <alignment horizontal="center"/>
    </xf>
    <xf numFmtId="1" fontId="2" fillId="7" borderId="45" xfId="0" applyNumberFormat="1" applyFont="1" applyFill="1" applyBorder="1" applyAlignment="1">
      <alignment horizontal="center"/>
    </xf>
    <xf numFmtId="1" fontId="25" fillId="7" borderId="15" xfId="0" applyNumberFormat="1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7" xfId="0" applyFont="1" applyFill="1" applyBorder="1"/>
    <xf numFmtId="1" fontId="2" fillId="2" borderId="22" xfId="0" applyNumberFormat="1" applyFont="1" applyFill="1" applyBorder="1" applyAlignment="1"/>
    <xf numFmtId="1" fontId="2" fillId="2" borderId="23" xfId="0" applyNumberFormat="1" applyFont="1" applyFill="1" applyBorder="1" applyAlignment="1"/>
    <xf numFmtId="1" fontId="2" fillId="2" borderId="23" xfId="0" applyNumberFormat="1" applyFont="1" applyFill="1" applyBorder="1" applyAlignment="1">
      <alignment horizontal="center"/>
    </xf>
    <xf numFmtId="1" fontId="2" fillId="2" borderId="46" xfId="0" applyNumberFormat="1" applyFont="1" applyFill="1" applyBorder="1" applyAlignment="1">
      <alignment horizontal="center"/>
    </xf>
    <xf numFmtId="1" fontId="2" fillId="2" borderId="24" xfId="0" applyNumberFormat="1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" fillId="2" borderId="47" xfId="0" applyFont="1" applyFill="1" applyBorder="1"/>
    <xf numFmtId="0" fontId="12" fillId="0" borderId="34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" fillId="8" borderId="30" xfId="0" applyFont="1" applyFill="1" applyBorder="1" applyAlignment="1">
      <alignment horizontal="center"/>
    </xf>
    <xf numFmtId="0" fontId="7" fillId="8" borderId="29" xfId="0" applyFont="1" applyFill="1" applyBorder="1" applyAlignment="1">
      <alignment horizontal="center" vertical="center"/>
    </xf>
    <xf numFmtId="0" fontId="1" fillId="8" borderId="31" xfId="0" applyFont="1" applyFill="1" applyBorder="1" applyAlignment="1">
      <alignment horizontal="center" wrapText="1"/>
    </xf>
    <xf numFmtId="0" fontId="1" fillId="8" borderId="29" xfId="0" applyFont="1" applyFill="1" applyBorder="1" applyAlignment="1">
      <alignment horizontal="center" vertical="center"/>
    </xf>
    <xf numFmtId="0" fontId="17" fillId="8" borderId="31" xfId="0" applyFont="1" applyFill="1" applyBorder="1" applyAlignment="1">
      <alignment horizontal="center"/>
    </xf>
    <xf numFmtId="0" fontId="12" fillId="8" borderId="31" xfId="0" applyFont="1" applyFill="1" applyBorder="1" applyAlignment="1">
      <alignment horizontal="center"/>
    </xf>
    <xf numFmtId="1" fontId="2" fillId="8" borderId="29" xfId="0" applyNumberFormat="1" applyFont="1" applyFill="1" applyBorder="1" applyAlignment="1">
      <alignment horizontal="center"/>
    </xf>
    <xf numFmtId="1" fontId="2" fillId="8" borderId="31" xfId="0" applyNumberFormat="1" applyFont="1" applyFill="1" applyBorder="1" applyAlignment="1">
      <alignment horizontal="center"/>
    </xf>
    <xf numFmtId="1" fontId="20" fillId="8" borderId="31" xfId="0" applyNumberFormat="1" applyFont="1" applyFill="1" applyBorder="1" applyAlignment="1">
      <alignment horizontal="center"/>
    </xf>
    <xf numFmtId="0" fontId="1" fillId="8" borderId="35" xfId="0" applyFont="1" applyFill="1" applyBorder="1" applyAlignment="1">
      <alignment horizontal="center"/>
    </xf>
    <xf numFmtId="0" fontId="7" fillId="8" borderId="36" xfId="0" applyFont="1" applyFill="1" applyBorder="1" applyAlignment="1">
      <alignment horizontal="center" vertical="center"/>
    </xf>
    <xf numFmtId="0" fontId="1" fillId="8" borderId="37" xfId="0" applyFont="1" applyFill="1" applyBorder="1" applyAlignment="1">
      <alignment horizontal="center" wrapText="1"/>
    </xf>
    <xf numFmtId="0" fontId="1" fillId="8" borderId="36" xfId="0" applyFont="1" applyFill="1" applyBorder="1" applyAlignment="1">
      <alignment horizontal="center" wrapText="1"/>
    </xf>
    <xf numFmtId="0" fontId="17" fillId="8" borderId="37" xfId="0" applyFont="1" applyFill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2" fillId="8" borderId="37" xfId="0" applyFont="1" applyFill="1" applyBorder="1" applyAlignment="1">
      <alignment horizontal="center"/>
    </xf>
    <xf numFmtId="1" fontId="2" fillId="8" borderId="36" xfId="0" applyNumberFormat="1" applyFont="1" applyFill="1" applyBorder="1" applyAlignment="1">
      <alignment horizontal="center"/>
    </xf>
    <xf numFmtId="1" fontId="2" fillId="8" borderId="37" xfId="0" applyNumberFormat="1" applyFont="1" applyFill="1" applyBorder="1" applyAlignment="1">
      <alignment horizontal="center"/>
    </xf>
    <xf numFmtId="1" fontId="20" fillId="8" borderId="37" xfId="0" applyNumberFormat="1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" fillId="8" borderId="31" xfId="0" applyFont="1" applyFill="1" applyBorder="1" applyAlignment="1">
      <alignment horizontal="center" vertical="center"/>
    </xf>
    <xf numFmtId="0" fontId="1" fillId="8" borderId="32" xfId="0" applyFont="1" applyFill="1" applyBorder="1" applyAlignment="1">
      <alignment horizontal="center"/>
    </xf>
    <xf numFmtId="0" fontId="7" fillId="8" borderId="33" xfId="0" applyFont="1" applyFill="1" applyBorder="1" applyAlignment="1">
      <alignment horizontal="center" vertical="center"/>
    </xf>
    <xf numFmtId="0" fontId="1" fillId="8" borderId="34" xfId="0" applyFont="1" applyFill="1" applyBorder="1" applyAlignment="1">
      <alignment horizontal="center" wrapText="1"/>
    </xf>
    <xf numFmtId="0" fontId="1" fillId="8" borderId="33" xfId="0" applyFont="1" applyFill="1" applyBorder="1" applyAlignment="1">
      <alignment horizontal="center" vertical="center"/>
    </xf>
    <xf numFmtId="0" fontId="17" fillId="8" borderId="34" xfId="0" applyFont="1" applyFill="1" applyBorder="1" applyAlignment="1">
      <alignment horizontal="center"/>
    </xf>
    <xf numFmtId="0" fontId="12" fillId="8" borderId="34" xfId="0" applyFont="1" applyFill="1" applyBorder="1" applyAlignment="1">
      <alignment horizontal="center"/>
    </xf>
    <xf numFmtId="1" fontId="2" fillId="8" borderId="33" xfId="0" applyNumberFormat="1" applyFont="1" applyFill="1" applyBorder="1" applyAlignment="1">
      <alignment horizontal="center"/>
    </xf>
    <xf numFmtId="1" fontId="2" fillId="8" borderId="34" xfId="0" applyNumberFormat="1" applyFont="1" applyFill="1" applyBorder="1" applyAlignment="1">
      <alignment horizontal="center"/>
    </xf>
    <xf numFmtId="1" fontId="20" fillId="8" borderId="34" xfId="0" applyNumberFormat="1" applyFont="1" applyFill="1" applyBorder="1" applyAlignment="1">
      <alignment horizontal="center"/>
    </xf>
    <xf numFmtId="0" fontId="1" fillId="8" borderId="3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8" borderId="29" xfId="0" applyFont="1" applyFill="1" applyBorder="1" applyAlignment="1">
      <alignment horizontal="center"/>
    </xf>
    <xf numFmtId="0" fontId="1" fillId="8" borderId="33" xfId="0" applyFont="1" applyFill="1" applyBorder="1" applyAlignment="1">
      <alignment horizontal="center"/>
    </xf>
    <xf numFmtId="0" fontId="1" fillId="8" borderId="37" xfId="0" applyFont="1" applyFill="1" applyBorder="1" applyAlignment="1">
      <alignment horizontal="center" vertical="center"/>
    </xf>
    <xf numFmtId="0" fontId="1" fillId="8" borderId="36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8" borderId="33" xfId="0" applyFont="1" applyFill="1" applyBorder="1" applyAlignment="1">
      <alignment horizontal="center" wrapText="1"/>
    </xf>
    <xf numFmtId="0" fontId="1" fillId="8" borderId="34" xfId="0" applyFont="1" applyFill="1" applyBorder="1" applyAlignment="1">
      <alignment horizontal="center" vertical="center"/>
    </xf>
    <xf numFmtId="0" fontId="26" fillId="5" borderId="4" xfId="0" applyFont="1" applyFill="1" applyBorder="1" applyAlignment="1">
      <alignment horizontal="center"/>
    </xf>
    <xf numFmtId="0" fontId="18" fillId="5" borderId="4" xfId="0" applyFont="1" applyFill="1" applyBorder="1" applyAlignment="1">
      <alignment horizontal="center"/>
    </xf>
    <xf numFmtId="0" fontId="1" fillId="3" borderId="48" xfId="0" applyFont="1" applyFill="1" applyBorder="1" applyAlignment="1">
      <alignment horizontal="center"/>
    </xf>
    <xf numFmtId="0" fontId="1" fillId="3" borderId="49" xfId="0" applyFont="1" applyFill="1" applyBorder="1" applyAlignment="1">
      <alignment horizontal="center"/>
    </xf>
    <xf numFmtId="0" fontId="23" fillId="3" borderId="49" xfId="0" applyFont="1" applyFill="1" applyBorder="1" applyAlignment="1">
      <alignment horizontal="center"/>
    </xf>
    <xf numFmtId="1" fontId="2" fillId="3" borderId="49" xfId="0" applyNumberFormat="1" applyFont="1" applyFill="1" applyBorder="1" applyAlignment="1">
      <alignment horizontal="center"/>
    </xf>
    <xf numFmtId="0" fontId="16" fillId="3" borderId="50" xfId="0" applyFont="1" applyFill="1" applyBorder="1" applyAlignment="1">
      <alignment horizontal="center"/>
    </xf>
    <xf numFmtId="0" fontId="1" fillId="2" borderId="51" xfId="0" applyFont="1" applyFill="1" applyBorder="1" applyAlignment="1">
      <alignment horizontal="center"/>
    </xf>
    <xf numFmtId="0" fontId="1" fillId="2" borderId="52" xfId="0" applyFont="1" applyFill="1" applyBorder="1" applyAlignment="1">
      <alignment horizontal="center"/>
    </xf>
    <xf numFmtId="0" fontId="7" fillId="2" borderId="52" xfId="0" applyFont="1" applyFill="1" applyBorder="1" applyAlignment="1"/>
    <xf numFmtId="0" fontId="7" fillId="2" borderId="53" xfId="0" applyFont="1" applyFill="1" applyBorder="1" applyAlignment="1"/>
    <xf numFmtId="49" fontId="14" fillId="2" borderId="51" xfId="0" applyNumberFormat="1" applyFont="1" applyFill="1" applyBorder="1" applyAlignment="1">
      <alignment horizontal="center"/>
    </xf>
    <xf numFmtId="49" fontId="14" fillId="2" borderId="52" xfId="0" applyNumberFormat="1" applyFont="1" applyFill="1" applyBorder="1" applyAlignment="1">
      <alignment horizontal="center"/>
    </xf>
    <xf numFmtId="0" fontId="14" fillId="2" borderId="52" xfId="0" applyFont="1" applyFill="1" applyBorder="1" applyAlignment="1">
      <alignment horizontal="center"/>
    </xf>
    <xf numFmtId="0" fontId="14" fillId="2" borderId="54" xfId="0" applyFont="1" applyFill="1" applyBorder="1" applyAlignment="1">
      <alignment horizontal="center"/>
    </xf>
    <xf numFmtId="0" fontId="7" fillId="2" borderId="55" xfId="0" applyFont="1" applyFill="1" applyBorder="1" applyAlignment="1"/>
    <xf numFmtId="1" fontId="2" fillId="2" borderId="52" xfId="0" applyNumberFormat="1" applyFont="1" applyFill="1" applyBorder="1" applyAlignment="1">
      <alignment horizontal="center"/>
    </xf>
    <xf numFmtId="0" fontId="16" fillId="2" borderId="5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27" fillId="2" borderId="4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27" fillId="2" borderId="33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27" fillId="2" borderId="14" xfId="0" applyFont="1" applyFill="1" applyBorder="1" applyAlignment="1">
      <alignment horizontal="center"/>
    </xf>
    <xf numFmtId="0" fontId="7" fillId="4" borderId="30" xfId="0" applyFont="1" applyFill="1" applyBorder="1" applyAlignment="1">
      <alignment horizontal="center"/>
    </xf>
    <xf numFmtId="0" fontId="27" fillId="4" borderId="29" xfId="0" applyFont="1" applyFill="1" applyBorder="1" applyAlignment="1">
      <alignment horizontal="center" vertical="center"/>
    </xf>
    <xf numFmtId="0" fontId="12" fillId="4" borderId="31" xfId="0" applyFont="1" applyFill="1" applyBorder="1" applyAlignment="1">
      <alignment horizontal="center"/>
    </xf>
    <xf numFmtId="0" fontId="7" fillId="4" borderId="32" xfId="0" applyFont="1" applyFill="1" applyBorder="1" applyAlignment="1">
      <alignment horizontal="center"/>
    </xf>
    <xf numFmtId="0" fontId="27" fillId="4" borderId="33" xfId="0" applyFont="1" applyFill="1" applyBorder="1" applyAlignment="1">
      <alignment horizontal="center" vertical="center"/>
    </xf>
    <xf numFmtId="0" fontId="12" fillId="4" borderId="34" xfId="0" applyFont="1" applyFill="1" applyBorder="1" applyAlignment="1">
      <alignment horizontal="center"/>
    </xf>
    <xf numFmtId="0" fontId="7" fillId="4" borderId="35" xfId="0" applyFont="1" applyFill="1" applyBorder="1" applyAlignment="1">
      <alignment horizontal="center"/>
    </xf>
    <xf numFmtId="0" fontId="27" fillId="4" borderId="36" xfId="0" applyFont="1" applyFill="1" applyBorder="1" applyAlignment="1">
      <alignment horizontal="center" vertical="center"/>
    </xf>
    <xf numFmtId="0" fontId="12" fillId="4" borderId="37" xfId="0" applyFont="1" applyFill="1" applyBorder="1" applyAlignment="1">
      <alignment horizontal="center"/>
    </xf>
    <xf numFmtId="0" fontId="27" fillId="2" borderId="4" xfId="0" applyFont="1" applyFill="1" applyBorder="1" applyAlignment="1">
      <alignment horizontal="center" vertical="center"/>
    </xf>
    <xf numFmtId="0" fontId="27" fillId="2" borderId="33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27" fillId="4" borderId="4" xfId="0" applyFont="1" applyFill="1" applyBorder="1" applyAlignment="1">
      <alignment horizontal="center" vertical="center"/>
    </xf>
    <xf numFmtId="0" fontId="17" fillId="4" borderId="26" xfId="0" applyFont="1" applyFill="1" applyBorder="1" applyAlignment="1">
      <alignment horizontal="center"/>
    </xf>
    <xf numFmtId="0" fontId="12" fillId="4" borderId="26" xfId="0" applyFont="1" applyFill="1" applyBorder="1" applyAlignment="1">
      <alignment horizontal="center"/>
    </xf>
    <xf numFmtId="1" fontId="20" fillId="4" borderId="26" xfId="0" applyNumberFormat="1" applyFont="1" applyFill="1" applyBorder="1" applyAlignment="1">
      <alignment horizontal="center"/>
    </xf>
    <xf numFmtId="0" fontId="7" fillId="4" borderId="27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/>
    </xf>
    <xf numFmtId="0" fontId="27" fillId="4" borderId="14" xfId="0" applyFont="1" applyFill="1" applyBorder="1" applyAlignment="1">
      <alignment horizontal="center" vertical="center"/>
    </xf>
    <xf numFmtId="0" fontId="17" fillId="4" borderId="28" xfId="0" applyFont="1" applyFill="1" applyBorder="1" applyAlignment="1">
      <alignment horizontal="center"/>
    </xf>
    <xf numFmtId="0" fontId="12" fillId="4" borderId="28" xfId="0" applyFont="1" applyFill="1" applyBorder="1" applyAlignment="1">
      <alignment horizontal="center"/>
    </xf>
    <xf numFmtId="1" fontId="20" fillId="4" borderId="28" xfId="0" applyNumberFormat="1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27" fillId="2" borderId="29" xfId="0" applyFont="1" applyFill="1" applyBorder="1" applyAlignment="1">
      <alignment horizontal="center" vertical="center"/>
    </xf>
    <xf numFmtId="0" fontId="12" fillId="0" borderId="31" xfId="0" applyFont="1" applyBorder="1" applyAlignment="1">
      <alignment horizontal="center"/>
    </xf>
    <xf numFmtId="1" fontId="2" fillId="2" borderId="29" xfId="0" applyNumberFormat="1" applyFont="1" applyFill="1" applyBorder="1" applyAlignment="1">
      <alignment horizontal="center"/>
    </xf>
    <xf numFmtId="1" fontId="2" fillId="2" borderId="31" xfId="0" applyNumberFormat="1" applyFont="1" applyFill="1" applyBorder="1" applyAlignment="1">
      <alignment horizontal="center"/>
    </xf>
    <xf numFmtId="1" fontId="20" fillId="2" borderId="31" xfId="0" applyNumberFormat="1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0" fontId="27" fillId="2" borderId="36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4" borderId="29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1" fontId="20" fillId="4" borderId="4" xfId="0" applyNumberFormat="1" applyFont="1" applyFill="1" applyBorder="1" applyAlignment="1">
      <alignment horizontal="center"/>
    </xf>
    <xf numFmtId="0" fontId="7" fillId="4" borderId="33" xfId="0" applyFont="1" applyFill="1" applyBorder="1" applyAlignment="1">
      <alignment horizontal="center"/>
    </xf>
    <xf numFmtId="0" fontId="12" fillId="4" borderId="33" xfId="0" applyFont="1" applyFill="1" applyBorder="1" applyAlignment="1">
      <alignment horizontal="center"/>
    </xf>
    <xf numFmtId="1" fontId="20" fillId="4" borderId="33" xfId="0" applyNumberFormat="1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12" fillId="4" borderId="14" xfId="0" applyFont="1" applyFill="1" applyBorder="1" applyAlignment="1">
      <alignment horizontal="center"/>
    </xf>
    <xf numFmtId="1" fontId="20" fillId="4" borderId="14" xfId="0" applyNumberFormat="1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12" fillId="2" borderId="31" xfId="0" applyFont="1" applyFill="1" applyBorder="1" applyAlignment="1">
      <alignment horizontal="center"/>
    </xf>
    <xf numFmtId="1" fontId="20" fillId="2" borderId="30" xfId="0" applyNumberFormat="1" applyFont="1" applyFill="1" applyBorder="1" applyAlignment="1">
      <alignment horizontal="center"/>
    </xf>
    <xf numFmtId="0" fontId="12" fillId="2" borderId="34" xfId="0" applyFont="1" applyFill="1" applyBorder="1" applyAlignment="1">
      <alignment horizontal="center"/>
    </xf>
    <xf numFmtId="0" fontId="12" fillId="2" borderId="28" xfId="0" applyFont="1" applyFill="1" applyBorder="1" applyAlignment="1">
      <alignment horizontal="center"/>
    </xf>
    <xf numFmtId="0" fontId="7" fillId="4" borderId="36" xfId="0" applyFont="1" applyFill="1" applyBorder="1" applyAlignment="1">
      <alignment horizontal="center"/>
    </xf>
    <xf numFmtId="0" fontId="12" fillId="2" borderId="26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17" fillId="4" borderId="33" xfId="0" applyFont="1" applyFill="1" applyBorder="1" applyAlignment="1">
      <alignment horizontal="center"/>
    </xf>
    <xf numFmtId="0" fontId="7" fillId="7" borderId="20" xfId="0" applyFont="1" applyFill="1" applyBorder="1" applyAlignment="1">
      <alignment horizontal="center"/>
    </xf>
    <xf numFmtId="0" fontId="7" fillId="7" borderId="0" xfId="0" applyFont="1" applyFill="1" applyBorder="1" applyAlignment="1">
      <alignment horizontal="center"/>
    </xf>
    <xf numFmtId="0" fontId="28" fillId="7" borderId="0" xfId="0" applyFont="1" applyFill="1" applyBorder="1" applyAlignment="1">
      <alignment horizontal="center"/>
    </xf>
    <xf numFmtId="0" fontId="24" fillId="7" borderId="0" xfId="0" applyFont="1" applyFill="1" applyBorder="1" applyAlignment="1">
      <alignment horizontal="center"/>
    </xf>
    <xf numFmtId="0" fontId="7" fillId="7" borderId="0" xfId="0" applyFont="1" applyFill="1" applyBorder="1" applyAlignment="1">
      <alignment horizontal="center"/>
    </xf>
    <xf numFmtId="1" fontId="25" fillId="7" borderId="50" xfId="0" applyNumberFormat="1" applyFont="1" applyFill="1" applyBorder="1" applyAlignment="1">
      <alignment horizontal="center"/>
    </xf>
    <xf numFmtId="0" fontId="1" fillId="2" borderId="56" xfId="0" applyFont="1" applyFill="1" applyBorder="1"/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24" fillId="2" borderId="5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1" fontId="25" fillId="2" borderId="5" xfId="0" applyNumberFormat="1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 vertical="center"/>
    </xf>
    <xf numFmtId="0" fontId="27" fillId="2" borderId="26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/>
    </xf>
    <xf numFmtId="1" fontId="24" fillId="2" borderId="26" xfId="0" applyNumberFormat="1" applyFont="1" applyFill="1" applyBorder="1" applyAlignment="1">
      <alignment horizontal="center"/>
    </xf>
    <xf numFmtId="1" fontId="24" fillId="2" borderId="10" xfId="0" applyNumberFormat="1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 vertical="center"/>
    </xf>
    <xf numFmtId="0" fontId="27" fillId="2" borderId="34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horizontal="center"/>
    </xf>
    <xf numFmtId="1" fontId="24" fillId="2" borderId="34" xfId="0" applyNumberFormat="1" applyFont="1" applyFill="1" applyBorder="1" applyAlignment="1">
      <alignment horizontal="center"/>
    </xf>
    <xf numFmtId="1" fontId="24" fillId="2" borderId="32" xfId="0" applyNumberFormat="1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 vertical="center"/>
    </xf>
    <xf numFmtId="0" fontId="27" fillId="2" borderId="28" xfId="0" applyFont="1" applyFill="1" applyBorder="1" applyAlignment="1">
      <alignment horizontal="center" vertical="center"/>
    </xf>
    <xf numFmtId="0" fontId="12" fillId="5" borderId="29" xfId="0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1" fontId="24" fillId="2" borderId="28" xfId="0" applyNumberFormat="1" applyFont="1" applyFill="1" applyBorder="1" applyAlignment="1">
      <alignment horizontal="center"/>
    </xf>
    <xf numFmtId="1" fontId="24" fillId="2" borderId="27" xfId="0" applyNumberFormat="1" applyFont="1" applyFill="1" applyBorder="1" applyAlignment="1">
      <alignment horizontal="center"/>
    </xf>
    <xf numFmtId="0" fontId="7" fillId="8" borderId="29" xfId="0" applyFont="1" applyFill="1" applyBorder="1" applyAlignment="1">
      <alignment horizontal="center"/>
    </xf>
    <xf numFmtId="0" fontId="7" fillId="8" borderId="31" xfId="0" applyFont="1" applyFill="1" applyBorder="1" applyAlignment="1">
      <alignment horizontal="center" vertical="center"/>
    </xf>
    <xf numFmtId="0" fontId="1" fillId="8" borderId="29" xfId="0" applyFont="1" applyFill="1" applyBorder="1" applyAlignment="1">
      <alignment horizontal="center" wrapText="1"/>
    </xf>
    <xf numFmtId="0" fontId="27" fillId="8" borderId="31" xfId="0" applyFont="1" applyFill="1" applyBorder="1" applyAlignment="1">
      <alignment horizontal="center" vertical="center"/>
    </xf>
    <xf numFmtId="0" fontId="17" fillId="8" borderId="29" xfId="0" applyFont="1" applyFill="1" applyBorder="1" applyAlignment="1">
      <alignment horizontal="center"/>
    </xf>
    <xf numFmtId="0" fontId="12" fillId="8" borderId="29" xfId="0" applyFont="1" applyFill="1" applyBorder="1" applyAlignment="1">
      <alignment horizontal="center"/>
    </xf>
    <xf numFmtId="1" fontId="24" fillId="8" borderId="31" xfId="0" applyNumberFormat="1" applyFont="1" applyFill="1" applyBorder="1" applyAlignment="1">
      <alignment horizontal="center"/>
    </xf>
    <xf numFmtId="1" fontId="24" fillId="8" borderId="30" xfId="0" applyNumberFormat="1" applyFont="1" applyFill="1" applyBorder="1" applyAlignment="1">
      <alignment horizontal="center"/>
    </xf>
    <xf numFmtId="1" fontId="20" fillId="8" borderId="10" xfId="0" applyNumberFormat="1" applyFont="1" applyFill="1" applyBorder="1" applyAlignment="1">
      <alignment horizontal="center"/>
    </xf>
    <xf numFmtId="0" fontId="7" fillId="8" borderId="36" xfId="0" applyFont="1" applyFill="1" applyBorder="1" applyAlignment="1">
      <alignment horizontal="center"/>
    </xf>
    <xf numFmtId="0" fontId="7" fillId="8" borderId="37" xfId="0" applyFont="1" applyFill="1" applyBorder="1" applyAlignment="1">
      <alignment horizontal="center" vertical="center"/>
    </xf>
    <xf numFmtId="0" fontId="27" fillId="8" borderId="37" xfId="0" applyFont="1" applyFill="1" applyBorder="1" applyAlignment="1">
      <alignment horizontal="center" vertical="center"/>
    </xf>
    <xf numFmtId="0" fontId="17" fillId="8" borderId="36" xfId="0" applyFont="1" applyFill="1" applyBorder="1" applyAlignment="1">
      <alignment horizontal="center"/>
    </xf>
    <xf numFmtId="0" fontId="12" fillId="8" borderId="36" xfId="0" applyFont="1" applyFill="1" applyBorder="1" applyAlignment="1">
      <alignment horizontal="center"/>
    </xf>
    <xf numFmtId="1" fontId="24" fillId="8" borderId="37" xfId="0" applyNumberFormat="1" applyFont="1" applyFill="1" applyBorder="1" applyAlignment="1">
      <alignment horizontal="center"/>
    </xf>
    <xf numFmtId="1" fontId="24" fillId="8" borderId="35" xfId="0" applyNumberFormat="1" applyFont="1" applyFill="1" applyBorder="1" applyAlignment="1">
      <alignment horizontal="center"/>
    </xf>
    <xf numFmtId="1" fontId="20" fillId="8" borderId="27" xfId="0" applyNumberFormat="1" applyFont="1" applyFill="1" applyBorder="1" applyAlignment="1">
      <alignment horizontal="center"/>
    </xf>
    <xf numFmtId="1" fontId="20" fillId="8" borderId="30" xfId="0" applyNumberFormat="1" applyFont="1" applyFill="1" applyBorder="1" applyAlignment="1">
      <alignment horizontal="center"/>
    </xf>
    <xf numFmtId="0" fontId="7" fillId="8" borderId="33" xfId="0" applyFont="1" applyFill="1" applyBorder="1" applyAlignment="1">
      <alignment horizontal="center"/>
    </xf>
    <xf numFmtId="0" fontId="7" fillId="8" borderId="34" xfId="0" applyFont="1" applyFill="1" applyBorder="1" applyAlignment="1">
      <alignment horizontal="center" vertical="center"/>
    </xf>
    <xf numFmtId="0" fontId="27" fillId="8" borderId="34" xfId="0" applyFont="1" applyFill="1" applyBorder="1" applyAlignment="1">
      <alignment horizontal="center" vertical="center"/>
    </xf>
    <xf numFmtId="0" fontId="17" fillId="8" borderId="33" xfId="0" applyFont="1" applyFill="1" applyBorder="1" applyAlignment="1">
      <alignment horizontal="center"/>
    </xf>
    <xf numFmtId="0" fontId="12" fillId="8" borderId="33" xfId="0" applyFont="1" applyFill="1" applyBorder="1" applyAlignment="1">
      <alignment horizontal="center"/>
    </xf>
    <xf numFmtId="1" fontId="24" fillId="8" borderId="34" xfId="0" applyNumberFormat="1" applyFont="1" applyFill="1" applyBorder="1" applyAlignment="1">
      <alignment horizontal="center"/>
    </xf>
    <xf numFmtId="1" fontId="24" fillId="8" borderId="32" xfId="0" applyNumberFormat="1" applyFont="1" applyFill="1" applyBorder="1" applyAlignment="1">
      <alignment horizontal="center"/>
    </xf>
    <xf numFmtId="1" fontId="20" fillId="8" borderId="32" xfId="0" applyNumberFormat="1" applyFont="1" applyFill="1" applyBorder="1" applyAlignment="1">
      <alignment horizontal="center"/>
    </xf>
    <xf numFmtId="1" fontId="20" fillId="8" borderId="35" xfId="0" applyNumberFormat="1" applyFont="1" applyFill="1" applyBorder="1" applyAlignment="1">
      <alignment horizontal="center"/>
    </xf>
    <xf numFmtId="0" fontId="7" fillId="8" borderId="31" xfId="0" applyFont="1" applyFill="1" applyBorder="1" applyAlignment="1">
      <alignment horizontal="center"/>
    </xf>
    <xf numFmtId="0" fontId="7" fillId="8" borderId="34" xfId="0" applyFont="1" applyFill="1" applyBorder="1" applyAlignment="1">
      <alignment horizontal="center"/>
    </xf>
    <xf numFmtId="0" fontId="7" fillId="8" borderId="37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8" borderId="4" xfId="0" applyFont="1" applyFill="1" applyBorder="1" applyAlignment="1">
      <alignment horizontal="center"/>
    </xf>
    <xf numFmtId="0" fontId="7" fillId="8" borderId="26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 vertical="center"/>
    </xf>
    <xf numFmtId="0" fontId="27" fillId="8" borderId="26" xfId="0" applyFont="1" applyFill="1" applyBorder="1" applyAlignment="1">
      <alignment horizontal="center" vertical="center"/>
    </xf>
    <xf numFmtId="0" fontId="17" fillId="8" borderId="4" xfId="0" applyFont="1" applyFill="1" applyBorder="1" applyAlignment="1">
      <alignment horizontal="center"/>
    </xf>
    <xf numFmtId="0" fontId="12" fillId="8" borderId="4" xfId="0" applyFont="1" applyFill="1" applyBorder="1" applyAlignment="1">
      <alignment horizontal="center"/>
    </xf>
    <xf numFmtId="1" fontId="24" fillId="8" borderId="26" xfId="0" applyNumberFormat="1" applyFont="1" applyFill="1" applyBorder="1" applyAlignment="1">
      <alignment horizontal="center"/>
    </xf>
    <xf numFmtId="1" fontId="2" fillId="8" borderId="4" xfId="0" applyNumberFormat="1" applyFont="1" applyFill="1" applyBorder="1" applyAlignment="1">
      <alignment horizontal="center"/>
    </xf>
    <xf numFmtId="1" fontId="24" fillId="8" borderId="10" xfId="0" applyNumberFormat="1" applyFont="1" applyFill="1" applyBorder="1" applyAlignment="1">
      <alignment horizontal="center"/>
    </xf>
    <xf numFmtId="0" fontId="7" fillId="8" borderId="14" xfId="0" applyFont="1" applyFill="1" applyBorder="1" applyAlignment="1">
      <alignment horizontal="center"/>
    </xf>
    <xf numFmtId="0" fontId="7" fillId="8" borderId="28" xfId="0" applyFont="1" applyFill="1" applyBorder="1" applyAlignment="1">
      <alignment horizontal="center"/>
    </xf>
    <xf numFmtId="0" fontId="1" fillId="8" borderId="14" xfId="0" applyFont="1" applyFill="1" applyBorder="1" applyAlignment="1">
      <alignment horizontal="center" wrapText="1"/>
    </xf>
    <xf numFmtId="0" fontId="27" fillId="8" borderId="28" xfId="0" applyFont="1" applyFill="1" applyBorder="1" applyAlignment="1">
      <alignment horizontal="center" vertical="center"/>
    </xf>
    <xf numFmtId="0" fontId="17" fillId="8" borderId="14" xfId="0" applyFont="1" applyFill="1" applyBorder="1" applyAlignment="1">
      <alignment horizontal="center"/>
    </xf>
    <xf numFmtId="0" fontId="12" fillId="8" borderId="14" xfId="0" applyFont="1" applyFill="1" applyBorder="1" applyAlignment="1">
      <alignment horizontal="center"/>
    </xf>
    <xf numFmtId="1" fontId="24" fillId="8" borderId="28" xfId="0" applyNumberFormat="1" applyFont="1" applyFill="1" applyBorder="1" applyAlignment="1">
      <alignment horizontal="center"/>
    </xf>
    <xf numFmtId="1" fontId="2" fillId="8" borderId="14" xfId="0" applyNumberFormat="1" applyFont="1" applyFill="1" applyBorder="1" applyAlignment="1">
      <alignment horizontal="center"/>
    </xf>
    <xf numFmtId="1" fontId="24" fillId="8" borderId="27" xfId="0" applyNumberFormat="1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7" fillId="9" borderId="6" xfId="0" applyFont="1" applyFill="1" applyBorder="1" applyAlignment="1">
      <alignment horizontal="center"/>
    </xf>
    <xf numFmtId="0" fontId="28" fillId="9" borderId="6" xfId="0" applyFont="1" applyFill="1" applyBorder="1" applyAlignment="1">
      <alignment horizontal="center"/>
    </xf>
    <xf numFmtId="0" fontId="24" fillId="9" borderId="6" xfId="0" applyFont="1" applyFill="1" applyBorder="1" applyAlignment="1">
      <alignment horizontal="center"/>
    </xf>
    <xf numFmtId="0" fontId="7" fillId="9" borderId="6" xfId="0" applyFont="1" applyFill="1" applyBorder="1" applyAlignment="1">
      <alignment horizontal="center"/>
    </xf>
    <xf numFmtId="1" fontId="25" fillId="9" borderId="58" xfId="0" applyNumberFormat="1" applyFont="1" applyFill="1" applyBorder="1" applyAlignment="1">
      <alignment horizontal="center"/>
    </xf>
    <xf numFmtId="1" fontId="24" fillId="2" borderId="4" xfId="0" applyNumberFormat="1" applyFont="1" applyFill="1" applyBorder="1" applyAlignment="1">
      <alignment horizontal="center"/>
    </xf>
    <xf numFmtId="1" fontId="20" fillId="2" borderId="5" xfId="0" applyNumberFormat="1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1" fontId="24" fillId="2" borderId="33" xfId="0" applyNumberFormat="1" applyFont="1" applyFill="1" applyBorder="1" applyAlignment="1">
      <alignment horizontal="center"/>
    </xf>
    <xf numFmtId="1" fontId="20" fillId="2" borderId="33" xfId="0" applyNumberFormat="1" applyFont="1" applyFill="1" applyBorder="1" applyAlignment="1">
      <alignment horizontal="center"/>
    </xf>
    <xf numFmtId="1" fontId="24" fillId="2" borderId="14" xfId="0" applyNumberFormat="1" applyFont="1" applyFill="1" applyBorder="1" applyAlignment="1">
      <alignment horizontal="center"/>
    </xf>
    <xf numFmtId="0" fontId="7" fillId="10" borderId="4" xfId="0" applyFont="1" applyFill="1" applyBorder="1" applyAlignment="1">
      <alignment horizontal="center"/>
    </xf>
    <xf numFmtId="0" fontId="7" fillId="10" borderId="26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27" fillId="10" borderId="4" xfId="0" applyFont="1" applyFill="1" applyBorder="1" applyAlignment="1">
      <alignment horizontal="center" vertical="center"/>
    </xf>
    <xf numFmtId="0" fontId="17" fillId="10" borderId="31" xfId="0" applyFont="1" applyFill="1" applyBorder="1" applyAlignment="1">
      <alignment horizontal="center"/>
    </xf>
    <xf numFmtId="0" fontId="12" fillId="10" borderId="26" xfId="0" applyFont="1" applyFill="1" applyBorder="1" applyAlignment="1">
      <alignment horizontal="center"/>
    </xf>
    <xf numFmtId="1" fontId="24" fillId="10" borderId="4" xfId="0" applyNumberFormat="1" applyFont="1" applyFill="1" applyBorder="1" applyAlignment="1">
      <alignment horizontal="center"/>
    </xf>
    <xf numFmtId="1" fontId="2" fillId="10" borderId="26" xfId="0" applyNumberFormat="1" applyFont="1" applyFill="1" applyBorder="1" applyAlignment="1">
      <alignment horizontal="center"/>
    </xf>
    <xf numFmtId="1" fontId="2" fillId="10" borderId="6" xfId="0" applyNumberFormat="1" applyFont="1" applyFill="1" applyBorder="1" applyAlignment="1">
      <alignment horizontal="center"/>
    </xf>
    <xf numFmtId="1" fontId="2" fillId="10" borderId="3" xfId="0" applyNumberFormat="1" applyFont="1" applyFill="1" applyBorder="1" applyAlignment="1">
      <alignment horizontal="center"/>
    </xf>
    <xf numFmtId="1" fontId="24" fillId="10" borderId="5" xfId="0" applyNumberFormat="1" applyFont="1" applyFill="1" applyBorder="1" applyAlignment="1">
      <alignment horizontal="center"/>
    </xf>
    <xf numFmtId="1" fontId="20" fillId="10" borderId="5" xfId="0" applyNumberFormat="1" applyFont="1" applyFill="1" applyBorder="1" applyAlignment="1">
      <alignment horizontal="center"/>
    </xf>
    <xf numFmtId="0" fontId="7" fillId="10" borderId="33" xfId="0" applyFont="1" applyFill="1" applyBorder="1" applyAlignment="1">
      <alignment horizontal="center"/>
    </xf>
    <xf numFmtId="0" fontId="7" fillId="10" borderId="34" xfId="0" applyFont="1" applyFill="1" applyBorder="1" applyAlignment="1">
      <alignment horizontal="center"/>
    </xf>
    <xf numFmtId="0" fontId="1" fillId="10" borderId="33" xfId="0" applyFont="1" applyFill="1" applyBorder="1" applyAlignment="1">
      <alignment horizontal="center"/>
    </xf>
    <xf numFmtId="0" fontId="27" fillId="10" borderId="33" xfId="0" applyFont="1" applyFill="1" applyBorder="1" applyAlignment="1">
      <alignment horizontal="center" vertical="center"/>
    </xf>
    <xf numFmtId="0" fontId="17" fillId="10" borderId="34" xfId="0" applyFont="1" applyFill="1" applyBorder="1" applyAlignment="1">
      <alignment horizontal="center"/>
    </xf>
    <xf numFmtId="0" fontId="12" fillId="10" borderId="34" xfId="0" applyFont="1" applyFill="1" applyBorder="1" applyAlignment="1">
      <alignment horizontal="center"/>
    </xf>
    <xf numFmtId="1" fontId="24" fillId="10" borderId="33" xfId="0" applyNumberFormat="1" applyFont="1" applyFill="1" applyBorder="1" applyAlignment="1">
      <alignment horizontal="center"/>
    </xf>
    <xf numFmtId="1" fontId="2" fillId="10" borderId="34" xfId="0" applyNumberFormat="1" applyFont="1" applyFill="1" applyBorder="1" applyAlignment="1">
      <alignment horizontal="center"/>
    </xf>
    <xf numFmtId="1" fontId="2" fillId="10" borderId="33" xfId="0" applyNumberFormat="1" applyFont="1" applyFill="1" applyBorder="1" applyAlignment="1">
      <alignment horizontal="center"/>
    </xf>
    <xf numFmtId="1" fontId="24" fillId="10" borderId="32" xfId="0" applyNumberFormat="1" applyFont="1" applyFill="1" applyBorder="1" applyAlignment="1">
      <alignment horizontal="center"/>
    </xf>
    <xf numFmtId="1" fontId="20" fillId="10" borderId="33" xfId="0" applyNumberFormat="1" applyFont="1" applyFill="1" applyBorder="1" applyAlignment="1">
      <alignment horizontal="center"/>
    </xf>
    <xf numFmtId="0" fontId="7" fillId="10" borderId="14" xfId="0" applyFont="1" applyFill="1" applyBorder="1" applyAlignment="1">
      <alignment horizontal="center"/>
    </xf>
    <xf numFmtId="0" fontId="7" fillId="10" borderId="28" xfId="0" applyFont="1" applyFill="1" applyBorder="1" applyAlignment="1">
      <alignment horizontal="center"/>
    </xf>
    <xf numFmtId="0" fontId="1" fillId="10" borderId="14" xfId="0" applyFont="1" applyFill="1" applyBorder="1" applyAlignment="1">
      <alignment horizontal="center"/>
    </xf>
    <xf numFmtId="0" fontId="27" fillId="10" borderId="14" xfId="0" applyFont="1" applyFill="1" applyBorder="1" applyAlignment="1">
      <alignment horizontal="center" vertical="center"/>
    </xf>
    <xf numFmtId="0" fontId="17" fillId="10" borderId="37" xfId="0" applyFont="1" applyFill="1" applyBorder="1" applyAlignment="1">
      <alignment horizontal="center"/>
    </xf>
    <xf numFmtId="0" fontId="12" fillId="10" borderId="28" xfId="0" applyFont="1" applyFill="1" applyBorder="1" applyAlignment="1">
      <alignment horizontal="center"/>
    </xf>
    <xf numFmtId="1" fontId="24" fillId="10" borderId="14" xfId="0" applyNumberFormat="1" applyFont="1" applyFill="1" applyBorder="1" applyAlignment="1">
      <alignment horizontal="center"/>
    </xf>
    <xf numFmtId="1" fontId="2" fillId="10" borderId="28" xfId="0" applyNumberFormat="1" applyFont="1" applyFill="1" applyBorder="1" applyAlignment="1">
      <alignment horizontal="center"/>
    </xf>
    <xf numFmtId="1" fontId="2" fillId="10" borderId="14" xfId="0" applyNumberFormat="1" applyFont="1" applyFill="1" applyBorder="1" applyAlignment="1">
      <alignment horizontal="center"/>
    </xf>
    <xf numFmtId="1" fontId="24" fillId="10" borderId="27" xfId="0" applyNumberFormat="1" applyFont="1" applyFill="1" applyBorder="1" applyAlignment="1">
      <alignment horizontal="center"/>
    </xf>
    <xf numFmtId="1" fontId="20" fillId="10" borderId="14" xfId="0" applyNumberFormat="1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 wrapText="1"/>
    </xf>
    <xf numFmtId="1" fontId="24" fillId="2" borderId="29" xfId="0" applyNumberFormat="1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 wrapText="1"/>
    </xf>
    <xf numFmtId="0" fontId="12" fillId="2" borderId="37" xfId="0" applyFont="1" applyFill="1" applyBorder="1" applyAlignment="1">
      <alignment horizontal="center"/>
    </xf>
    <xf numFmtId="1" fontId="24" fillId="2" borderId="36" xfId="0" applyNumberFormat="1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 wrapText="1"/>
    </xf>
    <xf numFmtId="49" fontId="27" fillId="10" borderId="4" xfId="0" applyNumberFormat="1" applyFont="1" applyFill="1" applyBorder="1" applyAlignment="1">
      <alignment horizontal="center" vertical="center"/>
    </xf>
    <xf numFmtId="0" fontId="17" fillId="10" borderId="38" xfId="0" applyFont="1" applyFill="1" applyBorder="1" applyAlignment="1">
      <alignment horizontal="center"/>
    </xf>
    <xf numFmtId="1" fontId="20" fillId="10" borderId="26" xfId="0" applyNumberFormat="1" applyFont="1" applyFill="1" applyBorder="1" applyAlignment="1">
      <alignment horizontal="center"/>
    </xf>
    <xf numFmtId="0" fontId="1" fillId="10" borderId="14" xfId="0" applyFont="1" applyFill="1" applyBorder="1" applyAlignment="1">
      <alignment horizontal="center" wrapText="1"/>
    </xf>
    <xf numFmtId="49" fontId="27" fillId="10" borderId="14" xfId="0" applyNumberFormat="1" applyFont="1" applyFill="1" applyBorder="1" applyAlignment="1">
      <alignment horizontal="center" vertical="center"/>
    </xf>
    <xf numFmtId="0" fontId="17" fillId="10" borderId="40" xfId="0" applyFont="1" applyFill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1" fontId="20" fillId="10" borderId="28" xfId="0" applyNumberFormat="1" applyFont="1" applyFill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59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29" fillId="0" borderId="60" xfId="0" applyFont="1" applyBorder="1" applyAlignment="1">
      <alignment horizontal="center" vertical="center"/>
    </xf>
    <xf numFmtId="0" fontId="30" fillId="2" borderId="25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1" fontId="14" fillId="0" borderId="25" xfId="0" applyNumberFormat="1" applyFont="1" applyBorder="1" applyAlignment="1">
      <alignment horizontal="center" vertical="center"/>
    </xf>
    <xf numFmtId="0" fontId="1" fillId="0" borderId="61" xfId="0" applyFont="1" applyBorder="1"/>
    <xf numFmtId="0" fontId="31" fillId="0" borderId="5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" fillId="0" borderId="62" xfId="0" applyFont="1" applyBorder="1"/>
    <xf numFmtId="0" fontId="8" fillId="0" borderId="63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64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29" fillId="0" borderId="65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16" fillId="0" borderId="0" xfId="0" applyFont="1" applyBorder="1"/>
    <xf numFmtId="0" fontId="1" fillId="0" borderId="47" xfId="0" applyFont="1" applyBorder="1"/>
    <xf numFmtId="0" fontId="8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/>
    </xf>
    <xf numFmtId="0" fontId="31" fillId="6" borderId="66" xfId="0" applyFont="1" applyFill="1" applyBorder="1" applyAlignment="1">
      <alignment horizontal="center" vertical="center"/>
    </xf>
    <xf numFmtId="0" fontId="31" fillId="6" borderId="34" xfId="0" applyFont="1" applyFill="1" applyBorder="1" applyAlignment="1">
      <alignment horizontal="center" vertical="center"/>
    </xf>
    <xf numFmtId="0" fontId="31" fillId="6" borderId="67" xfId="0" applyFont="1" applyFill="1" applyBorder="1" applyAlignment="1">
      <alignment horizontal="center" vertical="center"/>
    </xf>
    <xf numFmtId="0" fontId="14" fillId="0" borderId="0" xfId="0" applyFont="1" applyBorder="1" applyAlignment="1"/>
    <xf numFmtId="0" fontId="31" fillId="0" borderId="0" xfId="0" applyFont="1" applyBorder="1" applyAlignment="1"/>
    <xf numFmtId="0" fontId="14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29" fillId="3" borderId="5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9" fillId="3" borderId="15" xfId="0" applyFont="1" applyFill="1" applyBorder="1" applyAlignment="1">
      <alignment horizontal="center" vertical="center"/>
    </xf>
    <xf numFmtId="0" fontId="29" fillId="3" borderId="17" xfId="0" applyFont="1" applyFill="1" applyBorder="1" applyAlignment="1">
      <alignment horizontal="center" vertical="center"/>
    </xf>
    <xf numFmtId="1" fontId="32" fillId="0" borderId="0" xfId="0" applyNumberFormat="1" applyFont="1" applyBorder="1" applyAlignment="1">
      <alignment horizontal="center"/>
    </xf>
    <xf numFmtId="1" fontId="32" fillId="2" borderId="0" xfId="0" applyNumberFormat="1" applyFont="1" applyFill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1" fillId="2" borderId="0" xfId="0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14" fillId="2" borderId="68" xfId="0" applyFont="1" applyFill="1" applyBorder="1" applyAlignment="1">
      <alignment horizontal="center"/>
    </xf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33" fillId="0" borderId="6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1" fontId="35" fillId="0" borderId="4" xfId="0" applyNumberFormat="1" applyFont="1" applyBorder="1" applyAlignment="1">
      <alignment horizontal="center"/>
    </xf>
    <xf numFmtId="1" fontId="35" fillId="2" borderId="4" xfId="0" applyNumberFormat="1" applyFont="1" applyFill="1" applyBorder="1" applyAlignment="1">
      <alignment horizontal="center"/>
    </xf>
    <xf numFmtId="1" fontId="36" fillId="2" borderId="4" xfId="0" applyNumberFormat="1" applyFont="1" applyFill="1" applyBorder="1" applyAlignment="1">
      <alignment horizontal="center"/>
    </xf>
    <xf numFmtId="0" fontId="36" fillId="0" borderId="4" xfId="0" applyFont="1" applyBorder="1" applyAlignment="1">
      <alignment horizontal="center"/>
    </xf>
    <xf numFmtId="0" fontId="36" fillId="2" borderId="4" xfId="0" applyFont="1" applyFill="1" applyBorder="1" applyAlignment="1">
      <alignment horizontal="center"/>
    </xf>
    <xf numFmtId="1" fontId="36" fillId="0" borderId="4" xfId="0" applyNumberFormat="1" applyFont="1" applyBorder="1" applyAlignment="1">
      <alignment horizontal="center"/>
    </xf>
    <xf numFmtId="0" fontId="35" fillId="2" borderId="6" xfId="0" applyFont="1" applyFill="1" applyBorder="1" applyAlignment="1">
      <alignment horizontal="center"/>
    </xf>
    <xf numFmtId="0" fontId="36" fillId="0" borderId="4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33" fillId="0" borderId="33" xfId="0" applyFont="1" applyBorder="1" applyAlignment="1">
      <alignment horizontal="center"/>
    </xf>
    <xf numFmtId="0" fontId="34" fillId="0" borderId="33" xfId="0" applyFont="1" applyBorder="1" applyAlignment="1">
      <alignment horizontal="center"/>
    </xf>
    <xf numFmtId="0" fontId="22" fillId="0" borderId="33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1" fontId="35" fillId="0" borderId="33" xfId="0" applyNumberFormat="1" applyFont="1" applyBorder="1" applyAlignment="1">
      <alignment horizontal="center"/>
    </xf>
    <xf numFmtId="1" fontId="35" fillId="2" borderId="33" xfId="0" applyNumberFormat="1" applyFont="1" applyFill="1" applyBorder="1" applyAlignment="1">
      <alignment horizontal="center"/>
    </xf>
    <xf numFmtId="1" fontId="36" fillId="0" borderId="33" xfId="0" applyNumberFormat="1" applyFont="1" applyBorder="1" applyAlignment="1">
      <alignment horizontal="center"/>
    </xf>
    <xf numFmtId="1" fontId="36" fillId="2" borderId="33" xfId="0" applyNumberFormat="1" applyFont="1" applyFill="1" applyBorder="1" applyAlignment="1">
      <alignment horizontal="center"/>
    </xf>
    <xf numFmtId="0" fontId="36" fillId="0" borderId="33" xfId="0" applyFont="1" applyBorder="1" applyAlignment="1">
      <alignment horizontal="center"/>
    </xf>
    <xf numFmtId="0" fontId="36" fillId="2" borderId="33" xfId="0" applyFont="1" applyFill="1" applyBorder="1" applyAlignment="1">
      <alignment horizontal="center"/>
    </xf>
    <xf numFmtId="0" fontId="35" fillId="2" borderId="33" xfId="0" applyFont="1" applyFill="1" applyBorder="1" applyAlignment="1">
      <alignment horizontal="center"/>
    </xf>
    <xf numFmtId="0" fontId="36" fillId="0" borderId="33" xfId="0" applyFont="1" applyBorder="1"/>
    <xf numFmtId="0" fontId="1" fillId="2" borderId="15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33" fillId="0" borderId="14" xfId="0" applyFont="1" applyBorder="1" applyAlignment="1">
      <alignment horizontal="center"/>
    </xf>
    <xf numFmtId="0" fontId="34" fillId="0" borderId="29" xfId="0" applyFont="1" applyBorder="1" applyAlignment="1">
      <alignment horizontal="center"/>
    </xf>
    <xf numFmtId="0" fontId="22" fillId="0" borderId="29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1" fillId="0" borderId="74" xfId="0" applyFont="1" applyBorder="1" applyAlignment="1">
      <alignment horizontal="center"/>
    </xf>
    <xf numFmtId="0" fontId="1" fillId="0" borderId="75" xfId="0" applyFont="1" applyBorder="1" applyAlignment="1">
      <alignment horizontal="center"/>
    </xf>
    <xf numFmtId="1" fontId="35" fillId="0" borderId="14" xfId="0" applyNumberFormat="1" applyFont="1" applyBorder="1" applyAlignment="1">
      <alignment horizontal="center"/>
    </xf>
    <xf numFmtId="1" fontId="35" fillId="2" borderId="31" xfId="0" applyNumberFormat="1" applyFont="1" applyFill="1" applyBorder="1" applyAlignment="1">
      <alignment horizontal="center"/>
    </xf>
    <xf numFmtId="1" fontId="36" fillId="0" borderId="14" xfId="0" applyNumberFormat="1" applyFont="1" applyBorder="1" applyAlignment="1">
      <alignment horizontal="center"/>
    </xf>
    <xf numFmtId="1" fontId="36" fillId="2" borderId="31" xfId="0" applyNumberFormat="1" applyFont="1" applyFill="1" applyBorder="1" applyAlignment="1">
      <alignment horizontal="center"/>
    </xf>
    <xf numFmtId="0" fontId="36" fillId="0" borderId="14" xfId="0" applyFont="1" applyBorder="1" applyAlignment="1">
      <alignment horizontal="center"/>
    </xf>
    <xf numFmtId="0" fontId="36" fillId="2" borderId="31" xfId="0" applyFont="1" applyFill="1" applyBorder="1" applyAlignment="1">
      <alignment horizontal="center"/>
    </xf>
    <xf numFmtId="0" fontId="35" fillId="2" borderId="31" xfId="0" applyFont="1" applyFill="1" applyBorder="1" applyAlignment="1">
      <alignment horizontal="center"/>
    </xf>
    <xf numFmtId="0" fontId="36" fillId="0" borderId="14" xfId="0" applyFont="1" applyBorder="1"/>
    <xf numFmtId="0" fontId="1" fillId="0" borderId="29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63" xfId="0" applyFont="1" applyBorder="1" applyAlignment="1">
      <alignment horizontal="center"/>
    </xf>
    <xf numFmtId="1" fontId="35" fillId="0" borderId="29" xfId="0" applyNumberFormat="1" applyFont="1" applyBorder="1" applyAlignment="1">
      <alignment horizontal="center"/>
    </xf>
    <xf numFmtId="1" fontId="36" fillId="0" borderId="29" xfId="0" applyNumberFormat="1" applyFont="1" applyBorder="1" applyAlignment="1">
      <alignment horizontal="center"/>
    </xf>
    <xf numFmtId="0" fontId="36" fillId="0" borderId="29" xfId="0" applyFont="1" applyBorder="1" applyAlignment="1">
      <alignment horizontal="center"/>
    </xf>
    <xf numFmtId="0" fontId="36" fillId="0" borderId="29" xfId="0" applyFont="1" applyBorder="1"/>
    <xf numFmtId="0" fontId="37" fillId="0" borderId="33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35" fillId="2" borderId="4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34" fillId="0" borderId="14" xfId="0" applyFont="1" applyBorder="1" applyAlignment="1">
      <alignment horizontal="center"/>
    </xf>
    <xf numFmtId="1" fontId="35" fillId="2" borderId="14" xfId="0" applyNumberFormat="1" applyFont="1" applyFill="1" applyBorder="1" applyAlignment="1">
      <alignment horizontal="center"/>
    </xf>
    <xf numFmtId="1" fontId="36" fillId="2" borderId="28" xfId="0" applyNumberFormat="1" applyFont="1" applyFill="1" applyBorder="1" applyAlignment="1">
      <alignment horizontal="center"/>
    </xf>
    <xf numFmtId="0" fontId="36" fillId="2" borderId="28" xfId="0" applyFont="1" applyFill="1" applyBorder="1" applyAlignment="1">
      <alignment horizontal="center"/>
    </xf>
    <xf numFmtId="0" fontId="35" fillId="2" borderId="4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8" fillId="0" borderId="3" xfId="0" applyFont="1" applyBorder="1" applyAlignment="1">
      <alignment horizontal="center" vertical="center"/>
    </xf>
    <xf numFmtId="0" fontId="39" fillId="0" borderId="29" xfId="0" applyFont="1" applyBorder="1" applyAlignment="1">
      <alignment horizontal="center"/>
    </xf>
    <xf numFmtId="1" fontId="40" fillId="0" borderId="29" xfId="0" applyNumberFormat="1" applyFont="1" applyBorder="1" applyAlignment="1">
      <alignment horizontal="center"/>
    </xf>
    <xf numFmtId="1" fontId="40" fillId="2" borderId="31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38" fillId="0" borderId="13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28" xfId="0" applyFont="1" applyBorder="1" applyAlignment="1">
      <alignment horizontal="center" vertical="center"/>
    </xf>
    <xf numFmtId="0" fontId="41" fillId="0" borderId="40" xfId="0" applyFont="1" applyBorder="1" applyAlignment="1">
      <alignment horizontal="center" vertical="center"/>
    </xf>
    <xf numFmtId="1" fontId="40" fillId="0" borderId="14" xfId="0" applyNumberFormat="1" applyFont="1" applyBorder="1" applyAlignment="1">
      <alignment horizontal="center" vertical="center"/>
    </xf>
    <xf numFmtId="1" fontId="35" fillId="2" borderId="28" xfId="0" applyNumberFormat="1" applyFont="1" applyFill="1" applyBorder="1" applyAlignment="1">
      <alignment horizontal="center" vertical="center"/>
    </xf>
    <xf numFmtId="1" fontId="36" fillId="0" borderId="14" xfId="0" applyNumberFormat="1" applyFont="1" applyBorder="1" applyAlignment="1">
      <alignment horizontal="center" vertical="center"/>
    </xf>
    <xf numFmtId="1" fontId="36" fillId="2" borderId="28" xfId="0" applyNumberFormat="1" applyFont="1" applyFill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36" fillId="2" borderId="28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36" fillId="0" borderId="14" xfId="0" applyFont="1" applyBorder="1" applyAlignment="1">
      <alignment vertical="center"/>
    </xf>
    <xf numFmtId="0" fontId="12" fillId="5" borderId="3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6" Type="http://schemas.openxmlformats.org/officeDocument/2006/relationships/image" Target="../media/image27.jpeg"/><Relationship Id="rId21" Type="http://schemas.openxmlformats.org/officeDocument/2006/relationships/image" Target="../media/image22.jpeg"/><Relationship Id="rId42" Type="http://schemas.openxmlformats.org/officeDocument/2006/relationships/image" Target="../media/image43.jpeg"/><Relationship Id="rId47" Type="http://schemas.openxmlformats.org/officeDocument/2006/relationships/image" Target="../media/image48.jpeg"/><Relationship Id="rId63" Type="http://schemas.openxmlformats.org/officeDocument/2006/relationships/image" Target="../media/image64.jpeg"/><Relationship Id="rId68" Type="http://schemas.openxmlformats.org/officeDocument/2006/relationships/image" Target="../media/image69.jpeg"/><Relationship Id="rId84" Type="http://schemas.openxmlformats.org/officeDocument/2006/relationships/image" Target="../media/image85.jpeg"/><Relationship Id="rId89" Type="http://schemas.openxmlformats.org/officeDocument/2006/relationships/image" Target="../media/image90.jpeg"/><Relationship Id="rId2" Type="http://schemas.openxmlformats.org/officeDocument/2006/relationships/image" Target="../media/image3.jpeg"/><Relationship Id="rId16" Type="http://schemas.openxmlformats.org/officeDocument/2006/relationships/image" Target="../media/image17.jpeg"/><Relationship Id="rId29" Type="http://schemas.openxmlformats.org/officeDocument/2006/relationships/image" Target="../media/image30.jpeg"/><Relationship Id="rId107" Type="http://schemas.openxmlformats.org/officeDocument/2006/relationships/image" Target="../media/image108.jpeg"/><Relationship Id="rId11" Type="http://schemas.openxmlformats.org/officeDocument/2006/relationships/image" Target="../media/image12.jpeg"/><Relationship Id="rId24" Type="http://schemas.openxmlformats.org/officeDocument/2006/relationships/image" Target="../media/image25.jpeg"/><Relationship Id="rId32" Type="http://schemas.openxmlformats.org/officeDocument/2006/relationships/image" Target="../media/image33.jpeg"/><Relationship Id="rId37" Type="http://schemas.openxmlformats.org/officeDocument/2006/relationships/image" Target="../media/image38.jpeg"/><Relationship Id="rId40" Type="http://schemas.openxmlformats.org/officeDocument/2006/relationships/image" Target="../media/image41.jpeg"/><Relationship Id="rId45" Type="http://schemas.openxmlformats.org/officeDocument/2006/relationships/image" Target="../media/image46.jpeg"/><Relationship Id="rId53" Type="http://schemas.openxmlformats.org/officeDocument/2006/relationships/image" Target="../media/image54.jpeg"/><Relationship Id="rId58" Type="http://schemas.openxmlformats.org/officeDocument/2006/relationships/image" Target="../media/image59.jpeg"/><Relationship Id="rId66" Type="http://schemas.openxmlformats.org/officeDocument/2006/relationships/image" Target="../media/image67.jpeg"/><Relationship Id="rId74" Type="http://schemas.openxmlformats.org/officeDocument/2006/relationships/image" Target="../media/image75.jpeg"/><Relationship Id="rId79" Type="http://schemas.openxmlformats.org/officeDocument/2006/relationships/image" Target="../media/image80.jpeg"/><Relationship Id="rId87" Type="http://schemas.openxmlformats.org/officeDocument/2006/relationships/image" Target="../media/image88.jpeg"/><Relationship Id="rId102" Type="http://schemas.openxmlformats.org/officeDocument/2006/relationships/image" Target="../media/image103.jpeg"/><Relationship Id="rId110" Type="http://schemas.openxmlformats.org/officeDocument/2006/relationships/image" Target="../media/image111.jpeg"/><Relationship Id="rId5" Type="http://schemas.openxmlformats.org/officeDocument/2006/relationships/image" Target="../media/image6.jpeg"/><Relationship Id="rId61" Type="http://schemas.openxmlformats.org/officeDocument/2006/relationships/image" Target="../media/image62.jpeg"/><Relationship Id="rId82" Type="http://schemas.openxmlformats.org/officeDocument/2006/relationships/image" Target="../media/image83.jpeg"/><Relationship Id="rId90" Type="http://schemas.openxmlformats.org/officeDocument/2006/relationships/image" Target="../media/image91.jpeg"/><Relationship Id="rId95" Type="http://schemas.openxmlformats.org/officeDocument/2006/relationships/image" Target="../media/image96.jpeg"/><Relationship Id="rId19" Type="http://schemas.openxmlformats.org/officeDocument/2006/relationships/image" Target="../media/image20.jpeg"/><Relationship Id="rId14" Type="http://schemas.openxmlformats.org/officeDocument/2006/relationships/image" Target="../media/image15.jpeg"/><Relationship Id="rId22" Type="http://schemas.openxmlformats.org/officeDocument/2006/relationships/image" Target="../media/image23.jpeg"/><Relationship Id="rId27" Type="http://schemas.openxmlformats.org/officeDocument/2006/relationships/image" Target="../media/image28.jpeg"/><Relationship Id="rId30" Type="http://schemas.openxmlformats.org/officeDocument/2006/relationships/image" Target="../media/image31.jpeg"/><Relationship Id="rId35" Type="http://schemas.openxmlformats.org/officeDocument/2006/relationships/image" Target="../media/image36.jpeg"/><Relationship Id="rId43" Type="http://schemas.openxmlformats.org/officeDocument/2006/relationships/image" Target="../media/image44.jpeg"/><Relationship Id="rId48" Type="http://schemas.openxmlformats.org/officeDocument/2006/relationships/image" Target="../media/image49.jpeg"/><Relationship Id="rId56" Type="http://schemas.openxmlformats.org/officeDocument/2006/relationships/image" Target="../media/image57.jpeg"/><Relationship Id="rId64" Type="http://schemas.openxmlformats.org/officeDocument/2006/relationships/image" Target="../media/image65.jpeg"/><Relationship Id="rId69" Type="http://schemas.openxmlformats.org/officeDocument/2006/relationships/image" Target="../media/image70.jpeg"/><Relationship Id="rId77" Type="http://schemas.openxmlformats.org/officeDocument/2006/relationships/image" Target="../media/image78.jpeg"/><Relationship Id="rId100" Type="http://schemas.openxmlformats.org/officeDocument/2006/relationships/image" Target="../media/image101.jpeg"/><Relationship Id="rId105" Type="http://schemas.openxmlformats.org/officeDocument/2006/relationships/image" Target="../media/image106.jpeg"/><Relationship Id="rId8" Type="http://schemas.openxmlformats.org/officeDocument/2006/relationships/image" Target="../media/image9.jpeg"/><Relationship Id="rId51" Type="http://schemas.openxmlformats.org/officeDocument/2006/relationships/image" Target="../media/image52.jpeg"/><Relationship Id="rId72" Type="http://schemas.openxmlformats.org/officeDocument/2006/relationships/image" Target="../media/image73.jpeg"/><Relationship Id="rId80" Type="http://schemas.openxmlformats.org/officeDocument/2006/relationships/image" Target="../media/image81.jpeg"/><Relationship Id="rId85" Type="http://schemas.openxmlformats.org/officeDocument/2006/relationships/image" Target="../media/image86.jpeg"/><Relationship Id="rId93" Type="http://schemas.openxmlformats.org/officeDocument/2006/relationships/image" Target="../media/image94.jpeg"/><Relationship Id="rId98" Type="http://schemas.openxmlformats.org/officeDocument/2006/relationships/image" Target="../media/image99.jpeg"/><Relationship Id="rId3" Type="http://schemas.openxmlformats.org/officeDocument/2006/relationships/image" Target="../media/image4.jpeg"/><Relationship Id="rId12" Type="http://schemas.openxmlformats.org/officeDocument/2006/relationships/image" Target="../media/image13.jpeg"/><Relationship Id="rId17" Type="http://schemas.openxmlformats.org/officeDocument/2006/relationships/image" Target="../media/image18.jpeg"/><Relationship Id="rId25" Type="http://schemas.openxmlformats.org/officeDocument/2006/relationships/image" Target="../media/image26.jpeg"/><Relationship Id="rId33" Type="http://schemas.openxmlformats.org/officeDocument/2006/relationships/image" Target="../media/image34.jpeg"/><Relationship Id="rId38" Type="http://schemas.openxmlformats.org/officeDocument/2006/relationships/image" Target="../media/image39.jpeg"/><Relationship Id="rId46" Type="http://schemas.openxmlformats.org/officeDocument/2006/relationships/image" Target="../media/image47.jpeg"/><Relationship Id="rId59" Type="http://schemas.openxmlformats.org/officeDocument/2006/relationships/image" Target="../media/image60.jpeg"/><Relationship Id="rId67" Type="http://schemas.openxmlformats.org/officeDocument/2006/relationships/image" Target="../media/image68.jpeg"/><Relationship Id="rId103" Type="http://schemas.openxmlformats.org/officeDocument/2006/relationships/image" Target="../media/image104.jpeg"/><Relationship Id="rId108" Type="http://schemas.openxmlformats.org/officeDocument/2006/relationships/image" Target="../media/image109.jpeg"/><Relationship Id="rId20" Type="http://schemas.openxmlformats.org/officeDocument/2006/relationships/image" Target="../media/image21.jpeg"/><Relationship Id="rId41" Type="http://schemas.openxmlformats.org/officeDocument/2006/relationships/image" Target="../media/image42.jpeg"/><Relationship Id="rId54" Type="http://schemas.openxmlformats.org/officeDocument/2006/relationships/image" Target="../media/image55.jpeg"/><Relationship Id="rId62" Type="http://schemas.openxmlformats.org/officeDocument/2006/relationships/image" Target="../media/image63.jpeg"/><Relationship Id="rId70" Type="http://schemas.openxmlformats.org/officeDocument/2006/relationships/image" Target="../media/image71.jpeg"/><Relationship Id="rId75" Type="http://schemas.openxmlformats.org/officeDocument/2006/relationships/image" Target="../media/image76.jpeg"/><Relationship Id="rId83" Type="http://schemas.openxmlformats.org/officeDocument/2006/relationships/image" Target="../media/image84.jpeg"/><Relationship Id="rId88" Type="http://schemas.openxmlformats.org/officeDocument/2006/relationships/image" Target="../media/image89.jpeg"/><Relationship Id="rId91" Type="http://schemas.openxmlformats.org/officeDocument/2006/relationships/image" Target="../media/image92.jpeg"/><Relationship Id="rId96" Type="http://schemas.openxmlformats.org/officeDocument/2006/relationships/image" Target="../media/image97.jpeg"/><Relationship Id="rId111" Type="http://schemas.openxmlformats.org/officeDocument/2006/relationships/image" Target="../media/image112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5" Type="http://schemas.openxmlformats.org/officeDocument/2006/relationships/image" Target="../media/image16.jpeg"/><Relationship Id="rId23" Type="http://schemas.openxmlformats.org/officeDocument/2006/relationships/image" Target="../media/image24.jpeg"/><Relationship Id="rId28" Type="http://schemas.openxmlformats.org/officeDocument/2006/relationships/image" Target="../media/image29.jpeg"/><Relationship Id="rId36" Type="http://schemas.openxmlformats.org/officeDocument/2006/relationships/image" Target="../media/image37.jpeg"/><Relationship Id="rId49" Type="http://schemas.openxmlformats.org/officeDocument/2006/relationships/image" Target="../media/image50.jpeg"/><Relationship Id="rId57" Type="http://schemas.openxmlformats.org/officeDocument/2006/relationships/image" Target="../media/image58.jpeg"/><Relationship Id="rId106" Type="http://schemas.openxmlformats.org/officeDocument/2006/relationships/image" Target="../media/image107.jpeg"/><Relationship Id="rId10" Type="http://schemas.openxmlformats.org/officeDocument/2006/relationships/image" Target="../media/image11.jpeg"/><Relationship Id="rId31" Type="http://schemas.openxmlformats.org/officeDocument/2006/relationships/image" Target="../media/image32.jpeg"/><Relationship Id="rId44" Type="http://schemas.openxmlformats.org/officeDocument/2006/relationships/image" Target="../media/image45.jpeg"/><Relationship Id="rId52" Type="http://schemas.openxmlformats.org/officeDocument/2006/relationships/image" Target="../media/image53.jpeg"/><Relationship Id="rId60" Type="http://schemas.openxmlformats.org/officeDocument/2006/relationships/image" Target="../media/image61.jpeg"/><Relationship Id="rId65" Type="http://schemas.openxmlformats.org/officeDocument/2006/relationships/image" Target="../media/image66.jpeg"/><Relationship Id="rId73" Type="http://schemas.openxmlformats.org/officeDocument/2006/relationships/image" Target="../media/image74.jpeg"/><Relationship Id="rId78" Type="http://schemas.openxmlformats.org/officeDocument/2006/relationships/image" Target="../media/image79.jpeg"/><Relationship Id="rId81" Type="http://schemas.openxmlformats.org/officeDocument/2006/relationships/image" Target="../media/image82.jpeg"/><Relationship Id="rId86" Type="http://schemas.openxmlformats.org/officeDocument/2006/relationships/image" Target="../media/image87.jpeg"/><Relationship Id="rId94" Type="http://schemas.openxmlformats.org/officeDocument/2006/relationships/image" Target="../media/image95.jpeg"/><Relationship Id="rId99" Type="http://schemas.openxmlformats.org/officeDocument/2006/relationships/image" Target="../media/image100.jpeg"/><Relationship Id="rId101" Type="http://schemas.openxmlformats.org/officeDocument/2006/relationships/image" Target="../media/image102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Relationship Id="rId13" Type="http://schemas.openxmlformats.org/officeDocument/2006/relationships/image" Target="../media/image14.jpeg"/><Relationship Id="rId18" Type="http://schemas.openxmlformats.org/officeDocument/2006/relationships/image" Target="../media/image19.jpeg"/><Relationship Id="rId39" Type="http://schemas.openxmlformats.org/officeDocument/2006/relationships/image" Target="../media/image40.jpeg"/><Relationship Id="rId109" Type="http://schemas.openxmlformats.org/officeDocument/2006/relationships/image" Target="../media/image110.jpeg"/><Relationship Id="rId34" Type="http://schemas.openxmlformats.org/officeDocument/2006/relationships/image" Target="../media/image35.jpeg"/><Relationship Id="rId50" Type="http://schemas.openxmlformats.org/officeDocument/2006/relationships/image" Target="../media/image51.jpeg"/><Relationship Id="rId55" Type="http://schemas.openxmlformats.org/officeDocument/2006/relationships/image" Target="../media/image56.jpeg"/><Relationship Id="rId76" Type="http://schemas.openxmlformats.org/officeDocument/2006/relationships/image" Target="../media/image77.jpeg"/><Relationship Id="rId97" Type="http://schemas.openxmlformats.org/officeDocument/2006/relationships/image" Target="../media/image98.jpeg"/><Relationship Id="rId104" Type="http://schemas.openxmlformats.org/officeDocument/2006/relationships/image" Target="../media/image105.jpeg"/><Relationship Id="rId7" Type="http://schemas.openxmlformats.org/officeDocument/2006/relationships/image" Target="../media/image8.jpeg"/><Relationship Id="rId71" Type="http://schemas.openxmlformats.org/officeDocument/2006/relationships/image" Target="../media/image72.jpeg"/><Relationship Id="rId92" Type="http://schemas.openxmlformats.org/officeDocument/2006/relationships/image" Target="../media/image9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0</xdr:rowOff>
    </xdr:from>
    <xdr:to>
      <xdr:col>7</xdr:col>
      <xdr:colOff>298257</xdr:colOff>
      <xdr:row>4</xdr:row>
      <xdr:rowOff>84528</xdr:rowOff>
    </xdr:to>
    <xdr:pic>
      <xdr:nvPicPr>
        <xdr:cNvPr id="2" name="Picture 9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2400300" y="190500"/>
          <a:ext cx="5346507" cy="6560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tevoj%20resurs/2&#1050;&#1086;&#1084;&#1084;&#1077;&#1088;&#1095;&#1077;&#1089;&#1082;&#1080;&#1081;%20&#1086;&#1090;&#1076;&#1077;&#1083;/&#1054;&#1089;&#1077;&#1085;&#1100;-&#1047;&#1080;&#1084;&#1072;%202011-2012/&#1057;&#1074;&#1086;&#1076;&#1085;&#1072;&#1103;%20&#1054;&#1089;&#1077;&#1085;&#1100;-&#1047;&#1080;&#1084;&#1072;%202012%20JUNIO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оизводство"/>
      <sheetName val="Остаток"/>
      <sheetName val="Заказы"/>
      <sheetName val="ИП Селезнев"/>
      <sheetName val="Планета Кидс"/>
      <sheetName val="Сотрудники"/>
      <sheetName val="ИП Бердиева"/>
      <sheetName val="ИП Кустурова"/>
      <sheetName val="ИП Агкацева"/>
      <sheetName val="ООО Цикломен"/>
      <sheetName val="ИП Навоченко"/>
      <sheetName val="Кенгуру"/>
      <sheetName val="ООО Товары для детей"/>
      <sheetName val="ИП Шандра"/>
      <sheetName val="ИП Зырянова"/>
      <sheetName val="ИП Мамонтова"/>
      <sheetName val="Планета детства (Сур)"/>
      <sheetName val="ИП Ласунов"/>
      <sheetName val="ООО Орион"/>
      <sheetName val="ИП Икаева"/>
      <sheetName val="ИП Сайдиева"/>
      <sheetName val="ИП Лошадкин"/>
      <sheetName val="ИП Скороходова"/>
      <sheetName val="ИП Юрченко"/>
      <sheetName val="ИП Боровая"/>
      <sheetName val="ООО Кидс Групп"/>
      <sheetName val="ИП Шеремет"/>
      <sheetName val="Кононенко дозаказ"/>
      <sheetName val="ИП Нищименко"/>
      <sheetName val="ООО Медвежонок"/>
      <sheetName val="ООО Ассоль"/>
      <sheetName val="ООО Малыш "/>
      <sheetName val="ИП Симкина"/>
      <sheetName val="ИП Шевцова"/>
      <sheetName val="ИП Деркач"/>
      <sheetName val="ИП Родионова"/>
      <sheetName val="ИП Потапова"/>
      <sheetName val="ИП Гайсанова "/>
      <sheetName val="ИП Шегурова"/>
      <sheetName val="ИП Муртазалиева"/>
      <sheetName val="ГДТ"/>
      <sheetName val="Меркурий"/>
      <sheetName val="ИП Костромина"/>
      <sheetName val="ИП Меликов"/>
      <sheetName val="Мирзаханова"/>
      <sheetName val="Крокус 2000"/>
      <sheetName val="Хашуева"/>
      <sheetName val="Ле Во Ли"/>
      <sheetName val="ИП Альтвергер"/>
      <sheetName val="ИП Рекунова"/>
      <sheetName val="ИП Шикарева"/>
      <sheetName val="Якиманка"/>
      <sheetName val="ИП Смолин"/>
      <sheetName val="ООО Мечта"/>
      <sheetName val="Мой малыш"/>
      <sheetName val="ИП Терехова"/>
      <sheetName val="Дельфи"/>
      <sheetName val="ИП Асатрян"/>
      <sheetName val="ИП Кононенко"/>
      <sheetName val="ИП Зимовик"/>
      <sheetName val="ИП Городилова"/>
      <sheetName val="Талер"/>
      <sheetName val="ИП Путилова"/>
      <sheetName val="Меван-Маркет"/>
      <sheetName val="ИП Палеева"/>
      <sheetName val="ООО Теремок +ИП Лутовинова 1,2."/>
      <sheetName val="ИП Омаров"/>
      <sheetName val="ИП Волкова"/>
      <sheetName val="ИП Гагарина"/>
      <sheetName val="Ажур-Плюс"/>
      <sheetName val="ЯТБ"/>
      <sheetName val="ИП Федосеева"/>
      <sheetName val="ИП Клюева"/>
      <sheetName val="ИП Газгиреева"/>
      <sheetName val="ИП Троицкая"/>
      <sheetName val="Фарм-Ант"/>
      <sheetName val="ООО Аллея"/>
      <sheetName val="Юниор"/>
      <sheetName val="ИП Фролова"/>
      <sheetName val="Панахова"/>
      <sheetName val="ИП Березкина"/>
      <sheetName val="ИП Бибулатова"/>
      <sheetName val="ИП Минасян"/>
      <sheetName val="ИП Муртазалиева дозаказ"/>
      <sheetName val="ИП Скоромная"/>
      <sheetName val="ИП Дубровский"/>
      <sheetName val="ИП Ищенко"/>
      <sheetName val="Нота-Бене"/>
      <sheetName val="Августин"/>
      <sheetName val="ИП Томаева"/>
      <sheetName val="ИП Журавель"/>
      <sheetName val="ИП Лавицкая"/>
      <sheetName val="ООО Квадрант"/>
      <sheetName val="ИП Глушанков"/>
      <sheetName val="Премаман Калин"/>
      <sheetName val="ИП Власюк"/>
      <sheetName val="ООО Ривьера"/>
      <sheetName val="ИП Бабкин"/>
      <sheetName val="ИП Зырянов"/>
      <sheetName val="ИП Путилова-2"/>
      <sheetName val="ИП Вахитов"/>
      <sheetName val="ИП Махотин"/>
      <sheetName val="ИП Потапова Иркутск"/>
      <sheetName val="ИП Смагин"/>
      <sheetName val="ИП Квон"/>
      <sheetName val="ИП Трахман"/>
      <sheetName val="ИП Меликов-2,3"/>
      <sheetName val="ИП Спирина"/>
      <sheetName val="АЛЛЕЯ-2"/>
      <sheetName val="ИП Шеремет 2"/>
      <sheetName val="ИП Шикарева-2"/>
      <sheetName val="ИП Жабоева"/>
      <sheetName val="ИП Дунда"/>
      <sheetName val="ИП Меликов-4"/>
      <sheetName val="ООО Аруза"/>
      <sheetName val="Киндер Сити"/>
      <sheetName val="Крокус дозаказ"/>
      <sheetName val="ИП Городилова-2"/>
      <sheetName val="ООО Веснушки"/>
      <sheetName val="ООО Эветта"/>
      <sheetName val="ИП Полякова"/>
      <sheetName val="ИП Фельд"/>
      <sheetName val="ИП Дювенжи"/>
      <sheetName val="ИП Кармолина"/>
      <sheetName val="ИП Федорова"/>
      <sheetName val="ИП Базилевская"/>
      <sheetName val="ИП Федосеева-2"/>
      <sheetName val="Кенгуру Нальчик"/>
      <sheetName val="ИППарфенов + Солнцев 1,2+Манукя"/>
      <sheetName val="ИП Авалиани"/>
      <sheetName val="Гаранти Трейд"/>
      <sheetName val="ИП Жильцова+ Воронец"/>
      <sheetName val="Крестовский"/>
      <sheetName val="ИП Дубровский-2"/>
      <sheetName val="ИП Климентьева+ООО УралТрейд"/>
      <sheetName val="ООО Лучшее детям"/>
      <sheetName val="ИП Гаджинова"/>
      <sheetName val="Лист136"/>
      <sheetName val="Лист137"/>
      <sheetName val="Лист138"/>
      <sheetName val="Лист139"/>
      <sheetName val="Лист140"/>
      <sheetName val="Лист141"/>
      <sheetName val="Лист142"/>
      <sheetName val="Лист143"/>
      <sheetName val="Лист144"/>
      <sheetName val="Лист145"/>
    </sheetNames>
    <sheetDataSet>
      <sheetData sheetId="0">
        <row r="16">
          <cell r="H16">
            <v>43</v>
          </cell>
        </row>
        <row r="24">
          <cell r="G24">
            <v>36</v>
          </cell>
        </row>
        <row r="25">
          <cell r="I25">
            <v>80</v>
          </cell>
        </row>
        <row r="26">
          <cell r="H26">
            <v>65</v>
          </cell>
          <cell r="I26">
            <v>80</v>
          </cell>
        </row>
        <row r="30">
          <cell r="G30">
            <v>70</v>
          </cell>
          <cell r="H30">
            <v>110</v>
          </cell>
          <cell r="I30">
            <v>140</v>
          </cell>
        </row>
        <row r="31">
          <cell r="G31">
            <v>40</v>
          </cell>
          <cell r="H31">
            <v>50</v>
          </cell>
        </row>
        <row r="32">
          <cell r="G32">
            <v>79</v>
          </cell>
        </row>
        <row r="33">
          <cell r="H33">
            <v>80</v>
          </cell>
          <cell r="I33">
            <v>150</v>
          </cell>
        </row>
        <row r="34">
          <cell r="H34">
            <v>100</v>
          </cell>
          <cell r="I34">
            <v>160</v>
          </cell>
        </row>
        <row r="35">
          <cell r="H35">
            <v>80</v>
          </cell>
        </row>
        <row r="38">
          <cell r="H38">
            <v>100</v>
          </cell>
        </row>
        <row r="47">
          <cell r="F47">
            <v>40</v>
          </cell>
          <cell r="G47">
            <v>30</v>
          </cell>
          <cell r="H47">
            <v>30</v>
          </cell>
        </row>
        <row r="53">
          <cell r="H53">
            <v>86</v>
          </cell>
        </row>
        <row r="59">
          <cell r="G59">
            <v>10</v>
          </cell>
          <cell r="I59">
            <v>50</v>
          </cell>
        </row>
        <row r="60">
          <cell r="H60">
            <v>39</v>
          </cell>
          <cell r="I60">
            <v>63</v>
          </cell>
        </row>
        <row r="61">
          <cell r="H61">
            <v>50</v>
          </cell>
        </row>
        <row r="68">
          <cell r="I68">
            <v>30</v>
          </cell>
          <cell r="J68">
            <v>50</v>
          </cell>
        </row>
        <row r="69">
          <cell r="J69">
            <v>103</v>
          </cell>
        </row>
        <row r="70">
          <cell r="K70">
            <v>80</v>
          </cell>
        </row>
        <row r="71">
          <cell r="K71">
            <v>46</v>
          </cell>
        </row>
        <row r="72">
          <cell r="K72">
            <v>90</v>
          </cell>
        </row>
        <row r="73">
          <cell r="I73">
            <v>170</v>
          </cell>
          <cell r="J73">
            <v>360</v>
          </cell>
        </row>
        <row r="74">
          <cell r="I74">
            <v>166</v>
          </cell>
          <cell r="J74">
            <v>230</v>
          </cell>
        </row>
        <row r="75">
          <cell r="I75">
            <v>220</v>
          </cell>
          <cell r="J75">
            <v>320</v>
          </cell>
        </row>
        <row r="76">
          <cell r="K76">
            <v>260</v>
          </cell>
        </row>
        <row r="77">
          <cell r="K77">
            <v>216</v>
          </cell>
        </row>
        <row r="78">
          <cell r="K78">
            <v>260</v>
          </cell>
        </row>
        <row r="83">
          <cell r="K83">
            <v>244</v>
          </cell>
        </row>
        <row r="84">
          <cell r="K84">
            <v>203</v>
          </cell>
        </row>
        <row r="86">
          <cell r="J86">
            <v>300</v>
          </cell>
        </row>
        <row r="87">
          <cell r="I87">
            <v>155</v>
          </cell>
        </row>
        <row r="92">
          <cell r="J92">
            <v>90</v>
          </cell>
        </row>
        <row r="93">
          <cell r="J93">
            <v>100</v>
          </cell>
        </row>
        <row r="97">
          <cell r="I97">
            <v>30</v>
          </cell>
        </row>
        <row r="98">
          <cell r="I98">
            <v>20</v>
          </cell>
          <cell r="J98">
            <v>25</v>
          </cell>
        </row>
        <row r="136">
          <cell r="K136">
            <v>50</v>
          </cell>
        </row>
        <row r="137">
          <cell r="K137">
            <v>40</v>
          </cell>
        </row>
        <row r="138">
          <cell r="K138">
            <v>70</v>
          </cell>
        </row>
        <row r="157">
          <cell r="I157">
            <v>120</v>
          </cell>
        </row>
        <row r="188">
          <cell r="J188">
            <v>70</v>
          </cell>
        </row>
        <row r="189">
          <cell r="J189">
            <v>70</v>
          </cell>
        </row>
        <row r="190">
          <cell r="J190">
            <v>65</v>
          </cell>
        </row>
        <row r="191">
          <cell r="G191">
            <v>60</v>
          </cell>
          <cell r="H191">
            <v>119</v>
          </cell>
        </row>
        <row r="192">
          <cell r="G192">
            <v>58</v>
          </cell>
          <cell r="H192">
            <v>100</v>
          </cell>
        </row>
        <row r="193">
          <cell r="G193">
            <v>63</v>
          </cell>
          <cell r="H193">
            <v>90</v>
          </cell>
        </row>
        <row r="194">
          <cell r="G194">
            <v>66</v>
          </cell>
          <cell r="H194">
            <v>92</v>
          </cell>
        </row>
        <row r="195">
          <cell r="G195">
            <v>52</v>
          </cell>
          <cell r="H195">
            <v>80</v>
          </cell>
        </row>
        <row r="196">
          <cell r="G196">
            <v>0</v>
          </cell>
          <cell r="H196">
            <v>0</v>
          </cell>
        </row>
        <row r="197">
          <cell r="G197">
            <v>0</v>
          </cell>
          <cell r="H197">
            <v>0</v>
          </cell>
        </row>
        <row r="198">
          <cell r="G198">
            <v>0</v>
          </cell>
          <cell r="H198">
            <v>0</v>
          </cell>
        </row>
        <row r="199">
          <cell r="H199">
            <v>80</v>
          </cell>
        </row>
        <row r="200">
          <cell r="G200">
            <v>63</v>
          </cell>
        </row>
        <row r="202">
          <cell r="G202">
            <v>83</v>
          </cell>
          <cell r="H202">
            <v>80</v>
          </cell>
        </row>
        <row r="215">
          <cell r="J215">
            <v>80</v>
          </cell>
        </row>
        <row r="217">
          <cell r="J217">
            <v>80</v>
          </cell>
        </row>
        <row r="220">
          <cell r="I220">
            <v>123</v>
          </cell>
        </row>
        <row r="221">
          <cell r="H221">
            <v>100</v>
          </cell>
          <cell r="I221">
            <v>150</v>
          </cell>
        </row>
        <row r="222">
          <cell r="H222">
            <v>102</v>
          </cell>
          <cell r="I222">
            <v>139</v>
          </cell>
        </row>
        <row r="223">
          <cell r="I223">
            <v>110</v>
          </cell>
        </row>
        <row r="224">
          <cell r="H224">
            <v>26</v>
          </cell>
          <cell r="I224">
            <v>36</v>
          </cell>
        </row>
        <row r="225">
          <cell r="H225">
            <v>28</v>
          </cell>
          <cell r="I225">
            <v>40</v>
          </cell>
        </row>
        <row r="226">
          <cell r="H226">
            <v>80</v>
          </cell>
          <cell r="I226">
            <v>110</v>
          </cell>
        </row>
        <row r="227">
          <cell r="H227">
            <v>82</v>
          </cell>
          <cell r="I227">
            <v>110</v>
          </cell>
        </row>
        <row r="228">
          <cell r="H228">
            <v>20</v>
          </cell>
          <cell r="I228">
            <v>37</v>
          </cell>
        </row>
        <row r="229">
          <cell r="H229">
            <v>40</v>
          </cell>
          <cell r="I229">
            <v>60</v>
          </cell>
        </row>
        <row r="230">
          <cell r="H230">
            <v>30</v>
          </cell>
          <cell r="I230">
            <v>53</v>
          </cell>
        </row>
        <row r="231">
          <cell r="G231">
            <v>30</v>
          </cell>
          <cell r="H231">
            <v>44</v>
          </cell>
        </row>
        <row r="232">
          <cell r="G232">
            <v>20</v>
          </cell>
          <cell r="H232">
            <v>22</v>
          </cell>
        </row>
        <row r="233">
          <cell r="H233">
            <v>120</v>
          </cell>
          <cell r="I233">
            <v>160</v>
          </cell>
        </row>
        <row r="234">
          <cell r="H234">
            <v>120</v>
          </cell>
          <cell r="I234">
            <v>150</v>
          </cell>
        </row>
        <row r="235">
          <cell r="F235">
            <v>20</v>
          </cell>
          <cell r="G235">
            <v>30</v>
          </cell>
          <cell r="H235">
            <v>54</v>
          </cell>
          <cell r="I235">
            <v>40</v>
          </cell>
        </row>
        <row r="236">
          <cell r="F236">
            <v>20</v>
          </cell>
          <cell r="G236">
            <v>30</v>
          </cell>
          <cell r="H236">
            <v>68</v>
          </cell>
          <cell r="I236">
            <v>40</v>
          </cell>
        </row>
        <row r="237">
          <cell r="G237">
            <v>30</v>
          </cell>
          <cell r="H237">
            <v>20</v>
          </cell>
        </row>
        <row r="240">
          <cell r="F240">
            <v>130</v>
          </cell>
          <cell r="G240">
            <v>130</v>
          </cell>
        </row>
        <row r="241">
          <cell r="F241">
            <v>140</v>
          </cell>
          <cell r="G241">
            <v>150</v>
          </cell>
        </row>
        <row r="242">
          <cell r="F242">
            <v>120</v>
          </cell>
          <cell r="G242">
            <v>140</v>
          </cell>
        </row>
        <row r="243">
          <cell r="F243">
            <v>100</v>
          </cell>
          <cell r="G243">
            <v>100</v>
          </cell>
          <cell r="H243">
            <v>100</v>
          </cell>
        </row>
        <row r="244">
          <cell r="F244">
            <v>100</v>
          </cell>
          <cell r="G244">
            <v>100</v>
          </cell>
          <cell r="H244">
            <v>100</v>
          </cell>
        </row>
        <row r="245">
          <cell r="F245">
            <v>100</v>
          </cell>
          <cell r="G245">
            <v>100</v>
          </cell>
          <cell r="H245">
            <v>100</v>
          </cell>
        </row>
        <row r="246">
          <cell r="F246">
            <v>100</v>
          </cell>
          <cell r="G246">
            <v>100</v>
          </cell>
          <cell r="H246">
            <v>100</v>
          </cell>
        </row>
        <row r="247">
          <cell r="F247">
            <v>100</v>
          </cell>
          <cell r="G247">
            <v>100</v>
          </cell>
          <cell r="H247">
            <v>100</v>
          </cell>
        </row>
        <row r="248">
          <cell r="F248">
            <v>100</v>
          </cell>
          <cell r="G248">
            <v>100</v>
          </cell>
          <cell r="H248">
            <v>100</v>
          </cell>
        </row>
        <row r="249">
          <cell r="F249">
            <v>100</v>
          </cell>
          <cell r="G249">
            <v>120</v>
          </cell>
          <cell r="H249">
            <v>150</v>
          </cell>
        </row>
        <row r="250">
          <cell r="F250">
            <v>110</v>
          </cell>
        </row>
        <row r="251">
          <cell r="F251">
            <v>100</v>
          </cell>
          <cell r="G251">
            <v>120</v>
          </cell>
          <cell r="H251">
            <v>150</v>
          </cell>
        </row>
        <row r="252">
          <cell r="F252">
            <v>80</v>
          </cell>
          <cell r="G252">
            <v>100</v>
          </cell>
          <cell r="H252">
            <v>100</v>
          </cell>
        </row>
        <row r="253">
          <cell r="F253">
            <v>80</v>
          </cell>
          <cell r="G253">
            <v>80</v>
          </cell>
          <cell r="H253">
            <v>80</v>
          </cell>
        </row>
        <row r="254">
          <cell r="F254">
            <v>80</v>
          </cell>
          <cell r="G254">
            <v>100</v>
          </cell>
          <cell r="H254">
            <v>120</v>
          </cell>
        </row>
        <row r="255">
          <cell r="G255">
            <v>120</v>
          </cell>
          <cell r="H255">
            <v>140</v>
          </cell>
        </row>
        <row r="256">
          <cell r="G256">
            <v>150</v>
          </cell>
          <cell r="H256">
            <v>170</v>
          </cell>
        </row>
        <row r="257">
          <cell r="G257">
            <v>130</v>
          </cell>
          <cell r="H257">
            <v>150</v>
          </cell>
        </row>
        <row r="258">
          <cell r="G258">
            <v>80</v>
          </cell>
          <cell r="H258">
            <v>100</v>
          </cell>
        </row>
        <row r="259">
          <cell r="G259">
            <v>90</v>
          </cell>
          <cell r="H259">
            <v>100</v>
          </cell>
        </row>
        <row r="260">
          <cell r="G260">
            <v>50</v>
          </cell>
          <cell r="H260">
            <v>60</v>
          </cell>
        </row>
        <row r="261">
          <cell r="F261">
            <v>120</v>
          </cell>
          <cell r="G261">
            <v>120</v>
          </cell>
        </row>
        <row r="262">
          <cell r="F262">
            <v>60</v>
          </cell>
          <cell r="G262">
            <v>80</v>
          </cell>
        </row>
        <row r="263">
          <cell r="F263">
            <v>70</v>
          </cell>
        </row>
        <row r="264">
          <cell r="G264">
            <v>60</v>
          </cell>
        </row>
        <row r="266">
          <cell r="G266">
            <v>60</v>
          </cell>
          <cell r="H266">
            <v>80</v>
          </cell>
        </row>
        <row r="267">
          <cell r="J267">
            <v>210</v>
          </cell>
        </row>
        <row r="268">
          <cell r="J268">
            <v>120</v>
          </cell>
        </row>
        <row r="269">
          <cell r="J269">
            <v>200</v>
          </cell>
        </row>
        <row r="270">
          <cell r="I270">
            <v>160</v>
          </cell>
          <cell r="J270">
            <v>210</v>
          </cell>
        </row>
        <row r="271">
          <cell r="I271">
            <v>200</v>
          </cell>
          <cell r="J271">
            <v>230</v>
          </cell>
        </row>
        <row r="272">
          <cell r="I272">
            <v>160</v>
          </cell>
          <cell r="J272">
            <v>180</v>
          </cell>
        </row>
        <row r="273">
          <cell r="I273">
            <v>100</v>
          </cell>
        </row>
        <row r="274">
          <cell r="I274">
            <v>100</v>
          </cell>
          <cell r="J274">
            <v>100</v>
          </cell>
        </row>
        <row r="276">
          <cell r="I276">
            <v>80</v>
          </cell>
          <cell r="J276">
            <v>80</v>
          </cell>
        </row>
        <row r="277">
          <cell r="I277">
            <v>80</v>
          </cell>
          <cell r="J277">
            <v>80</v>
          </cell>
        </row>
        <row r="278">
          <cell r="I278">
            <v>80</v>
          </cell>
          <cell r="J278">
            <v>80</v>
          </cell>
        </row>
        <row r="280">
          <cell r="J280">
            <v>150</v>
          </cell>
        </row>
        <row r="282">
          <cell r="I282">
            <v>100</v>
          </cell>
          <cell r="J282">
            <v>100</v>
          </cell>
        </row>
        <row r="283">
          <cell r="I283">
            <v>100</v>
          </cell>
          <cell r="J283">
            <v>100</v>
          </cell>
        </row>
        <row r="284">
          <cell r="I284">
            <v>80</v>
          </cell>
          <cell r="J284">
            <v>100</v>
          </cell>
        </row>
        <row r="285">
          <cell r="J285">
            <v>140</v>
          </cell>
        </row>
        <row r="286">
          <cell r="J286">
            <v>110</v>
          </cell>
        </row>
        <row r="287">
          <cell r="J287">
            <v>70</v>
          </cell>
        </row>
        <row r="288">
          <cell r="J288">
            <v>110</v>
          </cell>
        </row>
        <row r="291">
          <cell r="F291">
            <v>100</v>
          </cell>
          <cell r="G291">
            <v>150</v>
          </cell>
          <cell r="H291">
            <v>150</v>
          </cell>
        </row>
        <row r="292">
          <cell r="F292">
            <v>100</v>
          </cell>
          <cell r="H292">
            <v>150</v>
          </cell>
        </row>
        <row r="293">
          <cell r="F293">
            <v>80</v>
          </cell>
          <cell r="H293">
            <v>100</v>
          </cell>
        </row>
        <row r="294">
          <cell r="F294">
            <v>70</v>
          </cell>
          <cell r="G294">
            <v>80</v>
          </cell>
        </row>
        <row r="295">
          <cell r="F295">
            <v>90</v>
          </cell>
          <cell r="G295">
            <v>100</v>
          </cell>
        </row>
        <row r="296">
          <cell r="F296">
            <v>100</v>
          </cell>
          <cell r="G296">
            <v>130</v>
          </cell>
          <cell r="H296">
            <v>120</v>
          </cell>
        </row>
        <row r="297">
          <cell r="F297">
            <v>100</v>
          </cell>
          <cell r="G297">
            <v>120</v>
          </cell>
          <cell r="H297">
            <v>100</v>
          </cell>
        </row>
        <row r="298">
          <cell r="F298">
            <v>100</v>
          </cell>
          <cell r="G298">
            <v>120</v>
          </cell>
          <cell r="H298">
            <v>100</v>
          </cell>
        </row>
        <row r="299">
          <cell r="F299">
            <v>120</v>
          </cell>
          <cell r="G299">
            <v>150</v>
          </cell>
          <cell r="H299">
            <v>140</v>
          </cell>
        </row>
        <row r="300">
          <cell r="F300">
            <v>120</v>
          </cell>
          <cell r="G300">
            <v>150</v>
          </cell>
          <cell r="H300">
            <v>150</v>
          </cell>
        </row>
        <row r="301">
          <cell r="F301">
            <v>100</v>
          </cell>
          <cell r="G301">
            <v>120</v>
          </cell>
          <cell r="H301">
            <v>110</v>
          </cell>
        </row>
        <row r="302">
          <cell r="F302">
            <v>80</v>
          </cell>
          <cell r="G302">
            <v>110</v>
          </cell>
        </row>
        <row r="303">
          <cell r="F303">
            <v>80</v>
          </cell>
          <cell r="G303">
            <v>100</v>
          </cell>
        </row>
        <row r="304">
          <cell r="G304">
            <v>150</v>
          </cell>
          <cell r="H304">
            <v>200</v>
          </cell>
        </row>
        <row r="305">
          <cell r="G305">
            <v>150</v>
          </cell>
          <cell r="H305">
            <v>190</v>
          </cell>
        </row>
        <row r="306">
          <cell r="G306">
            <v>120</v>
          </cell>
          <cell r="H306">
            <v>160</v>
          </cell>
        </row>
        <row r="307">
          <cell r="I307">
            <v>180</v>
          </cell>
          <cell r="J307">
            <v>180</v>
          </cell>
        </row>
        <row r="308">
          <cell r="I308">
            <v>180</v>
          </cell>
          <cell r="J308">
            <v>190</v>
          </cell>
        </row>
        <row r="309">
          <cell r="I309">
            <v>140</v>
          </cell>
          <cell r="J309">
            <v>150</v>
          </cell>
        </row>
        <row r="310">
          <cell r="I310">
            <v>140</v>
          </cell>
          <cell r="J310">
            <v>140</v>
          </cell>
        </row>
        <row r="312">
          <cell r="F312">
            <v>110</v>
          </cell>
          <cell r="G312">
            <v>120</v>
          </cell>
        </row>
        <row r="313">
          <cell r="F313">
            <v>100</v>
          </cell>
          <cell r="G313">
            <v>120</v>
          </cell>
        </row>
        <row r="314">
          <cell r="F314">
            <v>110</v>
          </cell>
          <cell r="G314">
            <v>120</v>
          </cell>
        </row>
        <row r="315">
          <cell r="F315">
            <v>100</v>
          </cell>
          <cell r="G315">
            <v>120</v>
          </cell>
        </row>
        <row r="316">
          <cell r="F316">
            <v>110</v>
          </cell>
          <cell r="G316">
            <v>140</v>
          </cell>
        </row>
        <row r="317">
          <cell r="F317">
            <v>90</v>
          </cell>
          <cell r="G317">
            <v>110</v>
          </cell>
        </row>
        <row r="318">
          <cell r="F318">
            <v>140</v>
          </cell>
          <cell r="G318">
            <v>180</v>
          </cell>
        </row>
        <row r="319">
          <cell r="F319">
            <v>140</v>
          </cell>
          <cell r="G319">
            <v>180</v>
          </cell>
        </row>
        <row r="320">
          <cell r="F320">
            <v>130</v>
          </cell>
          <cell r="G320">
            <v>140</v>
          </cell>
        </row>
        <row r="321">
          <cell r="F321">
            <v>120</v>
          </cell>
        </row>
        <row r="322">
          <cell r="F322">
            <v>100</v>
          </cell>
        </row>
        <row r="346">
          <cell r="G346">
            <v>17</v>
          </cell>
        </row>
        <row r="347">
          <cell r="G347">
            <v>11</v>
          </cell>
        </row>
        <row r="348">
          <cell r="G348">
            <v>30</v>
          </cell>
        </row>
        <row r="349">
          <cell r="G349">
            <v>23</v>
          </cell>
        </row>
        <row r="350">
          <cell r="G350">
            <v>18</v>
          </cell>
        </row>
        <row r="351">
          <cell r="G351">
            <v>37</v>
          </cell>
        </row>
        <row r="352">
          <cell r="G352">
            <v>16</v>
          </cell>
        </row>
        <row r="353">
          <cell r="G353">
            <v>29</v>
          </cell>
        </row>
        <row r="354">
          <cell r="F354">
            <v>12</v>
          </cell>
        </row>
        <row r="355">
          <cell r="F355">
            <v>12</v>
          </cell>
        </row>
      </sheetData>
      <sheetData sheetId="1"/>
      <sheetData sheetId="2">
        <row r="13">
          <cell r="F13">
            <v>0</v>
          </cell>
          <cell r="J13">
            <v>0</v>
          </cell>
          <cell r="K13">
            <v>0</v>
          </cell>
        </row>
        <row r="14">
          <cell r="F14">
            <v>0</v>
          </cell>
          <cell r="J14">
            <v>0</v>
          </cell>
          <cell r="K14">
            <v>0</v>
          </cell>
        </row>
        <row r="15">
          <cell r="F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F16">
            <v>0</v>
          </cell>
          <cell r="H16">
            <v>40</v>
          </cell>
          <cell r="I16">
            <v>0</v>
          </cell>
          <cell r="J16">
            <v>0</v>
          </cell>
          <cell r="K16">
            <v>0</v>
          </cell>
        </row>
        <row r="17">
          <cell r="F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F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F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F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F21">
            <v>0</v>
          </cell>
          <cell r="G21">
            <v>0</v>
          </cell>
          <cell r="J21">
            <v>0</v>
          </cell>
          <cell r="K21">
            <v>0</v>
          </cell>
        </row>
        <row r="22">
          <cell r="F22">
            <v>0</v>
          </cell>
          <cell r="G22">
            <v>0</v>
          </cell>
          <cell r="J22">
            <v>0</v>
          </cell>
          <cell r="K22">
            <v>0</v>
          </cell>
        </row>
        <row r="23">
          <cell r="F23">
            <v>0</v>
          </cell>
          <cell r="G23">
            <v>0</v>
          </cell>
          <cell r="J23">
            <v>0</v>
          </cell>
          <cell r="K23">
            <v>0</v>
          </cell>
        </row>
        <row r="24">
          <cell r="F24">
            <v>0</v>
          </cell>
          <cell r="G24">
            <v>33</v>
          </cell>
          <cell r="J24">
            <v>0</v>
          </cell>
          <cell r="K24">
            <v>0</v>
          </cell>
        </row>
        <row r="25">
          <cell r="F25">
            <v>0</v>
          </cell>
          <cell r="I25">
            <v>68</v>
          </cell>
          <cell r="J25">
            <v>0</v>
          </cell>
          <cell r="K25">
            <v>0</v>
          </cell>
        </row>
        <row r="26">
          <cell r="F26">
            <v>0</v>
          </cell>
          <cell r="H26">
            <v>51</v>
          </cell>
          <cell r="I26">
            <v>77</v>
          </cell>
          <cell r="J26">
            <v>0</v>
          </cell>
          <cell r="K26">
            <v>0</v>
          </cell>
        </row>
        <row r="27">
          <cell r="F27">
            <v>0</v>
          </cell>
          <cell r="J27">
            <v>0</v>
          </cell>
          <cell r="K27">
            <v>0</v>
          </cell>
        </row>
        <row r="28">
          <cell r="F28">
            <v>0</v>
          </cell>
          <cell r="J28">
            <v>0</v>
          </cell>
          <cell r="K28">
            <v>0</v>
          </cell>
        </row>
        <row r="29">
          <cell r="F29">
            <v>0</v>
          </cell>
          <cell r="J29">
            <v>0</v>
          </cell>
          <cell r="K29">
            <v>0</v>
          </cell>
        </row>
        <row r="30">
          <cell r="F30">
            <v>0</v>
          </cell>
          <cell r="G30">
            <v>63</v>
          </cell>
          <cell r="H30">
            <v>101</v>
          </cell>
          <cell r="I30">
            <v>125</v>
          </cell>
          <cell r="J30">
            <v>0</v>
          </cell>
          <cell r="K30">
            <v>0</v>
          </cell>
        </row>
        <row r="31">
          <cell r="F31">
            <v>0</v>
          </cell>
          <cell r="G31">
            <v>34</v>
          </cell>
          <cell r="H31">
            <v>46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67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61</v>
          </cell>
          <cell r="I33">
            <v>135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96</v>
          </cell>
          <cell r="I34">
            <v>157</v>
          </cell>
          <cell r="J34">
            <v>0</v>
          </cell>
          <cell r="K34">
            <v>0</v>
          </cell>
        </row>
        <row r="35">
          <cell r="F35">
            <v>0</v>
          </cell>
          <cell r="G35">
            <v>0</v>
          </cell>
          <cell r="H35">
            <v>72</v>
          </cell>
          <cell r="J35">
            <v>0</v>
          </cell>
          <cell r="K35">
            <v>0</v>
          </cell>
        </row>
        <row r="36">
          <cell r="I36">
            <v>0</v>
          </cell>
          <cell r="J36">
            <v>0</v>
          </cell>
          <cell r="K36">
            <v>0</v>
          </cell>
        </row>
        <row r="37">
          <cell r="I37">
            <v>0</v>
          </cell>
          <cell r="J37">
            <v>0</v>
          </cell>
          <cell r="K37">
            <v>0</v>
          </cell>
        </row>
        <row r="38">
          <cell r="F38">
            <v>0</v>
          </cell>
          <cell r="G38">
            <v>0</v>
          </cell>
          <cell r="H38">
            <v>96</v>
          </cell>
          <cell r="J38">
            <v>0</v>
          </cell>
          <cell r="K38">
            <v>0</v>
          </cell>
        </row>
        <row r="39">
          <cell r="F39">
            <v>0</v>
          </cell>
          <cell r="G39">
            <v>0</v>
          </cell>
          <cell r="J39">
            <v>0</v>
          </cell>
          <cell r="K39">
            <v>0</v>
          </cell>
        </row>
        <row r="40">
          <cell r="F40">
            <v>0</v>
          </cell>
          <cell r="G40">
            <v>0</v>
          </cell>
          <cell r="J40">
            <v>0</v>
          </cell>
          <cell r="K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F44">
            <v>0</v>
          </cell>
          <cell r="G44">
            <v>0</v>
          </cell>
          <cell r="J44">
            <v>0</v>
          </cell>
          <cell r="K44">
            <v>0</v>
          </cell>
        </row>
        <row r="45">
          <cell r="F45">
            <v>0</v>
          </cell>
          <cell r="G45">
            <v>0</v>
          </cell>
          <cell r="J45">
            <v>0</v>
          </cell>
          <cell r="K45">
            <v>0</v>
          </cell>
        </row>
        <row r="46">
          <cell r="F46">
            <v>0</v>
          </cell>
          <cell r="G46">
            <v>0</v>
          </cell>
          <cell r="J46">
            <v>0</v>
          </cell>
          <cell r="K46">
            <v>0</v>
          </cell>
        </row>
        <row r="47">
          <cell r="F47">
            <v>34</v>
          </cell>
          <cell r="G47">
            <v>25</v>
          </cell>
          <cell r="H47">
            <v>27</v>
          </cell>
          <cell r="I47">
            <v>0</v>
          </cell>
          <cell r="J47">
            <v>0</v>
          </cell>
          <cell r="K47">
            <v>0</v>
          </cell>
        </row>
        <row r="48">
          <cell r="I48">
            <v>0</v>
          </cell>
          <cell r="J48">
            <v>0</v>
          </cell>
          <cell r="K48">
            <v>0</v>
          </cell>
        </row>
        <row r="49">
          <cell r="I49">
            <v>0</v>
          </cell>
          <cell r="J49">
            <v>0</v>
          </cell>
          <cell r="K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F53">
            <v>0</v>
          </cell>
          <cell r="H53">
            <v>81</v>
          </cell>
          <cell r="J53">
            <v>0</v>
          </cell>
          <cell r="K53">
            <v>0</v>
          </cell>
        </row>
        <row r="54">
          <cell r="F54">
            <v>0</v>
          </cell>
          <cell r="J54">
            <v>0</v>
          </cell>
          <cell r="K54">
            <v>0</v>
          </cell>
        </row>
        <row r="55">
          <cell r="F55">
            <v>0</v>
          </cell>
          <cell r="J55">
            <v>0</v>
          </cell>
          <cell r="K55">
            <v>0</v>
          </cell>
        </row>
        <row r="56">
          <cell r="F56">
            <v>0</v>
          </cell>
          <cell r="G56">
            <v>0</v>
          </cell>
          <cell r="J56">
            <v>0</v>
          </cell>
          <cell r="K56">
            <v>0</v>
          </cell>
        </row>
        <row r="57">
          <cell r="F57">
            <v>0</v>
          </cell>
          <cell r="G57">
            <v>0</v>
          </cell>
          <cell r="J57">
            <v>0</v>
          </cell>
          <cell r="K57">
            <v>0</v>
          </cell>
        </row>
        <row r="58">
          <cell r="F58">
            <v>0</v>
          </cell>
          <cell r="G58">
            <v>0</v>
          </cell>
          <cell r="J58">
            <v>0</v>
          </cell>
          <cell r="K58">
            <v>0</v>
          </cell>
        </row>
        <row r="59">
          <cell r="F59">
            <v>0</v>
          </cell>
          <cell r="G59">
            <v>7</v>
          </cell>
          <cell r="I59">
            <v>47</v>
          </cell>
          <cell r="J59">
            <v>0</v>
          </cell>
          <cell r="K59">
            <v>0</v>
          </cell>
        </row>
        <row r="60">
          <cell r="F60">
            <v>0</v>
          </cell>
          <cell r="H60">
            <v>34</v>
          </cell>
          <cell r="I60">
            <v>58</v>
          </cell>
          <cell r="J60">
            <v>0</v>
          </cell>
          <cell r="K60">
            <v>0</v>
          </cell>
        </row>
        <row r="61">
          <cell r="F61">
            <v>0</v>
          </cell>
          <cell r="H61">
            <v>47</v>
          </cell>
          <cell r="J61">
            <v>0</v>
          </cell>
          <cell r="K61">
            <v>0</v>
          </cell>
        </row>
        <row r="62">
          <cell r="F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F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F64">
            <v>0</v>
          </cell>
          <cell r="J64">
            <v>0</v>
          </cell>
          <cell r="K64">
            <v>0</v>
          </cell>
        </row>
        <row r="65">
          <cell r="F65">
            <v>0</v>
          </cell>
          <cell r="J65">
            <v>0</v>
          </cell>
          <cell r="K65">
            <v>0</v>
          </cell>
        </row>
        <row r="66">
          <cell r="F66">
            <v>0</v>
          </cell>
          <cell r="J66">
            <v>0</v>
          </cell>
          <cell r="K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K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27</v>
          </cell>
          <cell r="J68">
            <v>45</v>
          </cell>
          <cell r="K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J69">
            <v>93</v>
          </cell>
          <cell r="K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73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41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87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138</v>
          </cell>
          <cell r="J73">
            <v>353</v>
          </cell>
          <cell r="K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162</v>
          </cell>
          <cell r="J74">
            <v>224</v>
          </cell>
          <cell r="K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217</v>
          </cell>
          <cell r="J75">
            <v>315</v>
          </cell>
          <cell r="K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242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209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256</v>
          </cell>
        </row>
        <row r="79">
          <cell r="F79">
            <v>0</v>
          </cell>
          <cell r="G79">
            <v>0</v>
          </cell>
          <cell r="H79">
            <v>0</v>
          </cell>
          <cell r="K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K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K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227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196</v>
          </cell>
        </row>
        <row r="85">
          <cell r="F85">
            <v>0</v>
          </cell>
          <cell r="G85">
            <v>0</v>
          </cell>
          <cell r="H85">
            <v>0</v>
          </cell>
          <cell r="K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J86">
            <v>279</v>
          </cell>
          <cell r="K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151</v>
          </cell>
          <cell r="K87">
            <v>0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K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J92">
            <v>82</v>
          </cell>
          <cell r="K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J93">
            <v>96</v>
          </cell>
          <cell r="K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23</v>
          </cell>
          <cell r="K97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12</v>
          </cell>
          <cell r="J98">
            <v>17</v>
          </cell>
          <cell r="K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K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K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K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K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K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K110">
            <v>0</v>
          </cell>
        </row>
        <row r="111">
          <cell r="F111">
            <v>0</v>
          </cell>
          <cell r="G111">
            <v>0</v>
          </cell>
          <cell r="H111">
            <v>0</v>
          </cell>
          <cell r="K111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K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K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K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K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K122">
            <v>0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K123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27">
          <cell r="F127">
            <v>0</v>
          </cell>
          <cell r="G127">
            <v>0</v>
          </cell>
          <cell r="H127">
            <v>0</v>
          </cell>
          <cell r="K127">
            <v>0</v>
          </cell>
        </row>
        <row r="128">
          <cell r="F128">
            <v>0</v>
          </cell>
          <cell r="G128">
            <v>0</v>
          </cell>
          <cell r="H128">
            <v>0</v>
          </cell>
          <cell r="K128">
            <v>0</v>
          </cell>
        </row>
        <row r="129">
          <cell r="F129">
            <v>0</v>
          </cell>
          <cell r="G129">
            <v>0</v>
          </cell>
          <cell r="H129">
            <v>0</v>
          </cell>
          <cell r="K129">
            <v>0</v>
          </cell>
        </row>
        <row r="130"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</row>
        <row r="133">
          <cell r="F133">
            <v>0</v>
          </cell>
          <cell r="G133">
            <v>0</v>
          </cell>
          <cell r="H133">
            <v>0</v>
          </cell>
          <cell r="K133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K134">
            <v>0</v>
          </cell>
        </row>
        <row r="135">
          <cell r="F135">
            <v>0</v>
          </cell>
          <cell r="G135">
            <v>0</v>
          </cell>
          <cell r="H135">
            <v>0</v>
          </cell>
          <cell r="K135">
            <v>0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46</v>
          </cell>
        </row>
        <row r="137"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37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64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K139">
            <v>0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K140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K141">
            <v>0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</row>
        <row r="145">
          <cell r="F145">
            <v>0</v>
          </cell>
          <cell r="G145">
            <v>0</v>
          </cell>
          <cell r="H145">
            <v>0</v>
          </cell>
          <cell r="K145">
            <v>0</v>
          </cell>
        </row>
        <row r="146">
          <cell r="F146">
            <v>0</v>
          </cell>
          <cell r="G146">
            <v>0</v>
          </cell>
          <cell r="H146">
            <v>0</v>
          </cell>
          <cell r="K146">
            <v>0</v>
          </cell>
        </row>
        <row r="147">
          <cell r="F147">
            <v>0</v>
          </cell>
          <cell r="G147">
            <v>0</v>
          </cell>
          <cell r="H147">
            <v>0</v>
          </cell>
          <cell r="K147">
            <v>0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K151">
            <v>0</v>
          </cell>
        </row>
        <row r="152">
          <cell r="F152">
            <v>0</v>
          </cell>
          <cell r="G152">
            <v>0</v>
          </cell>
          <cell r="H152">
            <v>0</v>
          </cell>
          <cell r="K152">
            <v>0</v>
          </cell>
        </row>
        <row r="153">
          <cell r="F153">
            <v>0</v>
          </cell>
          <cell r="G153">
            <v>0</v>
          </cell>
          <cell r="H153">
            <v>0</v>
          </cell>
          <cell r="K153">
            <v>0</v>
          </cell>
        </row>
        <row r="154"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</row>
        <row r="157">
          <cell r="I157">
            <v>112</v>
          </cell>
          <cell r="J157">
            <v>0</v>
          </cell>
          <cell r="K157">
            <v>0</v>
          </cell>
        </row>
        <row r="158">
          <cell r="J158">
            <v>0</v>
          </cell>
          <cell r="K158">
            <v>0</v>
          </cell>
        </row>
        <row r="159">
          <cell r="J159">
            <v>0</v>
          </cell>
          <cell r="K159">
            <v>0</v>
          </cell>
        </row>
        <row r="160">
          <cell r="J160">
            <v>0</v>
          </cell>
          <cell r="K160">
            <v>0</v>
          </cell>
        </row>
        <row r="161">
          <cell r="J161">
            <v>0</v>
          </cell>
          <cell r="K161">
            <v>0</v>
          </cell>
        </row>
        <row r="164">
          <cell r="I164">
            <v>0</v>
          </cell>
          <cell r="J164">
            <v>0</v>
          </cell>
        </row>
        <row r="165">
          <cell r="I165">
            <v>0</v>
          </cell>
          <cell r="J165">
            <v>0</v>
          </cell>
        </row>
        <row r="166">
          <cell r="I166">
            <v>0</v>
          </cell>
          <cell r="J166">
            <v>0</v>
          </cell>
        </row>
        <row r="167">
          <cell r="H167">
            <v>0</v>
          </cell>
          <cell r="I167">
            <v>0</v>
          </cell>
          <cell r="J167">
            <v>0</v>
          </cell>
        </row>
        <row r="168">
          <cell r="H168">
            <v>0</v>
          </cell>
          <cell r="I168">
            <v>0</v>
          </cell>
          <cell r="J168">
            <v>0</v>
          </cell>
        </row>
        <row r="169">
          <cell r="I169">
            <v>0</v>
          </cell>
          <cell r="J169">
            <v>0</v>
          </cell>
        </row>
        <row r="170">
          <cell r="I170">
            <v>0</v>
          </cell>
          <cell r="J170">
            <v>0</v>
          </cell>
        </row>
        <row r="171">
          <cell r="I171">
            <v>0</v>
          </cell>
          <cell r="J171">
            <v>0</v>
          </cell>
        </row>
        <row r="172">
          <cell r="F172">
            <v>0</v>
          </cell>
          <cell r="I172">
            <v>0</v>
          </cell>
          <cell r="J172">
            <v>0</v>
          </cell>
        </row>
        <row r="173">
          <cell r="F173">
            <v>0</v>
          </cell>
          <cell r="I173">
            <v>0</v>
          </cell>
          <cell r="J173">
            <v>0</v>
          </cell>
        </row>
        <row r="174">
          <cell r="F174">
            <v>0</v>
          </cell>
          <cell r="I174">
            <v>0</v>
          </cell>
          <cell r="J174">
            <v>0</v>
          </cell>
        </row>
        <row r="175">
          <cell r="H175">
            <v>0</v>
          </cell>
          <cell r="I175">
            <v>0</v>
          </cell>
          <cell r="J175">
            <v>0</v>
          </cell>
        </row>
        <row r="176">
          <cell r="H176">
            <v>0</v>
          </cell>
          <cell r="I176">
            <v>0</v>
          </cell>
          <cell r="J176">
            <v>0</v>
          </cell>
        </row>
        <row r="177">
          <cell r="F177">
            <v>0</v>
          </cell>
          <cell r="I177">
            <v>0</v>
          </cell>
          <cell r="J177">
            <v>0</v>
          </cell>
        </row>
        <row r="178">
          <cell r="F178">
            <v>0</v>
          </cell>
          <cell r="I178">
            <v>0</v>
          </cell>
          <cell r="J178">
            <v>0</v>
          </cell>
        </row>
        <row r="179">
          <cell r="F179">
            <v>0</v>
          </cell>
          <cell r="I179">
            <v>0</v>
          </cell>
          <cell r="J179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H185">
            <v>0</v>
          </cell>
          <cell r="I185">
            <v>0</v>
          </cell>
          <cell r="J185">
            <v>0</v>
          </cell>
        </row>
        <row r="186">
          <cell r="H186">
            <v>0</v>
          </cell>
          <cell r="I186">
            <v>0</v>
          </cell>
          <cell r="J186">
            <v>0</v>
          </cell>
        </row>
        <row r="187">
          <cell r="H187">
            <v>0</v>
          </cell>
          <cell r="I187">
            <v>0</v>
          </cell>
          <cell r="J187">
            <v>0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69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67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63</v>
          </cell>
        </row>
        <row r="191">
          <cell r="F191">
            <v>0</v>
          </cell>
          <cell r="G191">
            <v>60</v>
          </cell>
          <cell r="H191">
            <v>117</v>
          </cell>
          <cell r="I191">
            <v>0</v>
          </cell>
          <cell r="J191">
            <v>0</v>
          </cell>
        </row>
        <row r="192">
          <cell r="F192">
            <v>0</v>
          </cell>
          <cell r="G192">
            <v>58</v>
          </cell>
          <cell r="H192">
            <v>100</v>
          </cell>
          <cell r="I192">
            <v>0</v>
          </cell>
          <cell r="J192">
            <v>0</v>
          </cell>
        </row>
        <row r="193">
          <cell r="F193">
            <v>0</v>
          </cell>
          <cell r="G193">
            <v>60</v>
          </cell>
          <cell r="H193">
            <v>88</v>
          </cell>
          <cell r="I193">
            <v>0</v>
          </cell>
          <cell r="J193">
            <v>0</v>
          </cell>
        </row>
        <row r="194">
          <cell r="F194">
            <v>0</v>
          </cell>
          <cell r="G194">
            <v>67</v>
          </cell>
          <cell r="H194">
            <v>94</v>
          </cell>
          <cell r="I194">
            <v>0</v>
          </cell>
          <cell r="J194">
            <v>0</v>
          </cell>
        </row>
        <row r="195">
          <cell r="F195">
            <v>0</v>
          </cell>
          <cell r="G195">
            <v>52</v>
          </cell>
          <cell r="H195">
            <v>81</v>
          </cell>
          <cell r="I195">
            <v>0</v>
          </cell>
          <cell r="J195">
            <v>0</v>
          </cell>
        </row>
        <row r="196">
          <cell r="F196">
            <v>0</v>
          </cell>
          <cell r="G196">
            <v>12</v>
          </cell>
          <cell r="H196">
            <v>17</v>
          </cell>
          <cell r="I196">
            <v>0</v>
          </cell>
          <cell r="J196">
            <v>0</v>
          </cell>
        </row>
        <row r="197">
          <cell r="F197">
            <v>0</v>
          </cell>
          <cell r="G197">
            <v>14</v>
          </cell>
          <cell r="H197">
            <v>20</v>
          </cell>
          <cell r="I197">
            <v>0</v>
          </cell>
          <cell r="J197">
            <v>0</v>
          </cell>
        </row>
        <row r="198">
          <cell r="F198">
            <v>0</v>
          </cell>
          <cell r="G198">
            <v>7</v>
          </cell>
          <cell r="H198">
            <v>10</v>
          </cell>
          <cell r="I198">
            <v>0</v>
          </cell>
          <cell r="J198">
            <v>0</v>
          </cell>
        </row>
        <row r="199">
          <cell r="H199">
            <v>77</v>
          </cell>
          <cell r="J199">
            <v>0</v>
          </cell>
        </row>
        <row r="200">
          <cell r="G200">
            <v>55</v>
          </cell>
          <cell r="J200">
            <v>0</v>
          </cell>
        </row>
        <row r="201">
          <cell r="J201">
            <v>0</v>
          </cell>
        </row>
        <row r="202">
          <cell r="G202">
            <v>64</v>
          </cell>
          <cell r="H202">
            <v>70</v>
          </cell>
          <cell r="J202">
            <v>0</v>
          </cell>
        </row>
        <row r="203">
          <cell r="F203">
            <v>0</v>
          </cell>
          <cell r="G203">
            <v>0</v>
          </cell>
          <cell r="J203">
            <v>0</v>
          </cell>
        </row>
        <row r="204">
          <cell r="F204">
            <v>0</v>
          </cell>
          <cell r="G204">
            <v>0</v>
          </cell>
          <cell r="J204">
            <v>0</v>
          </cell>
        </row>
        <row r="205">
          <cell r="F205">
            <v>0</v>
          </cell>
          <cell r="G205">
            <v>0</v>
          </cell>
          <cell r="J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F209">
            <v>0</v>
          </cell>
          <cell r="G209">
            <v>0</v>
          </cell>
          <cell r="J209">
            <v>0</v>
          </cell>
        </row>
        <row r="210">
          <cell r="F210">
            <v>0</v>
          </cell>
          <cell r="G210">
            <v>0</v>
          </cell>
          <cell r="J210">
            <v>0</v>
          </cell>
        </row>
        <row r="211">
          <cell r="F211">
            <v>0</v>
          </cell>
          <cell r="G211">
            <v>0</v>
          </cell>
          <cell r="J211">
            <v>0</v>
          </cell>
        </row>
        <row r="212">
          <cell r="F212">
            <v>0</v>
          </cell>
          <cell r="G212">
            <v>0</v>
          </cell>
          <cell r="J212">
            <v>0</v>
          </cell>
        </row>
        <row r="213">
          <cell r="F213">
            <v>0</v>
          </cell>
          <cell r="G213">
            <v>0</v>
          </cell>
          <cell r="J213">
            <v>0</v>
          </cell>
        </row>
        <row r="214">
          <cell r="F214">
            <v>0</v>
          </cell>
          <cell r="G214">
            <v>0</v>
          </cell>
          <cell r="J214">
            <v>0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77</v>
          </cell>
        </row>
        <row r="216"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77</v>
          </cell>
        </row>
        <row r="218">
          <cell r="F218">
            <v>0</v>
          </cell>
          <cell r="G218">
            <v>0</v>
          </cell>
          <cell r="J218">
            <v>0</v>
          </cell>
        </row>
        <row r="219">
          <cell r="F219">
            <v>0</v>
          </cell>
          <cell r="G219">
            <v>0</v>
          </cell>
          <cell r="J219">
            <v>0</v>
          </cell>
        </row>
        <row r="220">
          <cell r="F220">
            <v>0</v>
          </cell>
          <cell r="G220">
            <v>0</v>
          </cell>
          <cell r="I220">
            <v>120</v>
          </cell>
          <cell r="J220">
            <v>0</v>
          </cell>
        </row>
        <row r="221">
          <cell r="F221">
            <v>0</v>
          </cell>
          <cell r="G221">
            <v>0</v>
          </cell>
          <cell r="H221">
            <v>110</v>
          </cell>
          <cell r="I221">
            <v>149</v>
          </cell>
          <cell r="J221">
            <v>0</v>
          </cell>
        </row>
        <row r="222">
          <cell r="F222">
            <v>0</v>
          </cell>
          <cell r="G222">
            <v>0</v>
          </cell>
          <cell r="H222">
            <v>115</v>
          </cell>
          <cell r="I222">
            <v>148</v>
          </cell>
          <cell r="J222">
            <v>0</v>
          </cell>
        </row>
        <row r="223">
          <cell r="F223">
            <v>0</v>
          </cell>
          <cell r="G223">
            <v>0</v>
          </cell>
          <cell r="I223">
            <v>107</v>
          </cell>
          <cell r="J223">
            <v>0</v>
          </cell>
        </row>
        <row r="224">
          <cell r="F224">
            <v>0</v>
          </cell>
          <cell r="G224">
            <v>0</v>
          </cell>
          <cell r="H224">
            <v>25</v>
          </cell>
          <cell r="I224">
            <v>36</v>
          </cell>
          <cell r="J224">
            <v>0</v>
          </cell>
        </row>
        <row r="225">
          <cell r="F225">
            <v>0</v>
          </cell>
          <cell r="G225">
            <v>0</v>
          </cell>
          <cell r="H225">
            <v>31</v>
          </cell>
          <cell r="I225">
            <v>42</v>
          </cell>
          <cell r="J225">
            <v>0</v>
          </cell>
        </row>
        <row r="226">
          <cell r="F226">
            <v>0</v>
          </cell>
          <cell r="G226">
            <v>0</v>
          </cell>
          <cell r="H226">
            <v>85</v>
          </cell>
          <cell r="I226">
            <v>107</v>
          </cell>
          <cell r="J226">
            <v>0</v>
          </cell>
        </row>
        <row r="227">
          <cell r="F227">
            <v>0</v>
          </cell>
          <cell r="G227">
            <v>0</v>
          </cell>
          <cell r="H227">
            <v>85</v>
          </cell>
          <cell r="I227">
            <v>109</v>
          </cell>
          <cell r="J227">
            <v>0</v>
          </cell>
        </row>
        <row r="228">
          <cell r="F228">
            <v>0</v>
          </cell>
          <cell r="G228">
            <v>0</v>
          </cell>
          <cell r="H228">
            <v>22</v>
          </cell>
          <cell r="I228">
            <v>38</v>
          </cell>
          <cell r="J228">
            <v>0</v>
          </cell>
        </row>
        <row r="229">
          <cell r="F229">
            <v>0</v>
          </cell>
          <cell r="G229">
            <v>0</v>
          </cell>
          <cell r="H229">
            <v>47</v>
          </cell>
          <cell r="I229">
            <v>65</v>
          </cell>
          <cell r="J229">
            <v>0</v>
          </cell>
        </row>
        <row r="230">
          <cell r="F230">
            <v>0</v>
          </cell>
          <cell r="G230">
            <v>0</v>
          </cell>
          <cell r="H230">
            <v>31</v>
          </cell>
          <cell r="I230">
            <v>54</v>
          </cell>
          <cell r="J230">
            <v>0</v>
          </cell>
        </row>
        <row r="231">
          <cell r="F231">
            <v>0</v>
          </cell>
          <cell r="G231">
            <v>31</v>
          </cell>
          <cell r="H231">
            <v>48</v>
          </cell>
          <cell r="I231">
            <v>0</v>
          </cell>
          <cell r="J231">
            <v>0</v>
          </cell>
        </row>
        <row r="232">
          <cell r="F232">
            <v>0</v>
          </cell>
          <cell r="G232">
            <v>19</v>
          </cell>
          <cell r="H232">
            <v>23</v>
          </cell>
          <cell r="I232">
            <v>0</v>
          </cell>
          <cell r="J232">
            <v>0</v>
          </cell>
        </row>
        <row r="233">
          <cell r="F233">
            <v>0</v>
          </cell>
          <cell r="G233">
            <v>0</v>
          </cell>
          <cell r="H233">
            <v>135</v>
          </cell>
          <cell r="I233">
            <v>183</v>
          </cell>
          <cell r="J233">
            <v>0</v>
          </cell>
        </row>
        <row r="234">
          <cell r="F234">
            <v>0</v>
          </cell>
          <cell r="G234">
            <v>0</v>
          </cell>
          <cell r="H234">
            <v>131</v>
          </cell>
          <cell r="I234">
            <v>158</v>
          </cell>
          <cell r="J234">
            <v>0</v>
          </cell>
        </row>
        <row r="235">
          <cell r="F235">
            <v>19</v>
          </cell>
          <cell r="G235">
            <v>35</v>
          </cell>
          <cell r="H235">
            <v>57</v>
          </cell>
          <cell r="I235">
            <v>45</v>
          </cell>
          <cell r="J235">
            <v>0</v>
          </cell>
        </row>
        <row r="236">
          <cell r="F236">
            <v>20</v>
          </cell>
          <cell r="G236">
            <v>34</v>
          </cell>
          <cell r="H236">
            <v>66</v>
          </cell>
          <cell r="I236">
            <v>47</v>
          </cell>
          <cell r="J236">
            <v>0</v>
          </cell>
        </row>
        <row r="237">
          <cell r="G237">
            <v>24</v>
          </cell>
          <cell r="H237">
            <v>17</v>
          </cell>
          <cell r="J237">
            <v>0</v>
          </cell>
        </row>
        <row r="240">
          <cell r="F240">
            <v>101</v>
          </cell>
          <cell r="G240">
            <v>103</v>
          </cell>
          <cell r="H240">
            <v>0</v>
          </cell>
          <cell r="I240">
            <v>0</v>
          </cell>
          <cell r="J240">
            <v>0</v>
          </cell>
        </row>
        <row r="241">
          <cell r="F241">
            <v>112</v>
          </cell>
          <cell r="G241">
            <v>129</v>
          </cell>
          <cell r="H241">
            <v>0</v>
          </cell>
          <cell r="I241">
            <v>0</v>
          </cell>
          <cell r="J241">
            <v>0</v>
          </cell>
        </row>
        <row r="242">
          <cell r="F242">
            <v>86</v>
          </cell>
          <cell r="G242">
            <v>102</v>
          </cell>
          <cell r="H242">
            <v>0</v>
          </cell>
          <cell r="I242">
            <v>0</v>
          </cell>
          <cell r="J242">
            <v>0</v>
          </cell>
        </row>
        <row r="243">
          <cell r="F243">
            <v>38</v>
          </cell>
          <cell r="G243">
            <v>65</v>
          </cell>
          <cell r="H243">
            <v>69</v>
          </cell>
          <cell r="I243">
            <v>0</v>
          </cell>
          <cell r="J243">
            <v>0</v>
          </cell>
        </row>
        <row r="244">
          <cell r="F244">
            <v>43</v>
          </cell>
          <cell r="G244">
            <v>59</v>
          </cell>
          <cell r="H244">
            <v>62</v>
          </cell>
          <cell r="I244">
            <v>0</v>
          </cell>
          <cell r="J244">
            <v>0</v>
          </cell>
        </row>
        <row r="245">
          <cell r="F245">
            <v>29</v>
          </cell>
          <cell r="G245">
            <v>42</v>
          </cell>
          <cell r="H245">
            <v>48</v>
          </cell>
          <cell r="I245">
            <v>0</v>
          </cell>
          <cell r="J245">
            <v>0</v>
          </cell>
        </row>
        <row r="246">
          <cell r="F246">
            <v>83</v>
          </cell>
          <cell r="G246">
            <v>87</v>
          </cell>
          <cell r="H246">
            <v>96</v>
          </cell>
          <cell r="I246">
            <v>0</v>
          </cell>
          <cell r="J246">
            <v>0</v>
          </cell>
        </row>
        <row r="247">
          <cell r="F247">
            <v>66</v>
          </cell>
          <cell r="G247">
            <v>68</v>
          </cell>
          <cell r="H247">
            <v>71</v>
          </cell>
          <cell r="I247">
            <v>0</v>
          </cell>
          <cell r="J247">
            <v>0</v>
          </cell>
        </row>
        <row r="248">
          <cell r="F248">
            <v>78</v>
          </cell>
          <cell r="G248">
            <v>81</v>
          </cell>
          <cell r="H248">
            <v>84</v>
          </cell>
          <cell r="I248">
            <v>0</v>
          </cell>
          <cell r="J248">
            <v>0</v>
          </cell>
        </row>
        <row r="249">
          <cell r="F249">
            <v>91</v>
          </cell>
          <cell r="G249">
            <v>117</v>
          </cell>
          <cell r="H249">
            <v>143</v>
          </cell>
          <cell r="I249">
            <v>0</v>
          </cell>
          <cell r="J249">
            <v>0</v>
          </cell>
        </row>
        <row r="250">
          <cell r="F250">
            <v>102</v>
          </cell>
          <cell r="I250">
            <v>0</v>
          </cell>
          <cell r="J250">
            <v>0</v>
          </cell>
        </row>
        <row r="251">
          <cell r="F251">
            <v>76</v>
          </cell>
          <cell r="G251">
            <v>106</v>
          </cell>
          <cell r="H251">
            <v>122</v>
          </cell>
          <cell r="I251">
            <v>0</v>
          </cell>
          <cell r="J251">
            <v>0</v>
          </cell>
        </row>
        <row r="252">
          <cell r="F252">
            <v>59</v>
          </cell>
          <cell r="G252">
            <v>93</v>
          </cell>
          <cell r="H252">
            <v>93</v>
          </cell>
          <cell r="I252">
            <v>0</v>
          </cell>
          <cell r="J252">
            <v>0</v>
          </cell>
        </row>
        <row r="253">
          <cell r="F253">
            <v>40</v>
          </cell>
          <cell r="G253">
            <v>61</v>
          </cell>
          <cell r="H253">
            <v>60</v>
          </cell>
          <cell r="I253">
            <v>0</v>
          </cell>
          <cell r="J253">
            <v>0</v>
          </cell>
        </row>
        <row r="254">
          <cell r="F254">
            <v>54</v>
          </cell>
          <cell r="G254">
            <v>84</v>
          </cell>
          <cell r="H254">
            <v>109</v>
          </cell>
          <cell r="I254">
            <v>0</v>
          </cell>
          <cell r="J254">
            <v>0</v>
          </cell>
        </row>
        <row r="255">
          <cell r="F255">
            <v>0</v>
          </cell>
          <cell r="G255">
            <v>119</v>
          </cell>
          <cell r="H255">
            <v>140</v>
          </cell>
          <cell r="I255">
            <v>0</v>
          </cell>
          <cell r="J255">
            <v>0</v>
          </cell>
        </row>
        <row r="256">
          <cell r="F256">
            <v>0</v>
          </cell>
          <cell r="G256">
            <v>149</v>
          </cell>
          <cell r="H256">
            <v>168</v>
          </cell>
          <cell r="I256">
            <v>0</v>
          </cell>
          <cell r="J256">
            <v>0</v>
          </cell>
        </row>
        <row r="257">
          <cell r="F257">
            <v>0</v>
          </cell>
          <cell r="G257">
            <v>129</v>
          </cell>
          <cell r="H257">
            <v>149</v>
          </cell>
          <cell r="I257">
            <v>0</v>
          </cell>
          <cell r="J257">
            <v>0</v>
          </cell>
        </row>
        <row r="258">
          <cell r="F258">
            <v>0</v>
          </cell>
          <cell r="G258">
            <v>78</v>
          </cell>
          <cell r="H258">
            <v>98</v>
          </cell>
          <cell r="I258">
            <v>0</v>
          </cell>
          <cell r="J258">
            <v>0</v>
          </cell>
        </row>
        <row r="259">
          <cell r="F259">
            <v>0</v>
          </cell>
          <cell r="G259">
            <v>89</v>
          </cell>
          <cell r="H259">
            <v>100</v>
          </cell>
          <cell r="I259">
            <v>0</v>
          </cell>
          <cell r="J259">
            <v>0</v>
          </cell>
        </row>
        <row r="260">
          <cell r="F260">
            <v>0</v>
          </cell>
          <cell r="G260">
            <v>49</v>
          </cell>
          <cell r="H260">
            <v>60</v>
          </cell>
          <cell r="I260">
            <v>0</v>
          </cell>
          <cell r="J260">
            <v>0</v>
          </cell>
        </row>
        <row r="261">
          <cell r="F261">
            <v>96</v>
          </cell>
          <cell r="G261">
            <v>106</v>
          </cell>
          <cell r="I261">
            <v>0</v>
          </cell>
          <cell r="J261">
            <v>0</v>
          </cell>
        </row>
        <row r="262">
          <cell r="F262">
            <v>48</v>
          </cell>
          <cell r="G262">
            <v>75</v>
          </cell>
          <cell r="I262">
            <v>0</v>
          </cell>
          <cell r="J262">
            <v>0</v>
          </cell>
        </row>
        <row r="263">
          <cell r="F263">
            <v>65</v>
          </cell>
          <cell r="I263">
            <v>0</v>
          </cell>
          <cell r="J263">
            <v>0</v>
          </cell>
        </row>
        <row r="264">
          <cell r="F264">
            <v>0</v>
          </cell>
          <cell r="G264">
            <v>56</v>
          </cell>
          <cell r="I264">
            <v>0</v>
          </cell>
          <cell r="J264">
            <v>0</v>
          </cell>
        </row>
        <row r="265">
          <cell r="F265">
            <v>0</v>
          </cell>
          <cell r="I265">
            <v>0</v>
          </cell>
          <cell r="J265">
            <v>0</v>
          </cell>
        </row>
        <row r="266">
          <cell r="F266">
            <v>0</v>
          </cell>
          <cell r="G266">
            <v>44</v>
          </cell>
          <cell r="H266">
            <v>58</v>
          </cell>
          <cell r="I266">
            <v>0</v>
          </cell>
          <cell r="J266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124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77</v>
          </cell>
        </row>
        <row r="269"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103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150</v>
          </cell>
          <cell r="J270">
            <v>187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199</v>
          </cell>
          <cell r="J271">
            <v>230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159</v>
          </cell>
          <cell r="J272">
            <v>179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96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87</v>
          </cell>
          <cell r="J274">
            <v>95</v>
          </cell>
        </row>
        <row r="275">
          <cell r="F275">
            <v>0</v>
          </cell>
          <cell r="G275">
            <v>0</v>
          </cell>
          <cell r="H275">
            <v>0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80</v>
          </cell>
          <cell r="J276">
            <v>85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85</v>
          </cell>
          <cell r="J277">
            <v>84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79</v>
          </cell>
          <cell r="J278">
            <v>78</v>
          </cell>
        </row>
        <row r="279"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145</v>
          </cell>
        </row>
        <row r="281"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75</v>
          </cell>
          <cell r="J282">
            <v>94</v>
          </cell>
        </row>
        <row r="283">
          <cell r="F283">
            <v>0</v>
          </cell>
          <cell r="G283">
            <v>0</v>
          </cell>
          <cell r="H283">
            <v>0</v>
          </cell>
          <cell r="I283">
            <v>64</v>
          </cell>
          <cell r="J283">
            <v>73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56</v>
          </cell>
          <cell r="J284">
            <v>78</v>
          </cell>
        </row>
        <row r="285"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135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111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68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108</v>
          </cell>
        </row>
        <row r="291">
          <cell r="F291">
            <v>92</v>
          </cell>
          <cell r="G291">
            <v>137</v>
          </cell>
          <cell r="H291">
            <v>127</v>
          </cell>
          <cell r="I291">
            <v>0</v>
          </cell>
          <cell r="J291">
            <v>0</v>
          </cell>
        </row>
        <row r="292">
          <cell r="F292">
            <v>96</v>
          </cell>
          <cell r="H292">
            <v>133</v>
          </cell>
          <cell r="I292">
            <v>0</v>
          </cell>
          <cell r="J292">
            <v>0</v>
          </cell>
        </row>
        <row r="293">
          <cell r="F293">
            <v>76</v>
          </cell>
          <cell r="H293">
            <v>97</v>
          </cell>
          <cell r="I293">
            <v>0</v>
          </cell>
          <cell r="J293">
            <v>0</v>
          </cell>
        </row>
        <row r="294">
          <cell r="F294">
            <v>70</v>
          </cell>
          <cell r="G294">
            <v>79</v>
          </cell>
          <cell r="H294">
            <v>0</v>
          </cell>
          <cell r="I294">
            <v>0</v>
          </cell>
          <cell r="J294">
            <v>0</v>
          </cell>
        </row>
        <row r="295">
          <cell r="F295">
            <v>89</v>
          </cell>
          <cell r="G295">
            <v>99</v>
          </cell>
          <cell r="H295">
            <v>0</v>
          </cell>
          <cell r="I295">
            <v>0</v>
          </cell>
          <cell r="J295">
            <v>0</v>
          </cell>
        </row>
        <row r="296">
          <cell r="F296">
            <v>73</v>
          </cell>
          <cell r="G296">
            <v>118</v>
          </cell>
          <cell r="H296">
            <v>112</v>
          </cell>
          <cell r="I296">
            <v>0</v>
          </cell>
          <cell r="J296">
            <v>0</v>
          </cell>
        </row>
        <row r="297">
          <cell r="F297">
            <v>74</v>
          </cell>
          <cell r="G297">
            <v>103</v>
          </cell>
          <cell r="H297">
            <v>86</v>
          </cell>
          <cell r="I297">
            <v>0</v>
          </cell>
          <cell r="J297">
            <v>0</v>
          </cell>
        </row>
        <row r="298">
          <cell r="F298">
            <v>75</v>
          </cell>
          <cell r="G298">
            <v>93</v>
          </cell>
          <cell r="H298">
            <v>83</v>
          </cell>
          <cell r="I298">
            <v>0</v>
          </cell>
          <cell r="J298">
            <v>0</v>
          </cell>
        </row>
        <row r="299">
          <cell r="F299">
            <v>97</v>
          </cell>
          <cell r="G299">
            <v>142</v>
          </cell>
          <cell r="H299">
            <v>133</v>
          </cell>
          <cell r="I299">
            <v>0</v>
          </cell>
          <cell r="J299">
            <v>0</v>
          </cell>
        </row>
        <row r="300">
          <cell r="F300">
            <v>94</v>
          </cell>
          <cell r="G300">
            <v>145</v>
          </cell>
          <cell r="H300">
            <v>142</v>
          </cell>
          <cell r="I300">
            <v>0</v>
          </cell>
          <cell r="J300">
            <v>0</v>
          </cell>
        </row>
        <row r="301">
          <cell r="F301">
            <v>65</v>
          </cell>
          <cell r="G301">
            <v>104</v>
          </cell>
          <cell r="H301">
            <v>89</v>
          </cell>
          <cell r="I301">
            <v>0</v>
          </cell>
          <cell r="J301">
            <v>0</v>
          </cell>
        </row>
        <row r="302">
          <cell r="F302">
            <v>54</v>
          </cell>
          <cell r="G302">
            <v>80</v>
          </cell>
          <cell r="H302">
            <v>0</v>
          </cell>
          <cell r="I302">
            <v>0</v>
          </cell>
          <cell r="J302">
            <v>0</v>
          </cell>
        </row>
        <row r="303">
          <cell r="F303">
            <v>59</v>
          </cell>
          <cell r="G303">
            <v>74</v>
          </cell>
          <cell r="H303">
            <v>0</v>
          </cell>
          <cell r="I303">
            <v>0</v>
          </cell>
          <cell r="J303">
            <v>0</v>
          </cell>
        </row>
        <row r="304">
          <cell r="F304">
            <v>0</v>
          </cell>
          <cell r="G304">
            <v>147</v>
          </cell>
          <cell r="H304">
            <v>200</v>
          </cell>
          <cell r="I304">
            <v>0</v>
          </cell>
          <cell r="J304">
            <v>0</v>
          </cell>
        </row>
        <row r="305">
          <cell r="F305">
            <v>0</v>
          </cell>
          <cell r="G305">
            <v>148</v>
          </cell>
          <cell r="H305">
            <v>189</v>
          </cell>
          <cell r="I305">
            <v>0</v>
          </cell>
          <cell r="J305">
            <v>0</v>
          </cell>
        </row>
        <row r="306">
          <cell r="F306">
            <v>0</v>
          </cell>
          <cell r="G306">
            <v>117</v>
          </cell>
          <cell r="H306">
            <v>159</v>
          </cell>
          <cell r="I306">
            <v>0</v>
          </cell>
          <cell r="J306">
            <v>0</v>
          </cell>
        </row>
        <row r="307">
          <cell r="F307">
            <v>0</v>
          </cell>
          <cell r="G307">
            <v>0</v>
          </cell>
          <cell r="H307">
            <v>0</v>
          </cell>
          <cell r="I307">
            <v>178</v>
          </cell>
          <cell r="J307">
            <v>178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179</v>
          </cell>
          <cell r="J308">
            <v>190</v>
          </cell>
        </row>
        <row r="309">
          <cell r="F309">
            <v>0</v>
          </cell>
          <cell r="G309">
            <v>0</v>
          </cell>
          <cell r="H309">
            <v>0</v>
          </cell>
          <cell r="I309">
            <v>141</v>
          </cell>
          <cell r="J309">
            <v>148</v>
          </cell>
        </row>
        <row r="310">
          <cell r="F310">
            <v>0</v>
          </cell>
          <cell r="G310">
            <v>0</v>
          </cell>
          <cell r="H310">
            <v>0</v>
          </cell>
          <cell r="I310">
            <v>139</v>
          </cell>
          <cell r="J310">
            <v>138</v>
          </cell>
        </row>
        <row r="312">
          <cell r="F312">
            <v>110</v>
          </cell>
          <cell r="G312">
            <v>119</v>
          </cell>
          <cell r="H312">
            <v>0</v>
          </cell>
          <cell r="I312">
            <v>0</v>
          </cell>
          <cell r="J312">
            <v>0</v>
          </cell>
        </row>
        <row r="313">
          <cell r="F313">
            <v>103</v>
          </cell>
          <cell r="G313">
            <v>125</v>
          </cell>
          <cell r="H313">
            <v>0</v>
          </cell>
          <cell r="I313">
            <v>0</v>
          </cell>
          <cell r="J313">
            <v>0</v>
          </cell>
        </row>
        <row r="314">
          <cell r="F314">
            <v>106</v>
          </cell>
          <cell r="G314">
            <v>120</v>
          </cell>
          <cell r="H314">
            <v>0</v>
          </cell>
          <cell r="I314">
            <v>0</v>
          </cell>
          <cell r="J314">
            <v>0</v>
          </cell>
        </row>
        <row r="315">
          <cell r="F315">
            <v>100</v>
          </cell>
          <cell r="G315">
            <v>125</v>
          </cell>
          <cell r="H315">
            <v>0</v>
          </cell>
          <cell r="I315">
            <v>0</v>
          </cell>
          <cell r="J315">
            <v>0</v>
          </cell>
        </row>
        <row r="316">
          <cell r="F316">
            <v>110</v>
          </cell>
          <cell r="G316">
            <v>146</v>
          </cell>
          <cell r="H316">
            <v>0</v>
          </cell>
          <cell r="I316">
            <v>0</v>
          </cell>
          <cell r="J316">
            <v>0</v>
          </cell>
        </row>
        <row r="317">
          <cell r="F317">
            <v>86</v>
          </cell>
          <cell r="G317">
            <v>110</v>
          </cell>
          <cell r="H317">
            <v>0</v>
          </cell>
          <cell r="I317">
            <v>0</v>
          </cell>
          <cell r="J317">
            <v>0</v>
          </cell>
        </row>
        <row r="318">
          <cell r="F318">
            <v>130</v>
          </cell>
          <cell r="G318">
            <v>169</v>
          </cell>
          <cell r="H318">
            <v>0</v>
          </cell>
          <cell r="I318">
            <v>0</v>
          </cell>
          <cell r="J318">
            <v>0</v>
          </cell>
        </row>
        <row r="319">
          <cell r="F319">
            <v>131</v>
          </cell>
          <cell r="G319">
            <v>176</v>
          </cell>
          <cell r="H319">
            <v>0</v>
          </cell>
          <cell r="I319">
            <v>0</v>
          </cell>
          <cell r="J319">
            <v>0</v>
          </cell>
        </row>
        <row r="320">
          <cell r="F320">
            <v>128</v>
          </cell>
          <cell r="G320">
            <v>142</v>
          </cell>
          <cell r="H320">
            <v>0</v>
          </cell>
          <cell r="I320">
            <v>0</v>
          </cell>
          <cell r="J320">
            <v>0</v>
          </cell>
        </row>
        <row r="321">
          <cell r="F321">
            <v>119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</row>
        <row r="322">
          <cell r="F322">
            <v>87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</row>
        <row r="346">
          <cell r="F346">
            <v>0</v>
          </cell>
          <cell r="G346">
            <v>24</v>
          </cell>
        </row>
        <row r="347">
          <cell r="F347">
            <v>0</v>
          </cell>
          <cell r="G347">
            <v>12</v>
          </cell>
        </row>
        <row r="348">
          <cell r="F348">
            <v>0</v>
          </cell>
          <cell r="G348">
            <v>36</v>
          </cell>
        </row>
        <row r="349">
          <cell r="F349">
            <v>0</v>
          </cell>
          <cell r="G349">
            <v>27</v>
          </cell>
        </row>
        <row r="350">
          <cell r="F350">
            <v>0</v>
          </cell>
          <cell r="G350">
            <v>17</v>
          </cell>
        </row>
        <row r="351">
          <cell r="F351">
            <v>0</v>
          </cell>
          <cell r="G351">
            <v>46</v>
          </cell>
        </row>
        <row r="352">
          <cell r="F352">
            <v>0</v>
          </cell>
          <cell r="G352">
            <v>23</v>
          </cell>
        </row>
        <row r="353">
          <cell r="F353">
            <v>0</v>
          </cell>
          <cell r="G353">
            <v>41</v>
          </cell>
        </row>
        <row r="354">
          <cell r="F354">
            <v>15</v>
          </cell>
          <cell r="G354">
            <v>0</v>
          </cell>
        </row>
        <row r="355">
          <cell r="F355">
            <v>15</v>
          </cell>
          <cell r="G355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364"/>
  <sheetViews>
    <sheetView tabSelected="1" workbookViewId="0">
      <selection activeCell="X7" sqref="X7"/>
    </sheetView>
  </sheetViews>
  <sheetFormatPr defaultRowHeight="15"/>
  <cols>
    <col min="1" max="1" width="11" style="1" customWidth="1"/>
    <col min="2" max="2" width="12.42578125" style="1" customWidth="1"/>
    <col min="3" max="3" width="12.42578125" style="2" customWidth="1"/>
    <col min="4" max="4" width="17" style="2" customWidth="1"/>
    <col min="5" max="5" width="41.7109375" style="2" hidden="1" customWidth="1"/>
    <col min="6" max="6" width="9.28515625" style="2" customWidth="1"/>
    <col min="7" max="7" width="7.85546875" style="2" customWidth="1"/>
    <col min="8" max="8" width="7.28515625" style="2" customWidth="1"/>
    <col min="9" max="9" width="7.85546875" style="2" customWidth="1"/>
    <col min="10" max="10" width="8.28515625" style="2" customWidth="1"/>
    <col min="11" max="11" width="8.5703125" style="2" customWidth="1"/>
    <col min="12" max="12" width="8.140625" style="526" hidden="1" customWidth="1"/>
    <col min="13" max="13" width="10.5703125" style="527" hidden="1" customWidth="1"/>
    <col min="14" max="14" width="8" style="528" hidden="1" customWidth="1"/>
    <col min="15" max="15" width="12.140625" style="529" hidden="1" customWidth="1"/>
    <col min="16" max="16" width="9.140625" style="2" hidden="1" customWidth="1"/>
    <col min="17" max="17" width="11.140625" style="200" hidden="1" customWidth="1"/>
    <col min="18" max="18" width="9.85546875" style="528" hidden="1" customWidth="1"/>
    <col min="19" max="19" width="10.42578125" style="530" hidden="1" customWidth="1"/>
    <col min="20" max="20" width="24.5703125" style="3" hidden="1" customWidth="1"/>
    <col min="21" max="47" width="9.140625" style="3"/>
    <col min="48" max="16384" width="9.140625" style="1"/>
  </cols>
  <sheetData>
    <row r="1" spans="1:47">
      <c r="L1" s="2"/>
      <c r="M1" s="1"/>
      <c r="N1" s="1"/>
      <c r="O1" s="1"/>
      <c r="P1" s="1"/>
      <c r="Q1" s="1"/>
      <c r="R1" s="1"/>
      <c r="S1" s="1"/>
    </row>
    <row r="2" spans="1:47">
      <c r="L2" s="4"/>
      <c r="M2" s="1"/>
      <c r="N2" s="1"/>
      <c r="O2" s="1"/>
      <c r="P2" s="1"/>
      <c r="Q2" s="1"/>
      <c r="R2" s="1"/>
      <c r="S2" s="1"/>
    </row>
    <row r="3" spans="1:47">
      <c r="L3" s="4"/>
      <c r="M3" s="1"/>
      <c r="N3" s="1"/>
      <c r="O3" s="1"/>
      <c r="P3" s="1"/>
      <c r="Q3" s="1"/>
      <c r="R3" s="1"/>
      <c r="S3" s="1"/>
    </row>
    <row r="4" spans="1:47">
      <c r="L4" s="4"/>
      <c r="M4" s="1"/>
      <c r="N4" s="1"/>
      <c r="O4" s="1"/>
      <c r="P4" s="1"/>
      <c r="Q4" s="1"/>
      <c r="R4" s="1"/>
      <c r="S4" s="1"/>
    </row>
    <row r="5" spans="1:47">
      <c r="L5" s="4"/>
      <c r="M5" s="1"/>
      <c r="N5" s="1"/>
      <c r="O5" s="1"/>
      <c r="P5" s="1"/>
      <c r="Q5" s="1"/>
      <c r="R5" s="1"/>
      <c r="S5" s="1"/>
    </row>
    <row r="6" spans="1:47">
      <c r="L6" s="4"/>
      <c r="M6" s="1"/>
      <c r="N6" s="1"/>
      <c r="O6" s="1"/>
      <c r="P6" s="1"/>
      <c r="Q6" s="1"/>
      <c r="R6" s="1"/>
      <c r="S6" s="1"/>
    </row>
    <row r="7" spans="1:47" ht="16.5">
      <c r="A7" s="5"/>
      <c r="B7" s="6"/>
      <c r="C7" s="7"/>
      <c r="D7" s="7" t="s">
        <v>391</v>
      </c>
      <c r="E7" s="7"/>
      <c r="F7" s="7"/>
      <c r="G7" s="7"/>
      <c r="H7" s="8"/>
      <c r="I7" s="8"/>
      <c r="J7" s="8"/>
      <c r="K7" s="8"/>
      <c r="L7" s="4"/>
      <c r="M7" s="1"/>
      <c r="N7" s="1"/>
      <c r="O7" s="1"/>
      <c r="P7" s="1"/>
      <c r="Q7" s="1"/>
      <c r="R7" s="1"/>
      <c r="S7" s="1"/>
    </row>
    <row r="8" spans="1:47" ht="17.25" thickBot="1">
      <c r="A8" s="5"/>
      <c r="B8" s="6"/>
      <c r="C8" s="9"/>
      <c r="D8" s="9"/>
      <c r="E8" s="9"/>
      <c r="F8" s="9"/>
      <c r="G8" s="9"/>
      <c r="H8" s="9"/>
      <c r="I8" s="9"/>
      <c r="J8" s="9"/>
      <c r="K8" s="9"/>
      <c r="L8" s="4"/>
      <c r="M8" s="1"/>
      <c r="N8" s="1"/>
      <c r="O8" s="1"/>
      <c r="P8" s="1"/>
      <c r="Q8" s="1"/>
      <c r="R8" s="1"/>
      <c r="S8" s="1"/>
      <c r="T8" s="10"/>
    </row>
    <row r="9" spans="1:47" ht="15.75" thickBot="1">
      <c r="A9" s="11" t="s">
        <v>1</v>
      </c>
      <c r="B9" s="12" t="s">
        <v>2</v>
      </c>
      <c r="C9" s="13" t="s">
        <v>3</v>
      </c>
      <c r="D9" s="14" t="s">
        <v>4</v>
      </c>
      <c r="E9" s="14" t="s">
        <v>5</v>
      </c>
      <c r="F9" s="15" t="s">
        <v>6</v>
      </c>
      <c r="G9" s="16"/>
      <c r="H9" s="16"/>
      <c r="I9" s="16"/>
      <c r="J9" s="16"/>
      <c r="K9" s="17"/>
      <c r="L9" s="18" t="s">
        <v>7</v>
      </c>
      <c r="M9" s="19"/>
      <c r="N9" s="19"/>
      <c r="O9" s="20"/>
      <c r="P9" s="20"/>
      <c r="Q9" s="19"/>
      <c r="R9" s="19"/>
      <c r="S9" s="21"/>
      <c r="T9" s="22"/>
      <c r="U9" s="23"/>
    </row>
    <row r="10" spans="1:47" ht="16.5" thickBot="1">
      <c r="A10" s="24" t="s">
        <v>8</v>
      </c>
      <c r="B10" s="25"/>
      <c r="C10" s="26"/>
      <c r="D10" s="27"/>
      <c r="E10" s="27"/>
      <c r="F10" s="28"/>
      <c r="G10" s="29"/>
      <c r="H10" s="29"/>
      <c r="I10" s="29"/>
      <c r="J10" s="29"/>
      <c r="K10" s="30"/>
      <c r="L10" s="31" t="s">
        <v>9</v>
      </c>
      <c r="M10" s="32" t="s">
        <v>10</v>
      </c>
      <c r="N10" s="33" t="s">
        <v>11</v>
      </c>
      <c r="O10" s="32" t="s">
        <v>12</v>
      </c>
      <c r="P10" s="34" t="s">
        <v>13</v>
      </c>
      <c r="Q10" s="32" t="s">
        <v>14</v>
      </c>
      <c r="R10" s="35" t="s">
        <v>15</v>
      </c>
      <c r="S10" s="36" t="s">
        <v>16</v>
      </c>
      <c r="T10" s="37" t="s">
        <v>17</v>
      </c>
      <c r="U10" s="23"/>
    </row>
    <row r="11" spans="1:47" s="50" customFormat="1" ht="16.5" thickBot="1">
      <c r="A11" s="38"/>
      <c r="B11" s="39"/>
      <c r="C11" s="39"/>
      <c r="D11" s="40"/>
      <c r="E11" s="41" t="s">
        <v>18</v>
      </c>
      <c r="F11" s="42"/>
      <c r="G11" s="43"/>
      <c r="H11" s="43"/>
      <c r="I11" s="43"/>
      <c r="J11" s="43"/>
      <c r="K11" s="44"/>
      <c r="L11" s="45"/>
      <c r="M11" s="45"/>
      <c r="N11" s="45"/>
      <c r="O11" s="45"/>
      <c r="P11" s="45"/>
      <c r="Q11" s="45"/>
      <c r="R11" s="45"/>
      <c r="S11" s="46"/>
      <c r="T11" s="47"/>
      <c r="U11" s="48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</row>
    <row r="12" spans="1:47" s="50" customFormat="1" ht="16.5" thickBot="1">
      <c r="A12" s="51"/>
      <c r="B12" s="52"/>
      <c r="C12" s="52"/>
      <c r="D12" s="53"/>
      <c r="E12" s="54"/>
      <c r="F12" s="55" t="s">
        <v>19</v>
      </c>
      <c r="G12" s="55" t="s">
        <v>20</v>
      </c>
      <c r="H12" s="55" t="s">
        <v>21</v>
      </c>
      <c r="I12" s="55" t="s">
        <v>22</v>
      </c>
      <c r="J12" s="55" t="s">
        <v>23</v>
      </c>
      <c r="K12" s="55" t="s">
        <v>24</v>
      </c>
      <c r="L12" s="56"/>
      <c r="M12" s="57"/>
      <c r="N12" s="56"/>
      <c r="O12" s="57"/>
      <c r="P12" s="58"/>
      <c r="Q12" s="59"/>
      <c r="R12" s="57"/>
      <c r="S12" s="60"/>
      <c r="T12" s="61"/>
      <c r="U12" s="48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</row>
    <row r="13" spans="1:47" s="50" customFormat="1" ht="16.5" hidden="1" customHeight="1">
      <c r="A13" s="62" t="s">
        <v>25</v>
      </c>
      <c r="B13" s="63" t="s">
        <v>26</v>
      </c>
      <c r="C13" s="64" t="s">
        <v>27</v>
      </c>
      <c r="D13" s="65" t="s">
        <v>28</v>
      </c>
      <c r="E13" s="66" t="s">
        <v>29</v>
      </c>
      <c r="F13" s="67">
        <f>[1]Производство!F13-[1]Заказы!F13</f>
        <v>0</v>
      </c>
      <c r="G13" s="68"/>
      <c r="H13" s="68"/>
      <c r="I13" s="68"/>
      <c r="J13" s="67">
        <f>[1]Производство!J13-[1]Заказы!J13</f>
        <v>0</v>
      </c>
      <c r="K13" s="67">
        <f>[1]Производство!K13-[1]Заказы!K13</f>
        <v>0</v>
      </c>
      <c r="L13" s="69">
        <v>567</v>
      </c>
      <c r="M13" s="70">
        <f>(F13+G13+H13+I13+J13+K13)*L13</f>
        <v>0</v>
      </c>
      <c r="N13" s="69">
        <f t="shared" ref="N13:N17" si="0">L13-(L13*0.05)</f>
        <v>538.65</v>
      </c>
      <c r="O13" s="70">
        <f>(F13+G13+H13+I13+J13+K13)*N13</f>
        <v>0</v>
      </c>
      <c r="P13" s="69">
        <f>L13-(L13*0.1)+1</f>
        <v>511.3</v>
      </c>
      <c r="Q13" s="70">
        <f>(F13+G13+H13+I13+J13+K13)*P13</f>
        <v>0</v>
      </c>
      <c r="R13" s="69">
        <f>L13-(L13*0.15)+1</f>
        <v>482.95</v>
      </c>
      <c r="S13" s="71">
        <f>(F13+G13+H13+I13+J13+K13)*R13</f>
        <v>0</v>
      </c>
      <c r="T13" s="72"/>
      <c r="U13" s="48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</row>
    <row r="14" spans="1:47" s="50" customFormat="1" ht="16.5" hidden="1" customHeight="1" thickBot="1">
      <c r="A14" s="73" t="s">
        <v>25</v>
      </c>
      <c r="B14" s="74" t="s">
        <v>30</v>
      </c>
      <c r="C14" s="75" t="s">
        <v>31</v>
      </c>
      <c r="D14" s="76" t="s">
        <v>28</v>
      </c>
      <c r="E14" s="77" t="s">
        <v>29</v>
      </c>
      <c r="F14" s="78">
        <f>[1]Производство!F14-[1]Заказы!F14</f>
        <v>0</v>
      </c>
      <c r="G14" s="79"/>
      <c r="H14" s="79"/>
      <c r="I14" s="79"/>
      <c r="J14" s="78">
        <f>[1]Производство!J14-[1]Заказы!J14</f>
        <v>0</v>
      </c>
      <c r="K14" s="78">
        <f>[1]Производство!K14-[1]Заказы!K14</f>
        <v>0</v>
      </c>
      <c r="L14" s="80">
        <v>567</v>
      </c>
      <c r="M14" s="81">
        <f t="shared" ref="M14:M77" si="1">(F14+G14+H14+I14+J14+K14)*L14</f>
        <v>0</v>
      </c>
      <c r="N14" s="80">
        <f t="shared" si="0"/>
        <v>538.65</v>
      </c>
      <c r="O14" s="81">
        <f t="shared" ref="O14:O77" si="2">(F14+G14+H14+I14+J14+K14)*N14</f>
        <v>0</v>
      </c>
      <c r="P14" s="80">
        <f>L14-(L14*0.1)+1</f>
        <v>511.3</v>
      </c>
      <c r="Q14" s="81">
        <f t="shared" ref="Q14:Q77" si="3">(F14+G14+H14+I14+J14+K14)*P14</f>
        <v>0</v>
      </c>
      <c r="R14" s="80">
        <f>L14-(L14*0.15)+1</f>
        <v>482.95</v>
      </c>
      <c r="S14" s="82">
        <f t="shared" ref="S14:S77" si="4">(F14+G14+H14+I14+J14+K14)*R14</f>
        <v>0</v>
      </c>
      <c r="T14" s="83"/>
      <c r="U14" s="48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</row>
    <row r="15" spans="1:47" s="50" customFormat="1" ht="16.5" hidden="1" customHeight="1">
      <c r="A15" s="84" t="s">
        <v>25</v>
      </c>
      <c r="B15" s="85" t="s">
        <v>32</v>
      </c>
      <c r="C15" s="86" t="s">
        <v>33</v>
      </c>
      <c r="D15" s="87" t="s">
        <v>34</v>
      </c>
      <c r="E15" s="88" t="s">
        <v>29</v>
      </c>
      <c r="F15" s="89">
        <f>[1]Производство!F15-[1]Заказы!F15</f>
        <v>0</v>
      </c>
      <c r="G15" s="90"/>
      <c r="H15" s="90"/>
      <c r="I15" s="89">
        <f>[1]Производство!I15-[1]Заказы!I15</f>
        <v>0</v>
      </c>
      <c r="J15" s="89">
        <f>[1]Производство!J15-[1]Заказы!J15</f>
        <v>0</v>
      </c>
      <c r="K15" s="89">
        <f>[1]Производство!K15-[1]Заказы!K15</f>
        <v>0</v>
      </c>
      <c r="L15" s="91">
        <v>793</v>
      </c>
      <c r="M15" s="92">
        <f t="shared" si="1"/>
        <v>0</v>
      </c>
      <c r="N15" s="91">
        <f t="shared" si="0"/>
        <v>753.35</v>
      </c>
      <c r="O15" s="92">
        <f t="shared" si="2"/>
        <v>0</v>
      </c>
      <c r="P15" s="91">
        <v>715</v>
      </c>
      <c r="Q15" s="92">
        <f t="shared" si="3"/>
        <v>0</v>
      </c>
      <c r="R15" s="91">
        <v>676</v>
      </c>
      <c r="S15" s="93">
        <f t="shared" si="4"/>
        <v>0</v>
      </c>
      <c r="T15" s="94"/>
      <c r="U15" s="48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</row>
    <row r="16" spans="1:47" s="50" customFormat="1" ht="16.5" customHeight="1" thickBot="1">
      <c r="A16" s="95" t="s">
        <v>25</v>
      </c>
      <c r="B16" s="96" t="s">
        <v>35</v>
      </c>
      <c r="C16" s="97" t="s">
        <v>27</v>
      </c>
      <c r="D16" s="98" t="s">
        <v>34</v>
      </c>
      <c r="E16" s="99" t="s">
        <v>29</v>
      </c>
      <c r="F16" s="100">
        <f>[1]Производство!F16-[1]Заказы!F16</f>
        <v>0</v>
      </c>
      <c r="G16" s="101"/>
      <c r="H16" s="102">
        <f>[1]Производство!H16-[1]Заказы!H16</f>
        <v>3</v>
      </c>
      <c r="I16" s="100">
        <f>[1]Производство!I16-[1]Заказы!I16</f>
        <v>0</v>
      </c>
      <c r="J16" s="100">
        <f>[1]Производство!J16-[1]Заказы!J16</f>
        <v>0</v>
      </c>
      <c r="K16" s="100">
        <f>[1]Производство!K16-[1]Заказы!K16</f>
        <v>0</v>
      </c>
      <c r="L16" s="103">
        <v>793</v>
      </c>
      <c r="M16" s="104">
        <f t="shared" si="1"/>
        <v>2379</v>
      </c>
      <c r="N16" s="103">
        <f t="shared" si="0"/>
        <v>753.35</v>
      </c>
      <c r="O16" s="104">
        <f t="shared" si="2"/>
        <v>2260.0500000000002</v>
      </c>
      <c r="P16" s="103">
        <v>715</v>
      </c>
      <c r="Q16" s="104">
        <f t="shared" si="3"/>
        <v>2145</v>
      </c>
      <c r="R16" s="103">
        <v>676</v>
      </c>
      <c r="S16" s="105">
        <f t="shared" si="4"/>
        <v>2028</v>
      </c>
      <c r="T16" s="106"/>
      <c r="U16" s="48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</row>
    <row r="17" spans="1:47" s="50" customFormat="1" ht="16.5" hidden="1" customHeight="1" thickBot="1">
      <c r="A17" s="107" t="s">
        <v>25</v>
      </c>
      <c r="B17" s="108" t="s">
        <v>36</v>
      </c>
      <c r="C17" s="109" t="s">
        <v>37</v>
      </c>
      <c r="D17" s="110" t="s">
        <v>34</v>
      </c>
      <c r="E17" s="111" t="s">
        <v>29</v>
      </c>
      <c r="F17" s="78">
        <f>[1]Производство!F17-[1]Заказы!F17</f>
        <v>0</v>
      </c>
      <c r="G17" s="79"/>
      <c r="H17" s="79"/>
      <c r="I17" s="78">
        <f>[1]Производство!I17-[1]Заказы!I17</f>
        <v>0</v>
      </c>
      <c r="J17" s="78">
        <f>[1]Производство!J17-[1]Заказы!J17</f>
        <v>0</v>
      </c>
      <c r="K17" s="78">
        <f>[1]Производство!K17-[1]Заказы!K17</f>
        <v>0</v>
      </c>
      <c r="L17" s="112">
        <v>793</v>
      </c>
      <c r="M17" s="113">
        <f t="shared" si="1"/>
        <v>0</v>
      </c>
      <c r="N17" s="112">
        <f t="shared" si="0"/>
        <v>753.35</v>
      </c>
      <c r="O17" s="113">
        <f t="shared" si="2"/>
        <v>0</v>
      </c>
      <c r="P17" s="112">
        <v>715</v>
      </c>
      <c r="Q17" s="113">
        <f t="shared" si="3"/>
        <v>0</v>
      </c>
      <c r="R17" s="112">
        <v>676</v>
      </c>
      <c r="S17" s="114">
        <f t="shared" si="4"/>
        <v>0</v>
      </c>
      <c r="T17" s="115"/>
      <c r="U17" s="48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</row>
    <row r="18" spans="1:47" s="50" customFormat="1" ht="16.5" hidden="1" customHeight="1">
      <c r="A18" s="62" t="s">
        <v>25</v>
      </c>
      <c r="B18" s="63" t="s">
        <v>38</v>
      </c>
      <c r="C18" s="64" t="s">
        <v>33</v>
      </c>
      <c r="D18" s="65" t="s">
        <v>34</v>
      </c>
      <c r="E18" s="66" t="s">
        <v>29</v>
      </c>
      <c r="F18" s="89">
        <f>[1]Производство!F18-[1]Заказы!F18</f>
        <v>0</v>
      </c>
      <c r="G18" s="90"/>
      <c r="H18" s="90"/>
      <c r="I18" s="89">
        <f>[1]Производство!I18-[1]Заказы!I18</f>
        <v>0</v>
      </c>
      <c r="J18" s="89">
        <f>[1]Производство!J18-[1]Заказы!J18</f>
        <v>0</v>
      </c>
      <c r="K18" s="89">
        <f>[1]Производство!K18-[1]Заказы!K18</f>
        <v>0</v>
      </c>
      <c r="L18" s="69">
        <v>997</v>
      </c>
      <c r="M18" s="70">
        <f t="shared" si="1"/>
        <v>0</v>
      </c>
      <c r="N18" s="69">
        <v>947</v>
      </c>
      <c r="O18" s="70">
        <f t="shared" si="2"/>
        <v>0</v>
      </c>
      <c r="P18" s="69">
        <v>898</v>
      </c>
      <c r="Q18" s="70">
        <f t="shared" si="3"/>
        <v>0</v>
      </c>
      <c r="R18" s="69">
        <v>849</v>
      </c>
      <c r="S18" s="71">
        <f t="shared" si="4"/>
        <v>0</v>
      </c>
      <c r="T18" s="72"/>
      <c r="U18" s="48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</row>
    <row r="19" spans="1:47" s="50" customFormat="1" ht="16.5" hidden="1" customHeight="1">
      <c r="A19" s="116" t="s">
        <v>25</v>
      </c>
      <c r="B19" s="117" t="s">
        <v>39</v>
      </c>
      <c r="C19" s="118" t="s">
        <v>27</v>
      </c>
      <c r="D19" s="119" t="s">
        <v>34</v>
      </c>
      <c r="E19" s="120" t="s">
        <v>29</v>
      </c>
      <c r="F19" s="100">
        <f>[1]Производство!F19-[1]Заказы!F19</f>
        <v>0</v>
      </c>
      <c r="G19" s="101"/>
      <c r="H19" s="101"/>
      <c r="I19" s="100">
        <f>[1]Производство!I19-[1]Заказы!I19</f>
        <v>0</v>
      </c>
      <c r="J19" s="100">
        <f>[1]Производство!J19-[1]Заказы!J19</f>
        <v>0</v>
      </c>
      <c r="K19" s="100">
        <f>[1]Производство!K19-[1]Заказы!K19</f>
        <v>0</v>
      </c>
      <c r="L19" s="121">
        <v>997</v>
      </c>
      <c r="M19" s="122">
        <f t="shared" si="1"/>
        <v>0</v>
      </c>
      <c r="N19" s="121">
        <v>947</v>
      </c>
      <c r="O19" s="122">
        <f t="shared" si="2"/>
        <v>0</v>
      </c>
      <c r="P19" s="121">
        <v>898</v>
      </c>
      <c r="Q19" s="122">
        <f t="shared" si="3"/>
        <v>0</v>
      </c>
      <c r="R19" s="121">
        <v>849</v>
      </c>
      <c r="S19" s="123">
        <f t="shared" si="4"/>
        <v>0</v>
      </c>
      <c r="T19" s="106"/>
      <c r="U19" s="48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</row>
    <row r="20" spans="1:47" s="50" customFormat="1" ht="16.5" hidden="1" customHeight="1" thickBot="1">
      <c r="A20" s="73" t="s">
        <v>25</v>
      </c>
      <c r="B20" s="74" t="s">
        <v>40</v>
      </c>
      <c r="C20" s="124" t="s">
        <v>31</v>
      </c>
      <c r="D20" s="76" t="s">
        <v>34</v>
      </c>
      <c r="E20" s="77" t="s">
        <v>29</v>
      </c>
      <c r="F20" s="78">
        <f>[1]Производство!F20-[1]Заказы!F20</f>
        <v>0</v>
      </c>
      <c r="G20" s="79"/>
      <c r="H20" s="79"/>
      <c r="I20" s="78">
        <f>[1]Производство!I20-[1]Заказы!I20</f>
        <v>0</v>
      </c>
      <c r="J20" s="78">
        <f>[1]Производство!J20-[1]Заказы!J20</f>
        <v>0</v>
      </c>
      <c r="K20" s="78">
        <f>[1]Производство!K20-[1]Заказы!K20</f>
        <v>0</v>
      </c>
      <c r="L20" s="80">
        <v>997</v>
      </c>
      <c r="M20" s="81">
        <f t="shared" si="1"/>
        <v>0</v>
      </c>
      <c r="N20" s="80">
        <v>947</v>
      </c>
      <c r="O20" s="81">
        <f t="shared" si="2"/>
        <v>0</v>
      </c>
      <c r="P20" s="80">
        <v>898</v>
      </c>
      <c r="Q20" s="81">
        <f t="shared" si="3"/>
        <v>0</v>
      </c>
      <c r="R20" s="80">
        <v>849</v>
      </c>
      <c r="S20" s="82">
        <f t="shared" si="4"/>
        <v>0</v>
      </c>
      <c r="T20" s="83"/>
      <c r="U20" s="48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</row>
    <row r="21" spans="1:47" s="50" customFormat="1" ht="16.5" hidden="1" customHeight="1">
      <c r="A21" s="84" t="s">
        <v>25</v>
      </c>
      <c r="B21" s="85" t="s">
        <v>41</v>
      </c>
      <c r="C21" s="86" t="s">
        <v>33</v>
      </c>
      <c r="D21" s="87" t="s">
        <v>42</v>
      </c>
      <c r="E21" s="88" t="s">
        <v>29</v>
      </c>
      <c r="F21" s="89">
        <f>[1]Производство!F21-[1]Заказы!F21</f>
        <v>0</v>
      </c>
      <c r="G21" s="89">
        <f>[1]Производство!G21-[1]Заказы!G21</f>
        <v>0</v>
      </c>
      <c r="H21" s="125"/>
      <c r="I21" s="125"/>
      <c r="J21" s="89">
        <f>[1]Производство!J21-[1]Заказы!J21</f>
        <v>0</v>
      </c>
      <c r="K21" s="89">
        <f>[1]Производство!K21-[1]Заказы!K21</f>
        <v>0</v>
      </c>
      <c r="L21" s="91">
        <v>873</v>
      </c>
      <c r="M21" s="92">
        <f t="shared" si="1"/>
        <v>0</v>
      </c>
      <c r="N21" s="91">
        <v>830</v>
      </c>
      <c r="O21" s="92">
        <f t="shared" si="2"/>
        <v>0</v>
      </c>
      <c r="P21" s="91">
        <v>787</v>
      </c>
      <c r="Q21" s="92">
        <f t="shared" si="3"/>
        <v>0</v>
      </c>
      <c r="R21" s="91">
        <v>744</v>
      </c>
      <c r="S21" s="93">
        <f t="shared" si="4"/>
        <v>0</v>
      </c>
      <c r="T21" s="94"/>
      <c r="U21" s="48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</row>
    <row r="22" spans="1:47" s="50" customFormat="1" ht="16.5" hidden="1" customHeight="1">
      <c r="A22" s="95" t="s">
        <v>25</v>
      </c>
      <c r="B22" s="96" t="s">
        <v>43</v>
      </c>
      <c r="C22" s="97" t="s">
        <v>27</v>
      </c>
      <c r="D22" s="98" t="s">
        <v>42</v>
      </c>
      <c r="E22" s="99" t="s">
        <v>29</v>
      </c>
      <c r="F22" s="100">
        <f>[1]Производство!F22-[1]Заказы!F22</f>
        <v>0</v>
      </c>
      <c r="G22" s="100">
        <f>[1]Производство!G22-[1]Заказы!G22</f>
        <v>0</v>
      </c>
      <c r="H22" s="126"/>
      <c r="I22" s="126"/>
      <c r="J22" s="100">
        <f>[1]Производство!J22-[1]Заказы!J22</f>
        <v>0</v>
      </c>
      <c r="K22" s="100">
        <f>[1]Производство!K22-[1]Заказы!K22</f>
        <v>0</v>
      </c>
      <c r="L22" s="103">
        <v>873</v>
      </c>
      <c r="M22" s="104">
        <f t="shared" si="1"/>
        <v>0</v>
      </c>
      <c r="N22" s="103">
        <v>830</v>
      </c>
      <c r="O22" s="104">
        <f t="shared" si="2"/>
        <v>0</v>
      </c>
      <c r="P22" s="103">
        <v>787</v>
      </c>
      <c r="Q22" s="104">
        <f t="shared" si="3"/>
        <v>0</v>
      </c>
      <c r="R22" s="103">
        <v>744</v>
      </c>
      <c r="S22" s="105">
        <f t="shared" si="4"/>
        <v>0</v>
      </c>
      <c r="T22" s="106"/>
      <c r="U22" s="48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</row>
    <row r="23" spans="1:47" s="50" customFormat="1" ht="16.5" hidden="1" customHeight="1" thickBot="1">
      <c r="A23" s="107" t="s">
        <v>25</v>
      </c>
      <c r="B23" s="108" t="s">
        <v>44</v>
      </c>
      <c r="C23" s="127" t="s">
        <v>37</v>
      </c>
      <c r="D23" s="110" t="s">
        <v>42</v>
      </c>
      <c r="E23" s="111" t="s">
        <v>29</v>
      </c>
      <c r="F23" s="78">
        <f>[1]Производство!F23-[1]Заказы!F23</f>
        <v>0</v>
      </c>
      <c r="G23" s="78">
        <f>[1]Производство!G23-[1]Заказы!G23</f>
        <v>0</v>
      </c>
      <c r="H23" s="128"/>
      <c r="I23" s="128"/>
      <c r="J23" s="78">
        <f>[1]Производство!J23-[1]Заказы!J23</f>
        <v>0</v>
      </c>
      <c r="K23" s="78">
        <f>[1]Производство!K23-[1]Заказы!K23</f>
        <v>0</v>
      </c>
      <c r="L23" s="112">
        <v>873</v>
      </c>
      <c r="M23" s="113">
        <f t="shared" si="1"/>
        <v>0</v>
      </c>
      <c r="N23" s="112">
        <v>830</v>
      </c>
      <c r="O23" s="113">
        <f t="shared" si="2"/>
        <v>0</v>
      </c>
      <c r="P23" s="112">
        <v>787</v>
      </c>
      <c r="Q23" s="113">
        <f t="shared" si="3"/>
        <v>0</v>
      </c>
      <c r="R23" s="112">
        <v>744</v>
      </c>
      <c r="S23" s="114">
        <f t="shared" si="4"/>
        <v>0</v>
      </c>
      <c r="T23" s="115"/>
      <c r="U23" s="48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</row>
    <row r="24" spans="1:47" s="50" customFormat="1" ht="16.5" customHeight="1">
      <c r="A24" s="62" t="s">
        <v>25</v>
      </c>
      <c r="B24" s="63" t="s">
        <v>45</v>
      </c>
      <c r="C24" s="64" t="s">
        <v>27</v>
      </c>
      <c r="D24" s="65" t="s">
        <v>28</v>
      </c>
      <c r="E24" s="66" t="s">
        <v>29</v>
      </c>
      <c r="F24" s="89">
        <f>[1]Производство!F24-[1]Заказы!F24</f>
        <v>0</v>
      </c>
      <c r="G24" s="129">
        <f>[1]Производство!G24-[1]Заказы!G24</f>
        <v>3</v>
      </c>
      <c r="H24" s="90"/>
      <c r="I24" s="90"/>
      <c r="J24" s="130">
        <f>[1]Производство!J24-[1]Заказы!J24</f>
        <v>0</v>
      </c>
      <c r="K24" s="89">
        <f>[1]Производство!K24-[1]Заказы!K24</f>
        <v>0</v>
      </c>
      <c r="L24" s="69">
        <v>730</v>
      </c>
      <c r="M24" s="70">
        <f t="shared" si="1"/>
        <v>2190</v>
      </c>
      <c r="N24" s="69">
        <f>L24-(L24*0.05)</f>
        <v>693.5</v>
      </c>
      <c r="O24" s="70">
        <f t="shared" si="2"/>
        <v>2080.5</v>
      </c>
      <c r="P24" s="69">
        <v>658</v>
      </c>
      <c r="Q24" s="70">
        <f t="shared" si="3"/>
        <v>1974</v>
      </c>
      <c r="R24" s="69">
        <v>622</v>
      </c>
      <c r="S24" s="71">
        <f t="shared" si="4"/>
        <v>1866</v>
      </c>
      <c r="T24" s="72"/>
      <c r="U24" s="48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</row>
    <row r="25" spans="1:47" s="50" customFormat="1" ht="16.5" customHeight="1">
      <c r="A25" s="116" t="s">
        <v>25</v>
      </c>
      <c r="B25" s="117" t="s">
        <v>46</v>
      </c>
      <c r="C25" s="118" t="s">
        <v>37</v>
      </c>
      <c r="D25" s="119" t="s">
        <v>28</v>
      </c>
      <c r="E25" s="120" t="s">
        <v>29</v>
      </c>
      <c r="F25" s="100">
        <f>[1]Производство!F25-[1]Заказы!F25</f>
        <v>0</v>
      </c>
      <c r="G25" s="101"/>
      <c r="H25" s="101"/>
      <c r="I25" s="131">
        <f>[1]Производство!I25-[1]Заказы!I25</f>
        <v>12</v>
      </c>
      <c r="J25" s="100">
        <f>[1]Производство!J25-[1]Заказы!J25</f>
        <v>0</v>
      </c>
      <c r="K25" s="100">
        <f>[1]Производство!K25-[1]Заказы!K25</f>
        <v>0</v>
      </c>
      <c r="L25" s="121">
        <v>730</v>
      </c>
      <c r="M25" s="122">
        <f t="shared" si="1"/>
        <v>8760</v>
      </c>
      <c r="N25" s="121">
        <f t="shared" ref="N25:N26" si="5">L25-(L25*0.05)</f>
        <v>693.5</v>
      </c>
      <c r="O25" s="122">
        <f t="shared" si="2"/>
        <v>8322</v>
      </c>
      <c r="P25" s="121">
        <v>658</v>
      </c>
      <c r="Q25" s="122">
        <f t="shared" si="3"/>
        <v>7896</v>
      </c>
      <c r="R25" s="121">
        <v>622</v>
      </c>
      <c r="S25" s="123">
        <f t="shared" si="4"/>
        <v>7464</v>
      </c>
      <c r="T25" s="106"/>
      <c r="U25" s="48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</row>
    <row r="26" spans="1:47" s="50" customFormat="1" ht="16.5" customHeight="1" thickBot="1">
      <c r="A26" s="73" t="s">
        <v>25</v>
      </c>
      <c r="B26" s="74" t="s">
        <v>47</v>
      </c>
      <c r="C26" s="75" t="s">
        <v>31</v>
      </c>
      <c r="D26" s="76" t="s">
        <v>28</v>
      </c>
      <c r="E26" s="77" t="s">
        <v>29</v>
      </c>
      <c r="F26" s="78">
        <f>[1]Производство!F26-[1]Заказы!F26</f>
        <v>0</v>
      </c>
      <c r="G26" s="79"/>
      <c r="H26" s="132">
        <f>[1]Производство!H26-[1]Заказы!H26</f>
        <v>14</v>
      </c>
      <c r="I26" s="132">
        <f>[1]Производство!I26-[1]Заказы!I26</f>
        <v>3</v>
      </c>
      <c r="J26" s="78">
        <f>[1]Производство!J26-[1]Заказы!J26</f>
        <v>0</v>
      </c>
      <c r="K26" s="78">
        <f>[1]Производство!K26-[1]Заказы!K26</f>
        <v>0</v>
      </c>
      <c r="L26" s="80">
        <v>730</v>
      </c>
      <c r="M26" s="81">
        <f t="shared" si="1"/>
        <v>12410</v>
      </c>
      <c r="N26" s="80">
        <f t="shared" si="5"/>
        <v>693.5</v>
      </c>
      <c r="O26" s="81">
        <f t="shared" si="2"/>
        <v>11789.5</v>
      </c>
      <c r="P26" s="80">
        <v>658</v>
      </c>
      <c r="Q26" s="81">
        <f t="shared" si="3"/>
        <v>11186</v>
      </c>
      <c r="R26" s="80">
        <v>622</v>
      </c>
      <c r="S26" s="82">
        <f t="shared" si="4"/>
        <v>10574</v>
      </c>
      <c r="T26" s="83"/>
      <c r="U26" s="48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</row>
    <row r="27" spans="1:47" s="50" customFormat="1" ht="16.5" hidden="1" customHeight="1">
      <c r="A27" s="84" t="s">
        <v>25</v>
      </c>
      <c r="B27" s="85" t="s">
        <v>48</v>
      </c>
      <c r="C27" s="86" t="s">
        <v>33</v>
      </c>
      <c r="D27" s="87" t="s">
        <v>28</v>
      </c>
      <c r="E27" s="88" t="s">
        <v>29</v>
      </c>
      <c r="F27" s="89">
        <f>[1]Производство!F27-[1]Заказы!F27</f>
        <v>0</v>
      </c>
      <c r="G27" s="90"/>
      <c r="H27" s="90"/>
      <c r="I27" s="90"/>
      <c r="J27" s="89">
        <f>[1]Производство!J27-[1]Заказы!J27</f>
        <v>0</v>
      </c>
      <c r="K27" s="89">
        <f>[1]Производство!K27-[1]Заказы!K27</f>
        <v>0</v>
      </c>
      <c r="L27" s="91">
        <v>750</v>
      </c>
      <c r="M27" s="92">
        <f t="shared" si="1"/>
        <v>0</v>
      </c>
      <c r="N27" s="91">
        <f>L27-(L27*0.05)</f>
        <v>712.5</v>
      </c>
      <c r="O27" s="92">
        <f t="shared" si="2"/>
        <v>0</v>
      </c>
      <c r="P27" s="91">
        <v>676</v>
      </c>
      <c r="Q27" s="92">
        <f t="shared" si="3"/>
        <v>0</v>
      </c>
      <c r="R27" s="91">
        <v>639</v>
      </c>
      <c r="S27" s="93">
        <f t="shared" si="4"/>
        <v>0</v>
      </c>
      <c r="T27" s="94"/>
      <c r="U27" s="48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</row>
    <row r="28" spans="1:47" s="50" customFormat="1" ht="16.5" hidden="1" customHeight="1">
      <c r="A28" s="95" t="s">
        <v>25</v>
      </c>
      <c r="B28" s="96" t="s">
        <v>49</v>
      </c>
      <c r="C28" s="97" t="s">
        <v>27</v>
      </c>
      <c r="D28" s="98" t="s">
        <v>28</v>
      </c>
      <c r="E28" s="99" t="s">
        <v>29</v>
      </c>
      <c r="F28" s="100">
        <f>[1]Производство!F28-[1]Заказы!F28</f>
        <v>0</v>
      </c>
      <c r="G28" s="101"/>
      <c r="H28" s="101"/>
      <c r="I28" s="101"/>
      <c r="J28" s="100">
        <f>[1]Производство!J28-[1]Заказы!J28</f>
        <v>0</v>
      </c>
      <c r="K28" s="100">
        <f>[1]Производство!K28-[1]Заказы!K28</f>
        <v>0</v>
      </c>
      <c r="L28" s="103">
        <v>750</v>
      </c>
      <c r="M28" s="104">
        <f t="shared" si="1"/>
        <v>0</v>
      </c>
      <c r="N28" s="103">
        <f t="shared" ref="N28:N29" si="6">L28-(L28*0.05)</f>
        <v>712.5</v>
      </c>
      <c r="O28" s="104">
        <f t="shared" si="2"/>
        <v>0</v>
      </c>
      <c r="P28" s="103">
        <v>676</v>
      </c>
      <c r="Q28" s="104">
        <f t="shared" si="3"/>
        <v>0</v>
      </c>
      <c r="R28" s="103">
        <v>639</v>
      </c>
      <c r="S28" s="105">
        <f t="shared" si="4"/>
        <v>0</v>
      </c>
      <c r="T28" s="106"/>
      <c r="U28" s="48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</row>
    <row r="29" spans="1:47" s="50" customFormat="1" ht="16.5" hidden="1" customHeight="1" thickBot="1">
      <c r="A29" s="107" t="s">
        <v>25</v>
      </c>
      <c r="B29" s="108" t="s">
        <v>50</v>
      </c>
      <c r="C29" s="127" t="s">
        <v>37</v>
      </c>
      <c r="D29" s="110" t="s">
        <v>28</v>
      </c>
      <c r="E29" s="111" t="s">
        <v>29</v>
      </c>
      <c r="F29" s="78">
        <f>[1]Производство!F29-[1]Заказы!F29</f>
        <v>0</v>
      </c>
      <c r="G29" s="79"/>
      <c r="H29" s="79"/>
      <c r="I29" s="79"/>
      <c r="J29" s="78">
        <f>[1]Производство!J29-[1]Заказы!J29</f>
        <v>0</v>
      </c>
      <c r="K29" s="78">
        <f>[1]Производство!K29-[1]Заказы!K29</f>
        <v>0</v>
      </c>
      <c r="L29" s="112">
        <v>750</v>
      </c>
      <c r="M29" s="113">
        <f t="shared" si="1"/>
        <v>0</v>
      </c>
      <c r="N29" s="112">
        <f t="shared" si="6"/>
        <v>712.5</v>
      </c>
      <c r="O29" s="113">
        <f t="shared" si="2"/>
        <v>0</v>
      </c>
      <c r="P29" s="112">
        <v>676</v>
      </c>
      <c r="Q29" s="113">
        <f t="shared" si="3"/>
        <v>0</v>
      </c>
      <c r="R29" s="112">
        <v>639</v>
      </c>
      <c r="S29" s="114">
        <f t="shared" si="4"/>
        <v>0</v>
      </c>
      <c r="T29" s="115"/>
      <c r="U29" s="48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</row>
    <row r="30" spans="1:47" s="134" customFormat="1" ht="16.5" customHeight="1">
      <c r="A30" s="62" t="s">
        <v>25</v>
      </c>
      <c r="B30" s="63" t="s">
        <v>51</v>
      </c>
      <c r="C30" s="64" t="s">
        <v>27</v>
      </c>
      <c r="D30" s="65" t="s">
        <v>28</v>
      </c>
      <c r="E30" s="66" t="s">
        <v>29</v>
      </c>
      <c r="F30" s="89">
        <f>[1]Производство!F30-[1]Заказы!F30</f>
        <v>0</v>
      </c>
      <c r="G30" s="129">
        <f>[1]Производство!G30-[1]Заказы!G30</f>
        <v>7</v>
      </c>
      <c r="H30" s="129">
        <f>[1]Производство!H30-[1]Заказы!H30</f>
        <v>9</v>
      </c>
      <c r="I30" s="129">
        <f>[1]Производство!I30-[1]Заказы!I30</f>
        <v>15</v>
      </c>
      <c r="J30" s="89">
        <f>[1]Производство!J30-[1]Заказы!J30</f>
        <v>0</v>
      </c>
      <c r="K30" s="89">
        <f>[1]Производство!K30-[1]Заказы!K30</f>
        <v>0</v>
      </c>
      <c r="L30" s="69">
        <v>1517</v>
      </c>
      <c r="M30" s="70">
        <f t="shared" si="1"/>
        <v>47027</v>
      </c>
      <c r="N30" s="69">
        <f>L30-(L30*0.05)</f>
        <v>1441.15</v>
      </c>
      <c r="O30" s="70">
        <f t="shared" si="2"/>
        <v>44675.65</v>
      </c>
      <c r="P30" s="69">
        <v>1367</v>
      </c>
      <c r="Q30" s="70">
        <f t="shared" si="3"/>
        <v>42377</v>
      </c>
      <c r="R30" s="69">
        <v>1292</v>
      </c>
      <c r="S30" s="133">
        <f t="shared" si="4"/>
        <v>40052</v>
      </c>
      <c r="T30" s="72"/>
      <c r="U30" s="48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</row>
    <row r="31" spans="1:47" s="50" customFormat="1" ht="16.5" customHeight="1">
      <c r="A31" s="116" t="s">
        <v>25</v>
      </c>
      <c r="B31" s="117" t="s">
        <v>52</v>
      </c>
      <c r="C31" s="118" t="s">
        <v>37</v>
      </c>
      <c r="D31" s="119" t="s">
        <v>28</v>
      </c>
      <c r="E31" s="120" t="s">
        <v>29</v>
      </c>
      <c r="F31" s="100">
        <f>[1]Производство!F31-[1]Заказы!F31</f>
        <v>0</v>
      </c>
      <c r="G31" s="131">
        <f>[1]Производство!G31-[1]Заказы!G31</f>
        <v>6</v>
      </c>
      <c r="H31" s="131">
        <f>[1]Производство!H31-[1]Заказы!H31</f>
        <v>4</v>
      </c>
      <c r="I31" s="101"/>
      <c r="J31" s="100">
        <f>[1]Производство!J31-[1]Заказы!J31</f>
        <v>0</v>
      </c>
      <c r="K31" s="100">
        <f>[1]Производство!K31-[1]Заказы!K31</f>
        <v>0</v>
      </c>
      <c r="L31" s="121">
        <v>1517</v>
      </c>
      <c r="M31" s="122">
        <f t="shared" si="1"/>
        <v>15170</v>
      </c>
      <c r="N31" s="121">
        <f t="shared" ref="N31:N32" si="7">L31-(L31*0.05)</f>
        <v>1441.15</v>
      </c>
      <c r="O31" s="122">
        <f t="shared" si="2"/>
        <v>14411.5</v>
      </c>
      <c r="P31" s="121">
        <v>1367</v>
      </c>
      <c r="Q31" s="122">
        <f t="shared" si="3"/>
        <v>13670</v>
      </c>
      <c r="R31" s="121">
        <v>1292</v>
      </c>
      <c r="S31" s="135">
        <f t="shared" si="4"/>
        <v>12920</v>
      </c>
      <c r="T31" s="106"/>
      <c r="U31" s="48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</row>
    <row r="32" spans="1:47" s="137" customFormat="1" ht="16.5" customHeight="1" thickBot="1">
      <c r="A32" s="73" t="s">
        <v>25</v>
      </c>
      <c r="B32" s="74" t="s">
        <v>53</v>
      </c>
      <c r="C32" s="75" t="s">
        <v>31</v>
      </c>
      <c r="D32" s="76" t="s">
        <v>28</v>
      </c>
      <c r="E32" s="77" t="s">
        <v>29</v>
      </c>
      <c r="F32" s="78">
        <f>[1]Производство!F32-[1]Заказы!F32</f>
        <v>0</v>
      </c>
      <c r="G32" s="132">
        <f>[1]Производство!G32-[1]Заказы!G32</f>
        <v>12</v>
      </c>
      <c r="H32" s="79"/>
      <c r="I32" s="79"/>
      <c r="J32" s="78">
        <f>[1]Производство!J32-[1]Заказы!J32</f>
        <v>0</v>
      </c>
      <c r="K32" s="78">
        <f>[1]Производство!K32-[1]Заказы!K32</f>
        <v>0</v>
      </c>
      <c r="L32" s="80">
        <v>1517</v>
      </c>
      <c r="M32" s="81">
        <f t="shared" si="1"/>
        <v>18204</v>
      </c>
      <c r="N32" s="80">
        <f t="shared" si="7"/>
        <v>1441.15</v>
      </c>
      <c r="O32" s="81">
        <f t="shared" si="2"/>
        <v>17293.800000000003</v>
      </c>
      <c r="P32" s="80">
        <v>1367</v>
      </c>
      <c r="Q32" s="81">
        <f t="shared" si="3"/>
        <v>16404</v>
      </c>
      <c r="R32" s="80">
        <v>1292</v>
      </c>
      <c r="S32" s="136">
        <f t="shared" si="4"/>
        <v>15504</v>
      </c>
      <c r="T32" s="83"/>
      <c r="U32" s="48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</row>
    <row r="33" spans="1:47" s="134" customFormat="1" ht="16.5" customHeight="1">
      <c r="A33" s="84" t="s">
        <v>25</v>
      </c>
      <c r="B33" s="85" t="s">
        <v>54</v>
      </c>
      <c r="C33" s="86" t="s">
        <v>33</v>
      </c>
      <c r="D33" s="87" t="s">
        <v>42</v>
      </c>
      <c r="E33" s="88" t="s">
        <v>29</v>
      </c>
      <c r="F33" s="89">
        <f>[1]Производство!F33-[1]Заказы!F33</f>
        <v>0</v>
      </c>
      <c r="G33" s="130">
        <f>[1]Производство!G33-[1]Заказы!G33</f>
        <v>0</v>
      </c>
      <c r="H33" s="129">
        <f>[1]Производство!H33-[1]Заказы!H33</f>
        <v>19</v>
      </c>
      <c r="I33" s="129">
        <f>[1]Производство!I33-[1]Заказы!I33</f>
        <v>15</v>
      </c>
      <c r="J33" s="89">
        <f>[1]Производство!J33-[1]Заказы!J33</f>
        <v>0</v>
      </c>
      <c r="K33" s="89">
        <f>[1]Производство!K33-[1]Заказы!K33</f>
        <v>0</v>
      </c>
      <c r="L33" s="91">
        <v>1414</v>
      </c>
      <c r="M33" s="92">
        <f t="shared" si="1"/>
        <v>48076</v>
      </c>
      <c r="N33" s="91">
        <v>1344</v>
      </c>
      <c r="O33" s="92">
        <f t="shared" si="2"/>
        <v>45696</v>
      </c>
      <c r="P33" s="91">
        <v>1274</v>
      </c>
      <c r="Q33" s="92">
        <f t="shared" si="3"/>
        <v>43316</v>
      </c>
      <c r="R33" s="91">
        <v>1205</v>
      </c>
      <c r="S33" s="93">
        <f t="shared" si="4"/>
        <v>40970</v>
      </c>
      <c r="T33" s="94"/>
      <c r="U33" s="48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</row>
    <row r="34" spans="1:47" s="50" customFormat="1" ht="16.5" customHeight="1">
      <c r="A34" s="95" t="s">
        <v>25</v>
      </c>
      <c r="B34" s="96" t="s">
        <v>55</v>
      </c>
      <c r="C34" s="97" t="s">
        <v>27</v>
      </c>
      <c r="D34" s="98" t="s">
        <v>42</v>
      </c>
      <c r="E34" s="99" t="s">
        <v>29</v>
      </c>
      <c r="F34" s="100">
        <f>[1]Производство!F34-[1]Заказы!F34</f>
        <v>0</v>
      </c>
      <c r="G34" s="138">
        <f>[1]Производство!G34-[1]Заказы!G34</f>
        <v>0</v>
      </c>
      <c r="H34" s="131">
        <f>[1]Производство!H34-[1]Заказы!H34</f>
        <v>4</v>
      </c>
      <c r="I34" s="131">
        <f>[1]Производство!I34-[1]Заказы!I34</f>
        <v>3</v>
      </c>
      <c r="J34" s="100">
        <f>[1]Производство!J34-[1]Заказы!J34</f>
        <v>0</v>
      </c>
      <c r="K34" s="100">
        <f>[1]Производство!K34-[1]Заказы!K34</f>
        <v>0</v>
      </c>
      <c r="L34" s="103">
        <v>1414</v>
      </c>
      <c r="M34" s="104">
        <f t="shared" si="1"/>
        <v>9898</v>
      </c>
      <c r="N34" s="103">
        <v>1344</v>
      </c>
      <c r="O34" s="104">
        <f t="shared" si="2"/>
        <v>9408</v>
      </c>
      <c r="P34" s="103">
        <v>1274</v>
      </c>
      <c r="Q34" s="104">
        <f t="shared" si="3"/>
        <v>8918</v>
      </c>
      <c r="R34" s="103">
        <v>1205</v>
      </c>
      <c r="S34" s="105">
        <f t="shared" si="4"/>
        <v>8435</v>
      </c>
      <c r="T34" s="106"/>
      <c r="U34" s="48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</row>
    <row r="35" spans="1:47" s="137" customFormat="1" ht="16.5" customHeight="1" thickBot="1">
      <c r="A35" s="107" t="s">
        <v>25</v>
      </c>
      <c r="B35" s="108" t="s">
        <v>56</v>
      </c>
      <c r="C35" s="127" t="s">
        <v>31</v>
      </c>
      <c r="D35" s="110" t="s">
        <v>42</v>
      </c>
      <c r="E35" s="111" t="s">
        <v>29</v>
      </c>
      <c r="F35" s="78">
        <f>[1]Производство!F35-[1]Заказы!F35</f>
        <v>0</v>
      </c>
      <c r="G35" s="139">
        <f>[1]Производство!G35-[1]Заказы!G35</f>
        <v>0</v>
      </c>
      <c r="H35" s="132">
        <f>[1]Производство!H35-[1]Заказы!H35</f>
        <v>8</v>
      </c>
      <c r="I35" s="79"/>
      <c r="J35" s="78">
        <f>[1]Производство!J35-[1]Заказы!J35</f>
        <v>0</v>
      </c>
      <c r="K35" s="78">
        <f>[1]Производство!K35-[1]Заказы!K35</f>
        <v>0</v>
      </c>
      <c r="L35" s="112">
        <v>1414</v>
      </c>
      <c r="M35" s="113">
        <f t="shared" si="1"/>
        <v>11312</v>
      </c>
      <c r="N35" s="112">
        <v>1344</v>
      </c>
      <c r="O35" s="113">
        <f t="shared" si="2"/>
        <v>10752</v>
      </c>
      <c r="P35" s="112">
        <v>1274</v>
      </c>
      <c r="Q35" s="113">
        <f t="shared" si="3"/>
        <v>10192</v>
      </c>
      <c r="R35" s="112">
        <v>1205</v>
      </c>
      <c r="S35" s="114">
        <f t="shared" si="4"/>
        <v>9640</v>
      </c>
      <c r="T35" s="115"/>
      <c r="U35" s="48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</row>
    <row r="36" spans="1:47" s="134" customFormat="1" ht="16.5" hidden="1" customHeight="1">
      <c r="A36" s="62" t="s">
        <v>25</v>
      </c>
      <c r="B36" s="63" t="s">
        <v>57</v>
      </c>
      <c r="C36" s="64" t="s">
        <v>27</v>
      </c>
      <c r="D36" s="65" t="s">
        <v>58</v>
      </c>
      <c r="E36" s="66" t="s">
        <v>29</v>
      </c>
      <c r="F36" s="68"/>
      <c r="G36" s="68"/>
      <c r="H36" s="68"/>
      <c r="I36" s="67">
        <f>[1]Производство!I36-[1]Заказы!I36</f>
        <v>0</v>
      </c>
      <c r="J36" s="67">
        <f>[1]Производство!J36-[1]Заказы!J36</f>
        <v>0</v>
      </c>
      <c r="K36" s="67">
        <f>[1]Производство!K36-[1]Заказы!K36</f>
        <v>0</v>
      </c>
      <c r="L36" s="69">
        <v>600</v>
      </c>
      <c r="M36" s="70">
        <f t="shared" si="1"/>
        <v>0</v>
      </c>
      <c r="N36" s="69">
        <v>571</v>
      </c>
      <c r="O36" s="70">
        <f t="shared" si="2"/>
        <v>0</v>
      </c>
      <c r="P36" s="69">
        <v>541</v>
      </c>
      <c r="Q36" s="70">
        <f t="shared" si="3"/>
        <v>0</v>
      </c>
      <c r="R36" s="69">
        <v>512</v>
      </c>
      <c r="S36" s="71">
        <f t="shared" si="4"/>
        <v>0</v>
      </c>
      <c r="T36" s="72"/>
      <c r="U36" s="48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</row>
    <row r="37" spans="1:47" s="137" customFormat="1" ht="16.5" hidden="1" customHeight="1" thickBot="1">
      <c r="A37" s="73" t="s">
        <v>25</v>
      </c>
      <c r="B37" s="74" t="s">
        <v>59</v>
      </c>
      <c r="C37" s="75" t="s">
        <v>31</v>
      </c>
      <c r="D37" s="76" t="s">
        <v>58</v>
      </c>
      <c r="E37" s="77" t="s">
        <v>29</v>
      </c>
      <c r="F37" s="79"/>
      <c r="G37" s="79"/>
      <c r="H37" s="79"/>
      <c r="I37" s="78">
        <f>[1]Производство!I37-[1]Заказы!I37</f>
        <v>0</v>
      </c>
      <c r="J37" s="78">
        <f>[1]Производство!J37-[1]Заказы!J37</f>
        <v>0</v>
      </c>
      <c r="K37" s="78">
        <f>[1]Производство!K37-[1]Заказы!K37</f>
        <v>0</v>
      </c>
      <c r="L37" s="80">
        <v>600</v>
      </c>
      <c r="M37" s="81">
        <f t="shared" si="1"/>
        <v>0</v>
      </c>
      <c r="N37" s="80">
        <v>571</v>
      </c>
      <c r="O37" s="81">
        <f t="shared" si="2"/>
        <v>0</v>
      </c>
      <c r="P37" s="80">
        <v>541</v>
      </c>
      <c r="Q37" s="81">
        <f t="shared" si="3"/>
        <v>0</v>
      </c>
      <c r="R37" s="80">
        <v>512</v>
      </c>
      <c r="S37" s="82">
        <f t="shared" si="4"/>
        <v>0</v>
      </c>
      <c r="T37" s="83"/>
      <c r="U37" s="48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</row>
    <row r="38" spans="1:47" s="134" customFormat="1" ht="16.5" customHeight="1" thickBot="1">
      <c r="A38" s="84" t="s">
        <v>60</v>
      </c>
      <c r="B38" s="85" t="s">
        <v>61</v>
      </c>
      <c r="C38" s="86" t="s">
        <v>33</v>
      </c>
      <c r="D38" s="87" t="s">
        <v>42</v>
      </c>
      <c r="E38" s="88" t="s">
        <v>29</v>
      </c>
      <c r="F38" s="89">
        <f>[1]Производство!F38-[1]Заказы!F38</f>
        <v>0</v>
      </c>
      <c r="G38" s="89">
        <f>[1]Производство!G38-[1]Заказы!G38</f>
        <v>0</v>
      </c>
      <c r="H38" s="129">
        <f>[1]Производство!H38-[1]Заказы!H38</f>
        <v>4</v>
      </c>
      <c r="I38" s="90"/>
      <c r="J38" s="89">
        <f>[1]Производство!J38-[1]Заказы!J38</f>
        <v>0</v>
      </c>
      <c r="K38" s="89">
        <f>[1]Производство!K38-[1]Заказы!K38</f>
        <v>0</v>
      </c>
      <c r="L38" s="91">
        <v>753</v>
      </c>
      <c r="M38" s="92">
        <f t="shared" si="1"/>
        <v>3012</v>
      </c>
      <c r="N38" s="91">
        <v>715</v>
      </c>
      <c r="O38" s="92">
        <f t="shared" si="2"/>
        <v>2860</v>
      </c>
      <c r="P38" s="91">
        <v>678</v>
      </c>
      <c r="Q38" s="92">
        <f t="shared" si="3"/>
        <v>2712</v>
      </c>
      <c r="R38" s="91">
        <v>641</v>
      </c>
      <c r="S38" s="93">
        <f t="shared" si="4"/>
        <v>2564</v>
      </c>
      <c r="T38" s="94"/>
      <c r="U38" s="48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</row>
    <row r="39" spans="1:47" s="50" customFormat="1" ht="16.5" hidden="1" customHeight="1">
      <c r="A39" s="95" t="s">
        <v>60</v>
      </c>
      <c r="B39" s="96" t="s">
        <v>62</v>
      </c>
      <c r="C39" s="97" t="s">
        <v>27</v>
      </c>
      <c r="D39" s="98" t="s">
        <v>42</v>
      </c>
      <c r="E39" s="99" t="s">
        <v>29</v>
      </c>
      <c r="F39" s="100">
        <f>[1]Производство!F39-[1]Заказы!F39</f>
        <v>0</v>
      </c>
      <c r="G39" s="100">
        <f>[1]Производство!G39-[1]Заказы!G39</f>
        <v>0</v>
      </c>
      <c r="H39" s="101"/>
      <c r="I39" s="101"/>
      <c r="J39" s="100">
        <f>[1]Производство!J39-[1]Заказы!J39</f>
        <v>0</v>
      </c>
      <c r="K39" s="100">
        <f>[1]Производство!K39-[1]Заказы!K39</f>
        <v>0</v>
      </c>
      <c r="L39" s="103">
        <v>753</v>
      </c>
      <c r="M39" s="104">
        <f t="shared" si="1"/>
        <v>0</v>
      </c>
      <c r="N39" s="103">
        <v>715</v>
      </c>
      <c r="O39" s="104">
        <f t="shared" si="2"/>
        <v>0</v>
      </c>
      <c r="P39" s="103">
        <v>678</v>
      </c>
      <c r="Q39" s="104">
        <f t="shared" si="3"/>
        <v>0</v>
      </c>
      <c r="R39" s="103">
        <v>641</v>
      </c>
      <c r="S39" s="105">
        <f t="shared" si="4"/>
        <v>0</v>
      </c>
      <c r="T39" s="106"/>
      <c r="U39" s="48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</row>
    <row r="40" spans="1:47" s="137" customFormat="1" ht="16.5" hidden="1" customHeight="1" thickBot="1">
      <c r="A40" s="107" t="s">
        <v>60</v>
      </c>
      <c r="B40" s="108" t="s">
        <v>63</v>
      </c>
      <c r="C40" s="127" t="s">
        <v>31</v>
      </c>
      <c r="D40" s="110" t="s">
        <v>42</v>
      </c>
      <c r="E40" s="111" t="s">
        <v>29</v>
      </c>
      <c r="F40" s="78">
        <f>[1]Производство!F40-[1]Заказы!F40</f>
        <v>0</v>
      </c>
      <c r="G40" s="78">
        <f>[1]Производство!G40-[1]Заказы!G40</f>
        <v>0</v>
      </c>
      <c r="H40" s="79"/>
      <c r="I40" s="79"/>
      <c r="J40" s="78">
        <f>[1]Производство!J40-[1]Заказы!J40</f>
        <v>0</v>
      </c>
      <c r="K40" s="78">
        <f>[1]Производство!K40-[1]Заказы!K40</f>
        <v>0</v>
      </c>
      <c r="L40" s="112">
        <v>753</v>
      </c>
      <c r="M40" s="113">
        <f t="shared" si="1"/>
        <v>0</v>
      </c>
      <c r="N40" s="112">
        <v>715</v>
      </c>
      <c r="O40" s="113">
        <f t="shared" si="2"/>
        <v>0</v>
      </c>
      <c r="P40" s="112">
        <v>678</v>
      </c>
      <c r="Q40" s="113">
        <f t="shared" si="3"/>
        <v>0</v>
      </c>
      <c r="R40" s="112">
        <v>641</v>
      </c>
      <c r="S40" s="114">
        <f t="shared" si="4"/>
        <v>0</v>
      </c>
      <c r="T40" s="115"/>
      <c r="U40" s="48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</row>
    <row r="41" spans="1:47" s="134" customFormat="1" ht="16.5" hidden="1" customHeight="1">
      <c r="A41" s="62" t="s">
        <v>64</v>
      </c>
      <c r="B41" s="63" t="s">
        <v>65</v>
      </c>
      <c r="C41" s="64" t="s">
        <v>33</v>
      </c>
      <c r="D41" s="140"/>
      <c r="E41" s="66" t="s">
        <v>29</v>
      </c>
      <c r="F41" s="89">
        <f>[1]Производство!F41-[1]Заказы!F41</f>
        <v>0</v>
      </c>
      <c r="G41" s="89">
        <f>[1]Производство!G41-[1]Заказы!G41</f>
        <v>0</v>
      </c>
      <c r="H41" s="89">
        <f>[1]Производство!H41-[1]Заказы!H41</f>
        <v>0</v>
      </c>
      <c r="I41" s="89">
        <f>[1]Производство!I41-[1]Заказы!I41</f>
        <v>0</v>
      </c>
      <c r="J41" s="89">
        <f>[1]Производство!J41-[1]Заказы!J41</f>
        <v>0</v>
      </c>
      <c r="K41" s="90"/>
      <c r="L41" s="69">
        <v>1059</v>
      </c>
      <c r="M41" s="70">
        <f t="shared" si="1"/>
        <v>0</v>
      </c>
      <c r="N41" s="69">
        <v>1006</v>
      </c>
      <c r="O41" s="70">
        <f t="shared" si="2"/>
        <v>0</v>
      </c>
      <c r="P41" s="69">
        <v>954</v>
      </c>
      <c r="Q41" s="70">
        <f t="shared" si="3"/>
        <v>0</v>
      </c>
      <c r="R41" s="69">
        <v>902</v>
      </c>
      <c r="S41" s="71">
        <f t="shared" si="4"/>
        <v>0</v>
      </c>
      <c r="T41" s="72"/>
      <c r="U41" s="48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</row>
    <row r="42" spans="1:47" s="50" customFormat="1" ht="16.5" hidden="1" customHeight="1">
      <c r="A42" s="116" t="s">
        <v>64</v>
      </c>
      <c r="B42" s="117" t="s">
        <v>66</v>
      </c>
      <c r="C42" s="118" t="s">
        <v>27</v>
      </c>
      <c r="D42" s="141"/>
      <c r="E42" s="120" t="s">
        <v>29</v>
      </c>
      <c r="F42" s="100">
        <f>[1]Производство!F42-[1]Заказы!F42</f>
        <v>0</v>
      </c>
      <c r="G42" s="100">
        <f>[1]Производство!G42-[1]Заказы!G42</f>
        <v>0</v>
      </c>
      <c r="H42" s="100">
        <f>[1]Производство!H42-[1]Заказы!H42</f>
        <v>0</v>
      </c>
      <c r="I42" s="100">
        <f>[1]Производство!I42-[1]Заказы!I42</f>
        <v>0</v>
      </c>
      <c r="J42" s="100">
        <f>[1]Производство!J42-[1]Заказы!J42</f>
        <v>0</v>
      </c>
      <c r="K42" s="101"/>
      <c r="L42" s="121">
        <v>1059</v>
      </c>
      <c r="M42" s="122">
        <f t="shared" si="1"/>
        <v>0</v>
      </c>
      <c r="N42" s="121">
        <v>1006</v>
      </c>
      <c r="O42" s="122">
        <f t="shared" si="2"/>
        <v>0</v>
      </c>
      <c r="P42" s="121">
        <v>954</v>
      </c>
      <c r="Q42" s="122">
        <f t="shared" si="3"/>
        <v>0</v>
      </c>
      <c r="R42" s="121">
        <v>902</v>
      </c>
      <c r="S42" s="123">
        <f t="shared" si="4"/>
        <v>0</v>
      </c>
      <c r="T42" s="106"/>
      <c r="U42" s="48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</row>
    <row r="43" spans="1:47" s="137" customFormat="1" ht="16.5" hidden="1" customHeight="1" thickBot="1">
      <c r="A43" s="73" t="s">
        <v>64</v>
      </c>
      <c r="B43" s="74" t="s">
        <v>67</v>
      </c>
      <c r="C43" s="75" t="s">
        <v>31</v>
      </c>
      <c r="D43" s="142"/>
      <c r="E43" s="77" t="s">
        <v>29</v>
      </c>
      <c r="F43" s="78">
        <f>[1]Производство!F43-[1]Заказы!F43</f>
        <v>0</v>
      </c>
      <c r="G43" s="78">
        <f>[1]Производство!G43-[1]Заказы!G43</f>
        <v>0</v>
      </c>
      <c r="H43" s="78">
        <f>[1]Производство!H43-[1]Заказы!H43</f>
        <v>0</v>
      </c>
      <c r="I43" s="78">
        <f>[1]Производство!I43-[1]Заказы!I43</f>
        <v>0</v>
      </c>
      <c r="J43" s="78">
        <f>[1]Производство!J43-[1]Заказы!J43</f>
        <v>0</v>
      </c>
      <c r="K43" s="79"/>
      <c r="L43" s="80">
        <v>1059</v>
      </c>
      <c r="M43" s="81">
        <f t="shared" si="1"/>
        <v>0</v>
      </c>
      <c r="N43" s="80">
        <v>1006</v>
      </c>
      <c r="O43" s="81">
        <f t="shared" si="2"/>
        <v>0</v>
      </c>
      <c r="P43" s="80">
        <v>954</v>
      </c>
      <c r="Q43" s="81">
        <f t="shared" si="3"/>
        <v>0</v>
      </c>
      <c r="R43" s="80">
        <v>902</v>
      </c>
      <c r="S43" s="82">
        <f t="shared" si="4"/>
        <v>0</v>
      </c>
      <c r="T43" s="83"/>
      <c r="U43" s="48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</row>
    <row r="44" spans="1:47" s="134" customFormat="1" ht="16.5" hidden="1" customHeight="1">
      <c r="A44" s="84" t="s">
        <v>25</v>
      </c>
      <c r="B44" s="85" t="s">
        <v>68</v>
      </c>
      <c r="C44" s="86" t="s">
        <v>33</v>
      </c>
      <c r="D44" s="87" t="s">
        <v>42</v>
      </c>
      <c r="E44" s="88" t="s">
        <v>29</v>
      </c>
      <c r="F44" s="89">
        <f>[1]Производство!F44-[1]Заказы!F44</f>
        <v>0</v>
      </c>
      <c r="G44" s="89">
        <f>[1]Производство!G44-[1]Заказы!G44</f>
        <v>0</v>
      </c>
      <c r="H44" s="90"/>
      <c r="I44" s="90"/>
      <c r="J44" s="89">
        <f>[1]Производство!J44-[1]Заказы!J44</f>
        <v>0</v>
      </c>
      <c r="K44" s="89">
        <f>[1]Производство!K44-[1]Заказы!K44</f>
        <v>0</v>
      </c>
      <c r="L44" s="91">
        <v>708</v>
      </c>
      <c r="M44" s="92">
        <f t="shared" si="1"/>
        <v>0</v>
      </c>
      <c r="N44" s="91">
        <v>673</v>
      </c>
      <c r="O44" s="92">
        <f t="shared" si="2"/>
        <v>0</v>
      </c>
      <c r="P44" s="91">
        <v>638</v>
      </c>
      <c r="Q44" s="92">
        <f t="shared" si="3"/>
        <v>0</v>
      </c>
      <c r="R44" s="91">
        <v>603</v>
      </c>
      <c r="S44" s="93">
        <f t="shared" si="4"/>
        <v>0</v>
      </c>
      <c r="T44" s="94"/>
      <c r="U44" s="48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</row>
    <row r="45" spans="1:47" s="50" customFormat="1" ht="16.5" hidden="1" customHeight="1">
      <c r="A45" s="95" t="s">
        <v>25</v>
      </c>
      <c r="B45" s="96" t="s">
        <v>69</v>
      </c>
      <c r="C45" s="97" t="s">
        <v>27</v>
      </c>
      <c r="D45" s="98" t="s">
        <v>42</v>
      </c>
      <c r="E45" s="99" t="s">
        <v>29</v>
      </c>
      <c r="F45" s="100">
        <f>[1]Производство!F45-[1]Заказы!F45</f>
        <v>0</v>
      </c>
      <c r="G45" s="100">
        <f>[1]Производство!G45-[1]Заказы!G45</f>
        <v>0</v>
      </c>
      <c r="H45" s="101"/>
      <c r="I45" s="101"/>
      <c r="J45" s="100">
        <f>[1]Производство!J45-[1]Заказы!J45</f>
        <v>0</v>
      </c>
      <c r="K45" s="100">
        <f>[1]Производство!K45-[1]Заказы!K45</f>
        <v>0</v>
      </c>
      <c r="L45" s="103">
        <v>708</v>
      </c>
      <c r="M45" s="104">
        <f t="shared" si="1"/>
        <v>0</v>
      </c>
      <c r="N45" s="103">
        <v>673</v>
      </c>
      <c r="O45" s="104">
        <f t="shared" si="2"/>
        <v>0</v>
      </c>
      <c r="P45" s="103">
        <v>638</v>
      </c>
      <c r="Q45" s="104">
        <f t="shared" si="3"/>
        <v>0</v>
      </c>
      <c r="R45" s="103">
        <v>603</v>
      </c>
      <c r="S45" s="105">
        <f t="shared" si="4"/>
        <v>0</v>
      </c>
      <c r="T45" s="106"/>
      <c r="U45" s="48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</row>
    <row r="46" spans="1:47" s="137" customFormat="1" ht="16.5" hidden="1" customHeight="1" thickBot="1">
      <c r="A46" s="107" t="s">
        <v>25</v>
      </c>
      <c r="B46" s="108" t="s">
        <v>70</v>
      </c>
      <c r="C46" s="127" t="s">
        <v>71</v>
      </c>
      <c r="D46" s="110" t="s">
        <v>42</v>
      </c>
      <c r="E46" s="111" t="s">
        <v>29</v>
      </c>
      <c r="F46" s="78">
        <f>[1]Производство!F46-[1]Заказы!F46</f>
        <v>0</v>
      </c>
      <c r="G46" s="78">
        <f>[1]Производство!G46-[1]Заказы!G46</f>
        <v>0</v>
      </c>
      <c r="H46" s="79"/>
      <c r="I46" s="79"/>
      <c r="J46" s="78">
        <f>[1]Производство!J46-[1]Заказы!J46</f>
        <v>0</v>
      </c>
      <c r="K46" s="78">
        <f>[1]Производство!K46-[1]Заказы!K46</f>
        <v>0</v>
      </c>
      <c r="L46" s="112">
        <v>708</v>
      </c>
      <c r="M46" s="113">
        <f t="shared" si="1"/>
        <v>0</v>
      </c>
      <c r="N46" s="112">
        <v>673</v>
      </c>
      <c r="O46" s="113">
        <f t="shared" si="2"/>
        <v>0</v>
      </c>
      <c r="P46" s="112">
        <v>638</v>
      </c>
      <c r="Q46" s="113">
        <f t="shared" si="3"/>
        <v>0</v>
      </c>
      <c r="R46" s="112">
        <v>603</v>
      </c>
      <c r="S46" s="114">
        <f t="shared" si="4"/>
        <v>0</v>
      </c>
      <c r="T46" s="115"/>
      <c r="U46" s="48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</row>
    <row r="47" spans="1:47" s="134" customFormat="1" ht="16.5" customHeight="1" thickBot="1">
      <c r="A47" s="62" t="s">
        <v>25</v>
      </c>
      <c r="B47" s="63" t="s">
        <v>72</v>
      </c>
      <c r="C47" s="64" t="s">
        <v>33</v>
      </c>
      <c r="D47" s="65" t="s">
        <v>58</v>
      </c>
      <c r="E47" s="66" t="s">
        <v>29</v>
      </c>
      <c r="F47" s="129">
        <f>[1]Производство!F47-[1]Заказы!F47</f>
        <v>6</v>
      </c>
      <c r="G47" s="129">
        <f>[1]Производство!G47-[1]Заказы!G47</f>
        <v>5</v>
      </c>
      <c r="H47" s="129">
        <f>[1]Производство!H47-[1]Заказы!H47</f>
        <v>3</v>
      </c>
      <c r="I47" s="89">
        <f>[1]Производство!I47-[1]Заказы!I47</f>
        <v>0</v>
      </c>
      <c r="J47" s="89">
        <f>[1]Производство!J47-[1]Заказы!J47</f>
        <v>0</v>
      </c>
      <c r="K47" s="89">
        <f>[1]Производство!K47-[1]Заказы!K47</f>
        <v>0</v>
      </c>
      <c r="L47" s="69">
        <v>710</v>
      </c>
      <c r="M47" s="70">
        <f t="shared" si="1"/>
        <v>9940</v>
      </c>
      <c r="N47" s="69">
        <v>675</v>
      </c>
      <c r="O47" s="70">
        <f t="shared" si="2"/>
        <v>9450</v>
      </c>
      <c r="P47" s="69">
        <v>640</v>
      </c>
      <c r="Q47" s="70">
        <f t="shared" si="3"/>
        <v>8960</v>
      </c>
      <c r="R47" s="69">
        <v>605</v>
      </c>
      <c r="S47" s="133">
        <f t="shared" si="4"/>
        <v>8470</v>
      </c>
      <c r="T47" s="72"/>
      <c r="U47" s="48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</row>
    <row r="48" spans="1:47" s="50" customFormat="1" ht="16.5" hidden="1" customHeight="1">
      <c r="A48" s="116" t="s">
        <v>25</v>
      </c>
      <c r="B48" s="117" t="s">
        <v>73</v>
      </c>
      <c r="C48" s="118" t="s">
        <v>27</v>
      </c>
      <c r="D48" s="119" t="s">
        <v>58</v>
      </c>
      <c r="E48" s="120" t="s">
        <v>29</v>
      </c>
      <c r="F48" s="101"/>
      <c r="G48" s="101"/>
      <c r="H48" s="101"/>
      <c r="I48" s="100">
        <f>[1]Производство!I48-[1]Заказы!I48</f>
        <v>0</v>
      </c>
      <c r="J48" s="100">
        <f>[1]Производство!J48-[1]Заказы!J48</f>
        <v>0</v>
      </c>
      <c r="K48" s="100">
        <f>[1]Производство!K48-[1]Заказы!K48</f>
        <v>0</v>
      </c>
      <c r="L48" s="121">
        <v>710</v>
      </c>
      <c r="M48" s="122">
        <f t="shared" si="1"/>
        <v>0</v>
      </c>
      <c r="N48" s="121">
        <v>675</v>
      </c>
      <c r="O48" s="122">
        <f t="shared" si="2"/>
        <v>0</v>
      </c>
      <c r="P48" s="121">
        <v>640</v>
      </c>
      <c r="Q48" s="122">
        <f t="shared" si="3"/>
        <v>0</v>
      </c>
      <c r="R48" s="121">
        <v>605</v>
      </c>
      <c r="S48" s="135">
        <f t="shared" si="4"/>
        <v>0</v>
      </c>
      <c r="T48" s="106"/>
      <c r="U48" s="48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</row>
    <row r="49" spans="1:47" s="137" customFormat="1" ht="16.5" hidden="1" customHeight="1" thickBot="1">
      <c r="A49" s="73" t="s">
        <v>25</v>
      </c>
      <c r="B49" s="74" t="s">
        <v>74</v>
      </c>
      <c r="C49" s="75" t="s">
        <v>31</v>
      </c>
      <c r="D49" s="76" t="s">
        <v>58</v>
      </c>
      <c r="E49" s="77" t="s">
        <v>29</v>
      </c>
      <c r="F49" s="79"/>
      <c r="G49" s="79"/>
      <c r="H49" s="79"/>
      <c r="I49" s="78">
        <f>[1]Производство!I49-[1]Заказы!I49</f>
        <v>0</v>
      </c>
      <c r="J49" s="78">
        <f>[1]Производство!J49-[1]Заказы!J49</f>
        <v>0</v>
      </c>
      <c r="K49" s="78">
        <f>[1]Производство!K49-[1]Заказы!K49</f>
        <v>0</v>
      </c>
      <c r="L49" s="80">
        <v>710</v>
      </c>
      <c r="M49" s="81">
        <f t="shared" si="1"/>
        <v>0</v>
      </c>
      <c r="N49" s="80">
        <v>675</v>
      </c>
      <c r="O49" s="81">
        <f t="shared" si="2"/>
        <v>0</v>
      </c>
      <c r="P49" s="80">
        <v>640</v>
      </c>
      <c r="Q49" s="81">
        <f t="shared" si="3"/>
        <v>0</v>
      </c>
      <c r="R49" s="80">
        <v>605</v>
      </c>
      <c r="S49" s="136">
        <f t="shared" si="4"/>
        <v>0</v>
      </c>
      <c r="T49" s="83"/>
      <c r="U49" s="48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</row>
    <row r="50" spans="1:47" s="50" customFormat="1" ht="16.5" hidden="1" customHeight="1">
      <c r="A50" s="84" t="s">
        <v>64</v>
      </c>
      <c r="B50" s="85" t="s">
        <v>75</v>
      </c>
      <c r="C50" s="86" t="s">
        <v>33</v>
      </c>
      <c r="D50" s="87"/>
      <c r="E50" s="88" t="s">
        <v>29</v>
      </c>
      <c r="F50" s="89">
        <f>[1]Производство!F50-[1]Заказы!F50</f>
        <v>0</v>
      </c>
      <c r="G50" s="89">
        <f>[1]Производство!G50-[1]Заказы!G50</f>
        <v>0</v>
      </c>
      <c r="H50" s="89">
        <f>[1]Производство!H50-[1]Заказы!H50</f>
        <v>0</v>
      </c>
      <c r="I50" s="89">
        <f>[1]Производство!I50-[1]Заказы!I50</f>
        <v>0</v>
      </c>
      <c r="J50" s="89">
        <f>[1]Производство!J50-[1]Заказы!J50</f>
        <v>0</v>
      </c>
      <c r="K50" s="90"/>
      <c r="L50" s="91">
        <v>664</v>
      </c>
      <c r="M50" s="92">
        <f t="shared" si="1"/>
        <v>0</v>
      </c>
      <c r="N50" s="91">
        <v>631</v>
      </c>
      <c r="O50" s="92">
        <f t="shared" si="2"/>
        <v>0</v>
      </c>
      <c r="P50" s="91">
        <v>599</v>
      </c>
      <c r="Q50" s="92">
        <f t="shared" si="3"/>
        <v>0</v>
      </c>
      <c r="R50" s="91">
        <v>566</v>
      </c>
      <c r="S50" s="93">
        <f t="shared" si="4"/>
        <v>0</v>
      </c>
      <c r="T50" s="94"/>
      <c r="U50" s="48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</row>
    <row r="51" spans="1:47" s="50" customFormat="1" ht="16.5" hidden="1" customHeight="1">
      <c r="A51" s="95" t="s">
        <v>64</v>
      </c>
      <c r="B51" s="96" t="s">
        <v>76</v>
      </c>
      <c r="C51" s="97" t="s">
        <v>27</v>
      </c>
      <c r="D51" s="98"/>
      <c r="E51" s="99" t="s">
        <v>29</v>
      </c>
      <c r="F51" s="100">
        <f>[1]Производство!F51-[1]Заказы!F51</f>
        <v>0</v>
      </c>
      <c r="G51" s="100">
        <f>[1]Производство!G51-[1]Заказы!G51</f>
        <v>0</v>
      </c>
      <c r="H51" s="100">
        <f>[1]Производство!H51-[1]Заказы!H51</f>
        <v>0</v>
      </c>
      <c r="I51" s="100">
        <f>[1]Производство!I51-[1]Заказы!I51</f>
        <v>0</v>
      </c>
      <c r="J51" s="100">
        <f>[1]Производство!J51-[1]Заказы!J51</f>
        <v>0</v>
      </c>
      <c r="K51" s="101"/>
      <c r="L51" s="103">
        <v>664</v>
      </c>
      <c r="M51" s="104">
        <f t="shared" si="1"/>
        <v>0</v>
      </c>
      <c r="N51" s="103">
        <v>631</v>
      </c>
      <c r="O51" s="104">
        <f t="shared" si="2"/>
        <v>0</v>
      </c>
      <c r="P51" s="103">
        <v>599</v>
      </c>
      <c r="Q51" s="104">
        <f t="shared" si="3"/>
        <v>0</v>
      </c>
      <c r="R51" s="103">
        <v>566</v>
      </c>
      <c r="S51" s="105">
        <f t="shared" si="4"/>
        <v>0</v>
      </c>
      <c r="T51" s="106"/>
      <c r="U51" s="48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</row>
    <row r="52" spans="1:47" s="50" customFormat="1" ht="16.5" hidden="1" customHeight="1" thickBot="1">
      <c r="A52" s="107" t="s">
        <v>64</v>
      </c>
      <c r="B52" s="108" t="s">
        <v>77</v>
      </c>
      <c r="C52" s="127" t="s">
        <v>31</v>
      </c>
      <c r="D52" s="110"/>
      <c r="E52" s="111" t="s">
        <v>29</v>
      </c>
      <c r="F52" s="78">
        <f>[1]Производство!F52-[1]Заказы!F52</f>
        <v>0</v>
      </c>
      <c r="G52" s="78">
        <f>[1]Производство!G52-[1]Заказы!G52</f>
        <v>0</v>
      </c>
      <c r="H52" s="78">
        <f>[1]Производство!H52-[1]Заказы!H52</f>
        <v>0</v>
      </c>
      <c r="I52" s="78">
        <f>[1]Производство!I52-[1]Заказы!I52</f>
        <v>0</v>
      </c>
      <c r="J52" s="78">
        <f>[1]Производство!J52-[1]Заказы!J52</f>
        <v>0</v>
      </c>
      <c r="K52" s="79"/>
      <c r="L52" s="112">
        <v>664</v>
      </c>
      <c r="M52" s="113">
        <f t="shared" si="1"/>
        <v>0</v>
      </c>
      <c r="N52" s="112">
        <v>631</v>
      </c>
      <c r="O52" s="113">
        <f t="shared" si="2"/>
        <v>0</v>
      </c>
      <c r="P52" s="112">
        <v>599</v>
      </c>
      <c r="Q52" s="113">
        <f t="shared" si="3"/>
        <v>0</v>
      </c>
      <c r="R52" s="112">
        <v>566</v>
      </c>
      <c r="S52" s="114">
        <f t="shared" si="4"/>
        <v>0</v>
      </c>
      <c r="T52" s="115"/>
      <c r="U52" s="48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</row>
    <row r="53" spans="1:47" s="134" customFormat="1" ht="16.5" customHeight="1" thickBot="1">
      <c r="A53" s="62" t="s">
        <v>25</v>
      </c>
      <c r="B53" s="63" t="s">
        <v>78</v>
      </c>
      <c r="C53" s="64" t="s">
        <v>27</v>
      </c>
      <c r="D53" s="65" t="s">
        <v>28</v>
      </c>
      <c r="E53" s="66" t="s">
        <v>29</v>
      </c>
      <c r="F53" s="89">
        <f>[1]Производство!F53-[1]Заказы!F53</f>
        <v>0</v>
      </c>
      <c r="G53" s="90"/>
      <c r="H53" s="129">
        <f>[1]Производство!H53-[1]Заказы!H53</f>
        <v>5</v>
      </c>
      <c r="I53" s="90"/>
      <c r="J53" s="89">
        <f>[1]Производство!J53-[1]Заказы!J53</f>
        <v>0</v>
      </c>
      <c r="K53" s="89">
        <f>[1]Производство!K53-[1]Заказы!K53</f>
        <v>0</v>
      </c>
      <c r="L53" s="69">
        <v>1587</v>
      </c>
      <c r="M53" s="70">
        <f t="shared" si="1"/>
        <v>7935</v>
      </c>
      <c r="N53" s="69">
        <v>1508</v>
      </c>
      <c r="O53" s="70">
        <f t="shared" si="2"/>
        <v>7540</v>
      </c>
      <c r="P53" s="69">
        <v>1430</v>
      </c>
      <c r="Q53" s="70">
        <f t="shared" si="3"/>
        <v>7150</v>
      </c>
      <c r="R53" s="69">
        <v>1362</v>
      </c>
      <c r="S53" s="133">
        <f t="shared" si="4"/>
        <v>6810</v>
      </c>
      <c r="T53" s="72"/>
      <c r="U53" s="48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</row>
    <row r="54" spans="1:47" s="50" customFormat="1" ht="16.5" hidden="1" customHeight="1">
      <c r="A54" s="116" t="s">
        <v>25</v>
      </c>
      <c r="B54" s="117" t="s">
        <v>79</v>
      </c>
      <c r="C54" s="118" t="s">
        <v>37</v>
      </c>
      <c r="D54" s="119" t="s">
        <v>28</v>
      </c>
      <c r="E54" s="120" t="s">
        <v>29</v>
      </c>
      <c r="F54" s="100">
        <f>[1]Производство!F54-[1]Заказы!F54</f>
        <v>0</v>
      </c>
      <c r="G54" s="101"/>
      <c r="H54" s="101"/>
      <c r="I54" s="101"/>
      <c r="J54" s="100">
        <f>[1]Производство!J54-[1]Заказы!J54</f>
        <v>0</v>
      </c>
      <c r="K54" s="100">
        <f>[1]Производство!K54-[1]Заказы!K54</f>
        <v>0</v>
      </c>
      <c r="L54" s="121">
        <v>1587</v>
      </c>
      <c r="M54" s="122">
        <f t="shared" si="1"/>
        <v>0</v>
      </c>
      <c r="N54" s="121">
        <v>1508</v>
      </c>
      <c r="O54" s="122">
        <f t="shared" si="2"/>
        <v>0</v>
      </c>
      <c r="P54" s="121">
        <v>1430</v>
      </c>
      <c r="Q54" s="122">
        <f t="shared" si="3"/>
        <v>0</v>
      </c>
      <c r="R54" s="121">
        <v>1362</v>
      </c>
      <c r="S54" s="135">
        <f t="shared" si="4"/>
        <v>0</v>
      </c>
      <c r="T54" s="106"/>
      <c r="U54" s="48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</row>
    <row r="55" spans="1:47" s="137" customFormat="1" ht="16.5" hidden="1" customHeight="1" thickBot="1">
      <c r="A55" s="73" t="s">
        <v>25</v>
      </c>
      <c r="B55" s="74" t="s">
        <v>80</v>
      </c>
      <c r="C55" s="75" t="s">
        <v>31</v>
      </c>
      <c r="D55" s="76" t="s">
        <v>28</v>
      </c>
      <c r="E55" s="77" t="s">
        <v>29</v>
      </c>
      <c r="F55" s="78">
        <f>[1]Производство!F55-[1]Заказы!F55</f>
        <v>0</v>
      </c>
      <c r="G55" s="79"/>
      <c r="H55" s="79"/>
      <c r="I55" s="79"/>
      <c r="J55" s="78">
        <f>[1]Производство!J55-[1]Заказы!J55</f>
        <v>0</v>
      </c>
      <c r="K55" s="78">
        <f>[1]Производство!K55-[1]Заказы!K55</f>
        <v>0</v>
      </c>
      <c r="L55" s="80">
        <v>1587</v>
      </c>
      <c r="M55" s="81">
        <f t="shared" si="1"/>
        <v>0</v>
      </c>
      <c r="N55" s="80">
        <v>1508</v>
      </c>
      <c r="O55" s="81">
        <f t="shared" si="2"/>
        <v>0</v>
      </c>
      <c r="P55" s="80">
        <v>1430</v>
      </c>
      <c r="Q55" s="81">
        <f t="shared" si="3"/>
        <v>0</v>
      </c>
      <c r="R55" s="80">
        <v>1362</v>
      </c>
      <c r="S55" s="136">
        <f t="shared" si="4"/>
        <v>0</v>
      </c>
      <c r="T55" s="83"/>
      <c r="U55" s="48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</row>
    <row r="56" spans="1:47" s="134" customFormat="1" ht="16.5" hidden="1" customHeight="1">
      <c r="A56" s="84" t="s">
        <v>25</v>
      </c>
      <c r="B56" s="85" t="s">
        <v>81</v>
      </c>
      <c r="C56" s="86" t="s">
        <v>82</v>
      </c>
      <c r="D56" s="87" t="s">
        <v>42</v>
      </c>
      <c r="E56" s="88" t="s">
        <v>29</v>
      </c>
      <c r="F56" s="89">
        <f>[1]Производство!F56-[1]Заказы!F56</f>
        <v>0</v>
      </c>
      <c r="G56" s="89">
        <f>[1]Производство!G56-[1]Заказы!G56</f>
        <v>0</v>
      </c>
      <c r="H56" s="90"/>
      <c r="I56" s="90"/>
      <c r="J56" s="89">
        <f>[1]Производство!J56-[1]Заказы!J56</f>
        <v>0</v>
      </c>
      <c r="K56" s="89">
        <f>[1]Производство!K56-[1]Заказы!K56</f>
        <v>0</v>
      </c>
      <c r="L56" s="91">
        <v>897</v>
      </c>
      <c r="M56" s="92">
        <f t="shared" si="1"/>
        <v>0</v>
      </c>
      <c r="N56" s="91">
        <v>852</v>
      </c>
      <c r="O56" s="92">
        <f t="shared" si="2"/>
        <v>0</v>
      </c>
      <c r="P56" s="91">
        <v>808</v>
      </c>
      <c r="Q56" s="92">
        <f t="shared" si="3"/>
        <v>0</v>
      </c>
      <c r="R56" s="91">
        <v>764</v>
      </c>
      <c r="S56" s="93">
        <f t="shared" si="4"/>
        <v>0</v>
      </c>
      <c r="T56" s="94"/>
      <c r="U56" s="48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</row>
    <row r="57" spans="1:47" s="50" customFormat="1" ht="16.5" hidden="1" customHeight="1">
      <c r="A57" s="95" t="s">
        <v>25</v>
      </c>
      <c r="B57" s="96" t="s">
        <v>83</v>
      </c>
      <c r="C57" s="97" t="s">
        <v>33</v>
      </c>
      <c r="D57" s="98" t="s">
        <v>42</v>
      </c>
      <c r="E57" s="99" t="s">
        <v>29</v>
      </c>
      <c r="F57" s="100">
        <f>[1]Производство!F57-[1]Заказы!F57</f>
        <v>0</v>
      </c>
      <c r="G57" s="100">
        <f>[1]Производство!G57-[1]Заказы!G57</f>
        <v>0</v>
      </c>
      <c r="H57" s="101"/>
      <c r="I57" s="101"/>
      <c r="J57" s="100">
        <f>[1]Производство!J57-[1]Заказы!J57</f>
        <v>0</v>
      </c>
      <c r="K57" s="100">
        <f>[1]Производство!K57-[1]Заказы!K57</f>
        <v>0</v>
      </c>
      <c r="L57" s="103">
        <v>897</v>
      </c>
      <c r="M57" s="104">
        <f t="shared" si="1"/>
        <v>0</v>
      </c>
      <c r="N57" s="103">
        <v>852</v>
      </c>
      <c r="O57" s="104">
        <f t="shared" si="2"/>
        <v>0</v>
      </c>
      <c r="P57" s="103">
        <v>808</v>
      </c>
      <c r="Q57" s="104">
        <f t="shared" si="3"/>
        <v>0</v>
      </c>
      <c r="R57" s="103">
        <v>764</v>
      </c>
      <c r="S57" s="105">
        <f t="shared" si="4"/>
        <v>0</v>
      </c>
      <c r="T57" s="106"/>
      <c r="U57" s="48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</row>
    <row r="58" spans="1:47" s="137" customFormat="1" ht="16.5" hidden="1" customHeight="1" thickBot="1">
      <c r="A58" s="107" t="s">
        <v>25</v>
      </c>
      <c r="B58" s="108" t="s">
        <v>84</v>
      </c>
      <c r="C58" s="127" t="s">
        <v>27</v>
      </c>
      <c r="D58" s="110" t="s">
        <v>42</v>
      </c>
      <c r="E58" s="111" t="s">
        <v>29</v>
      </c>
      <c r="F58" s="78">
        <f>[1]Производство!F58-[1]Заказы!F58</f>
        <v>0</v>
      </c>
      <c r="G58" s="78">
        <f>[1]Производство!G58-[1]Заказы!G58</f>
        <v>0</v>
      </c>
      <c r="H58" s="79"/>
      <c r="I58" s="79"/>
      <c r="J58" s="78">
        <f>[1]Производство!J58-[1]Заказы!J58</f>
        <v>0</v>
      </c>
      <c r="K58" s="78">
        <f>[1]Производство!K58-[1]Заказы!K58</f>
        <v>0</v>
      </c>
      <c r="L58" s="112">
        <v>897</v>
      </c>
      <c r="M58" s="113">
        <f t="shared" si="1"/>
        <v>0</v>
      </c>
      <c r="N58" s="112">
        <v>852</v>
      </c>
      <c r="O58" s="113">
        <f t="shared" si="2"/>
        <v>0</v>
      </c>
      <c r="P58" s="112">
        <v>808</v>
      </c>
      <c r="Q58" s="113">
        <f t="shared" si="3"/>
        <v>0</v>
      </c>
      <c r="R58" s="112">
        <v>764</v>
      </c>
      <c r="S58" s="114">
        <f t="shared" si="4"/>
        <v>0</v>
      </c>
      <c r="T58" s="115"/>
      <c r="U58" s="48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</row>
    <row r="59" spans="1:47" s="134" customFormat="1" ht="16.5" customHeight="1">
      <c r="A59" s="62" t="s">
        <v>25</v>
      </c>
      <c r="B59" s="63" t="s">
        <v>85</v>
      </c>
      <c r="C59" s="64" t="s">
        <v>33</v>
      </c>
      <c r="D59" s="65" t="s">
        <v>28</v>
      </c>
      <c r="E59" s="66" t="s">
        <v>29</v>
      </c>
      <c r="F59" s="89">
        <f>[1]Производство!F59-[1]Заказы!F59</f>
        <v>0</v>
      </c>
      <c r="G59" s="143">
        <f>[1]Производство!G59-[1]Заказы!G59</f>
        <v>3</v>
      </c>
      <c r="H59" s="90"/>
      <c r="I59" s="129">
        <f>[1]Производство!I59-[1]Заказы!I59</f>
        <v>3</v>
      </c>
      <c r="J59" s="89">
        <f>[1]Производство!J59-[1]Заказы!J59</f>
        <v>0</v>
      </c>
      <c r="K59" s="89">
        <f>[1]Производство!K59-[1]Заказы!K59</f>
        <v>0</v>
      </c>
      <c r="L59" s="69">
        <v>939</v>
      </c>
      <c r="M59" s="70">
        <f t="shared" si="1"/>
        <v>5634</v>
      </c>
      <c r="N59" s="69">
        <v>892</v>
      </c>
      <c r="O59" s="70">
        <f t="shared" si="2"/>
        <v>5352</v>
      </c>
      <c r="P59" s="69">
        <v>846</v>
      </c>
      <c r="Q59" s="70">
        <f t="shared" si="3"/>
        <v>5076</v>
      </c>
      <c r="R59" s="69">
        <v>800</v>
      </c>
      <c r="S59" s="71">
        <f t="shared" si="4"/>
        <v>4800</v>
      </c>
      <c r="T59" s="72"/>
      <c r="U59" s="48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</row>
    <row r="60" spans="1:47" s="50" customFormat="1" ht="16.5" customHeight="1">
      <c r="A60" s="116" t="s">
        <v>25</v>
      </c>
      <c r="B60" s="117" t="s">
        <v>86</v>
      </c>
      <c r="C60" s="118" t="s">
        <v>27</v>
      </c>
      <c r="D60" s="119" t="s">
        <v>28</v>
      </c>
      <c r="E60" s="120" t="s">
        <v>29</v>
      </c>
      <c r="F60" s="100">
        <f>[1]Производство!F60-[1]Заказы!F60</f>
        <v>0</v>
      </c>
      <c r="G60" s="126"/>
      <c r="H60" s="131">
        <f>[1]Производство!H60-[1]Заказы!H60</f>
        <v>5</v>
      </c>
      <c r="I60" s="131">
        <f>[1]Производство!I60-[1]Заказы!I60</f>
        <v>5</v>
      </c>
      <c r="J60" s="100">
        <f>[1]Производство!J60-[1]Заказы!J60</f>
        <v>0</v>
      </c>
      <c r="K60" s="100">
        <f>[1]Производство!K60-[1]Заказы!K60</f>
        <v>0</v>
      </c>
      <c r="L60" s="121">
        <v>939</v>
      </c>
      <c r="M60" s="122">
        <f t="shared" si="1"/>
        <v>9390</v>
      </c>
      <c r="N60" s="121">
        <v>892</v>
      </c>
      <c r="O60" s="122">
        <f t="shared" si="2"/>
        <v>8920</v>
      </c>
      <c r="P60" s="121">
        <v>846</v>
      </c>
      <c r="Q60" s="122">
        <f t="shared" si="3"/>
        <v>8460</v>
      </c>
      <c r="R60" s="121">
        <v>800</v>
      </c>
      <c r="S60" s="123">
        <f t="shared" si="4"/>
        <v>8000</v>
      </c>
      <c r="T60" s="106"/>
      <c r="U60" s="48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</row>
    <row r="61" spans="1:47" s="137" customFormat="1" ht="16.5" customHeight="1" thickBot="1">
      <c r="A61" s="73" t="s">
        <v>25</v>
      </c>
      <c r="B61" s="74" t="s">
        <v>87</v>
      </c>
      <c r="C61" s="75" t="s">
        <v>31</v>
      </c>
      <c r="D61" s="76" t="s">
        <v>28</v>
      </c>
      <c r="E61" s="77" t="s">
        <v>29</v>
      </c>
      <c r="F61" s="78">
        <f>[1]Производство!F61-[1]Заказы!F61</f>
        <v>0</v>
      </c>
      <c r="G61" s="128"/>
      <c r="H61" s="132">
        <f>[1]Производство!H61-[1]Заказы!H61</f>
        <v>3</v>
      </c>
      <c r="I61" s="79"/>
      <c r="J61" s="78">
        <f>[1]Производство!J61-[1]Заказы!J61</f>
        <v>0</v>
      </c>
      <c r="K61" s="78">
        <f>[1]Производство!K61-[1]Заказы!K61</f>
        <v>0</v>
      </c>
      <c r="L61" s="80">
        <v>939</v>
      </c>
      <c r="M61" s="81">
        <f t="shared" si="1"/>
        <v>2817</v>
      </c>
      <c r="N61" s="80">
        <v>892</v>
      </c>
      <c r="O61" s="81">
        <f t="shared" si="2"/>
        <v>2676</v>
      </c>
      <c r="P61" s="80">
        <v>846</v>
      </c>
      <c r="Q61" s="81">
        <f t="shared" si="3"/>
        <v>2538</v>
      </c>
      <c r="R61" s="80">
        <v>800</v>
      </c>
      <c r="S61" s="82">
        <f t="shared" si="4"/>
        <v>2400</v>
      </c>
      <c r="T61" s="83"/>
      <c r="U61" s="48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</row>
    <row r="62" spans="1:47" s="134" customFormat="1" ht="16.5" hidden="1" customHeight="1">
      <c r="A62" s="84" t="s">
        <v>25</v>
      </c>
      <c r="B62" s="85" t="s">
        <v>88</v>
      </c>
      <c r="C62" s="86" t="s">
        <v>33</v>
      </c>
      <c r="D62" s="87" t="s">
        <v>34</v>
      </c>
      <c r="E62" s="88" t="s">
        <v>29</v>
      </c>
      <c r="F62" s="67">
        <f>[1]Производство!F62-[1]Заказы!F62</f>
        <v>0</v>
      </c>
      <c r="G62" s="144"/>
      <c r="H62" s="144"/>
      <c r="I62" s="67">
        <f>[1]Производство!I62-[1]Заказы!I62</f>
        <v>0</v>
      </c>
      <c r="J62" s="67">
        <f>[1]Производство!J62-[1]Заказы!J62</f>
        <v>0</v>
      </c>
      <c r="K62" s="67">
        <f>[1]Производство!K62-[1]Заказы!K62</f>
        <v>0</v>
      </c>
      <c r="L62" s="91">
        <v>610</v>
      </c>
      <c r="M62" s="92">
        <f t="shared" si="1"/>
        <v>0</v>
      </c>
      <c r="N62" s="91">
        <v>580</v>
      </c>
      <c r="O62" s="92">
        <f t="shared" si="2"/>
        <v>0</v>
      </c>
      <c r="P62" s="91">
        <v>550</v>
      </c>
      <c r="Q62" s="92">
        <f t="shared" si="3"/>
        <v>0</v>
      </c>
      <c r="R62" s="91">
        <v>520</v>
      </c>
      <c r="S62" s="93">
        <f t="shared" si="4"/>
        <v>0</v>
      </c>
      <c r="T62" s="94"/>
      <c r="U62" s="48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</row>
    <row r="63" spans="1:47" s="137" customFormat="1" ht="16.5" hidden="1" customHeight="1" thickBot="1">
      <c r="A63" s="107" t="s">
        <v>25</v>
      </c>
      <c r="B63" s="108" t="s">
        <v>89</v>
      </c>
      <c r="C63" s="127" t="s">
        <v>31</v>
      </c>
      <c r="D63" s="110" t="s">
        <v>34</v>
      </c>
      <c r="E63" s="111" t="s">
        <v>29</v>
      </c>
      <c r="F63" s="78">
        <f>[1]Производство!F63-[1]Заказы!F63</f>
        <v>0</v>
      </c>
      <c r="G63" s="128"/>
      <c r="H63" s="128"/>
      <c r="I63" s="78">
        <f>[1]Производство!I63-[1]Заказы!I63</f>
        <v>0</v>
      </c>
      <c r="J63" s="78">
        <f>[1]Производство!J63-[1]Заказы!J63</f>
        <v>0</v>
      </c>
      <c r="K63" s="78">
        <f>[1]Производство!K63-[1]Заказы!K63</f>
        <v>0</v>
      </c>
      <c r="L63" s="112">
        <v>610</v>
      </c>
      <c r="M63" s="113">
        <f t="shared" si="1"/>
        <v>0</v>
      </c>
      <c r="N63" s="112">
        <v>580</v>
      </c>
      <c r="O63" s="113">
        <f t="shared" si="2"/>
        <v>0</v>
      </c>
      <c r="P63" s="112">
        <v>550</v>
      </c>
      <c r="Q63" s="113">
        <f t="shared" si="3"/>
        <v>0</v>
      </c>
      <c r="R63" s="112">
        <v>520</v>
      </c>
      <c r="S63" s="114">
        <f t="shared" si="4"/>
        <v>0</v>
      </c>
      <c r="T63" s="115"/>
      <c r="U63" s="48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</row>
    <row r="64" spans="1:47" s="134" customFormat="1" ht="16.5" hidden="1" customHeight="1">
      <c r="A64" s="62" t="s">
        <v>25</v>
      </c>
      <c r="B64" s="63" t="s">
        <v>90</v>
      </c>
      <c r="C64" s="64" t="s">
        <v>27</v>
      </c>
      <c r="D64" s="65" t="s">
        <v>28</v>
      </c>
      <c r="E64" s="66" t="s">
        <v>29</v>
      </c>
      <c r="F64" s="89">
        <f>[1]Производство!F64-[1]Заказы!F64</f>
        <v>0</v>
      </c>
      <c r="G64" s="90"/>
      <c r="H64" s="90"/>
      <c r="I64" s="90"/>
      <c r="J64" s="89">
        <f>[1]Производство!J64-[1]Заказы!J64</f>
        <v>0</v>
      </c>
      <c r="K64" s="89">
        <f>[1]Производство!K64-[1]Заказы!K64</f>
        <v>0</v>
      </c>
      <c r="L64" s="69">
        <v>1157</v>
      </c>
      <c r="M64" s="70">
        <f t="shared" si="1"/>
        <v>0</v>
      </c>
      <c r="N64" s="69">
        <v>1099</v>
      </c>
      <c r="O64" s="70">
        <f t="shared" si="2"/>
        <v>0</v>
      </c>
      <c r="P64" s="69">
        <v>1042</v>
      </c>
      <c r="Q64" s="70">
        <f t="shared" si="3"/>
        <v>0</v>
      </c>
      <c r="R64" s="69">
        <v>985</v>
      </c>
      <c r="S64" s="71">
        <f t="shared" si="4"/>
        <v>0</v>
      </c>
      <c r="T64" s="72"/>
      <c r="U64" s="48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</row>
    <row r="65" spans="1:47" s="50" customFormat="1" ht="16.5" hidden="1" customHeight="1">
      <c r="A65" s="116" t="s">
        <v>25</v>
      </c>
      <c r="B65" s="117" t="s">
        <v>91</v>
      </c>
      <c r="C65" s="118" t="s">
        <v>37</v>
      </c>
      <c r="D65" s="119" t="s">
        <v>28</v>
      </c>
      <c r="E65" s="120" t="s">
        <v>29</v>
      </c>
      <c r="F65" s="100">
        <f>[1]Производство!F65-[1]Заказы!F65</f>
        <v>0</v>
      </c>
      <c r="G65" s="126"/>
      <c r="H65" s="126"/>
      <c r="I65" s="101"/>
      <c r="J65" s="100">
        <f>[1]Производство!J65-[1]Заказы!J65</f>
        <v>0</v>
      </c>
      <c r="K65" s="100">
        <f>[1]Производство!K65-[1]Заказы!K65</f>
        <v>0</v>
      </c>
      <c r="L65" s="121">
        <v>1157</v>
      </c>
      <c r="M65" s="122">
        <f t="shared" si="1"/>
        <v>0</v>
      </c>
      <c r="N65" s="121">
        <v>1099</v>
      </c>
      <c r="O65" s="122">
        <f t="shared" si="2"/>
        <v>0</v>
      </c>
      <c r="P65" s="121">
        <v>1042</v>
      </c>
      <c r="Q65" s="122">
        <f t="shared" si="3"/>
        <v>0</v>
      </c>
      <c r="R65" s="121">
        <v>985</v>
      </c>
      <c r="S65" s="123">
        <f t="shared" si="4"/>
        <v>0</v>
      </c>
      <c r="T65" s="106"/>
      <c r="U65" s="48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</row>
    <row r="66" spans="1:47" s="137" customFormat="1" ht="16.5" hidden="1" customHeight="1" thickBot="1">
      <c r="A66" s="73" t="s">
        <v>25</v>
      </c>
      <c r="B66" s="74" t="s">
        <v>92</v>
      </c>
      <c r="C66" s="75" t="s">
        <v>31</v>
      </c>
      <c r="D66" s="76" t="s">
        <v>28</v>
      </c>
      <c r="E66" s="77" t="s">
        <v>29</v>
      </c>
      <c r="F66" s="78">
        <f>[1]Производство!F66-[1]Заказы!F66</f>
        <v>0</v>
      </c>
      <c r="G66" s="128"/>
      <c r="H66" s="128"/>
      <c r="I66" s="79"/>
      <c r="J66" s="78">
        <f>[1]Производство!J66-[1]Заказы!J66</f>
        <v>0</v>
      </c>
      <c r="K66" s="78">
        <f>[1]Производство!K66-[1]Заказы!K66</f>
        <v>0</v>
      </c>
      <c r="L66" s="80">
        <v>1157</v>
      </c>
      <c r="M66" s="81">
        <f t="shared" si="1"/>
        <v>0</v>
      </c>
      <c r="N66" s="80">
        <v>1099</v>
      </c>
      <c r="O66" s="81">
        <f t="shared" si="2"/>
        <v>0</v>
      </c>
      <c r="P66" s="80">
        <v>1042</v>
      </c>
      <c r="Q66" s="81">
        <f t="shared" si="3"/>
        <v>0</v>
      </c>
      <c r="R66" s="80">
        <v>985</v>
      </c>
      <c r="S66" s="82">
        <f t="shared" si="4"/>
        <v>0</v>
      </c>
      <c r="T66" s="83"/>
      <c r="U66" s="48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</row>
    <row r="67" spans="1:47" s="134" customFormat="1" ht="16.5" customHeight="1">
      <c r="A67" s="84" t="s">
        <v>25</v>
      </c>
      <c r="B67" s="85" t="s">
        <v>93</v>
      </c>
      <c r="C67" s="145" t="s">
        <v>27</v>
      </c>
      <c r="D67" s="146" t="s">
        <v>94</v>
      </c>
      <c r="E67" s="88" t="s">
        <v>29</v>
      </c>
      <c r="F67" s="89">
        <f>[1]Производство!F67-[1]Заказы!F67</f>
        <v>0</v>
      </c>
      <c r="G67" s="89">
        <f>[1]Производство!G67-[1]Заказы!G67</f>
        <v>0</v>
      </c>
      <c r="H67" s="89">
        <f>[1]Производство!H67-[1]Заказы!H67</f>
        <v>0</v>
      </c>
      <c r="I67" s="90"/>
      <c r="J67" s="90"/>
      <c r="K67" s="89">
        <f>[1]Производство!K67-[1]Заказы!K67</f>
        <v>0</v>
      </c>
      <c r="L67" s="91">
        <v>478</v>
      </c>
      <c r="M67" s="92">
        <f t="shared" si="1"/>
        <v>0</v>
      </c>
      <c r="N67" s="91">
        <v>454</v>
      </c>
      <c r="O67" s="92">
        <f t="shared" si="2"/>
        <v>0</v>
      </c>
      <c r="P67" s="91">
        <v>431</v>
      </c>
      <c r="Q67" s="92">
        <f t="shared" si="3"/>
        <v>0</v>
      </c>
      <c r="R67" s="91">
        <v>407</v>
      </c>
      <c r="S67" s="93">
        <f t="shared" si="4"/>
        <v>0</v>
      </c>
      <c r="T67" s="94"/>
      <c r="U67" s="48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</row>
    <row r="68" spans="1:47" s="50" customFormat="1" ht="16.5" customHeight="1">
      <c r="A68" s="95" t="s">
        <v>25</v>
      </c>
      <c r="B68" s="96" t="s">
        <v>95</v>
      </c>
      <c r="C68" s="147" t="s">
        <v>71</v>
      </c>
      <c r="D68" s="98" t="s">
        <v>94</v>
      </c>
      <c r="E68" s="99" t="s">
        <v>29</v>
      </c>
      <c r="F68" s="100">
        <f>[1]Производство!F68-[1]Заказы!F68</f>
        <v>0</v>
      </c>
      <c r="G68" s="100">
        <f>[1]Производство!G68-[1]Заказы!G68</f>
        <v>0</v>
      </c>
      <c r="H68" s="100">
        <f>[1]Производство!H68-[1]Заказы!H68</f>
        <v>0</v>
      </c>
      <c r="I68" s="131">
        <f>[1]Производство!I68-[1]Заказы!I68</f>
        <v>3</v>
      </c>
      <c r="J68" s="131">
        <f>[1]Производство!J68-[1]Заказы!J68</f>
        <v>5</v>
      </c>
      <c r="K68" s="100">
        <f>[1]Производство!K68-[1]Заказы!K68</f>
        <v>0</v>
      </c>
      <c r="L68" s="103">
        <v>478</v>
      </c>
      <c r="M68" s="104">
        <f t="shared" si="1"/>
        <v>3824</v>
      </c>
      <c r="N68" s="103">
        <v>454</v>
      </c>
      <c r="O68" s="104">
        <f t="shared" si="2"/>
        <v>3632</v>
      </c>
      <c r="P68" s="103">
        <v>431</v>
      </c>
      <c r="Q68" s="104">
        <f t="shared" si="3"/>
        <v>3448</v>
      </c>
      <c r="R68" s="103">
        <v>407</v>
      </c>
      <c r="S68" s="105">
        <f t="shared" si="4"/>
        <v>3256</v>
      </c>
      <c r="T68" s="106"/>
      <c r="U68" s="48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</row>
    <row r="69" spans="1:47" s="137" customFormat="1" ht="16.5" customHeight="1" thickBot="1">
      <c r="A69" s="107" t="s">
        <v>25</v>
      </c>
      <c r="B69" s="108" t="s">
        <v>96</v>
      </c>
      <c r="C69" s="109" t="s">
        <v>31</v>
      </c>
      <c r="D69" s="110" t="s">
        <v>94</v>
      </c>
      <c r="E69" s="111" t="s">
        <v>29</v>
      </c>
      <c r="F69" s="78">
        <f>[1]Производство!F69-[1]Заказы!F69</f>
        <v>0</v>
      </c>
      <c r="G69" s="78">
        <f>[1]Производство!G69-[1]Заказы!G69</f>
        <v>0</v>
      </c>
      <c r="H69" s="78">
        <f>[1]Производство!H69-[1]Заказы!H69</f>
        <v>0</v>
      </c>
      <c r="I69" s="79"/>
      <c r="J69" s="132">
        <f>[1]Производство!J69-[1]Заказы!J69</f>
        <v>10</v>
      </c>
      <c r="K69" s="78">
        <f>[1]Производство!K69-[1]Заказы!K69</f>
        <v>0</v>
      </c>
      <c r="L69" s="112">
        <v>478</v>
      </c>
      <c r="M69" s="113">
        <f t="shared" si="1"/>
        <v>4780</v>
      </c>
      <c r="N69" s="112">
        <v>454</v>
      </c>
      <c r="O69" s="113">
        <f t="shared" si="2"/>
        <v>4540</v>
      </c>
      <c r="P69" s="112">
        <v>431</v>
      </c>
      <c r="Q69" s="113">
        <f t="shared" si="3"/>
        <v>4310</v>
      </c>
      <c r="R69" s="112">
        <v>407</v>
      </c>
      <c r="S69" s="114">
        <f t="shared" si="4"/>
        <v>4070</v>
      </c>
      <c r="T69" s="115"/>
      <c r="U69" s="48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</row>
    <row r="70" spans="1:47" s="134" customFormat="1" ht="16.5" customHeight="1">
      <c r="A70" s="62" t="s">
        <v>64</v>
      </c>
      <c r="B70" s="63" t="s">
        <v>97</v>
      </c>
      <c r="C70" s="148" t="s">
        <v>27</v>
      </c>
      <c r="D70" s="140"/>
      <c r="E70" s="66" t="s">
        <v>29</v>
      </c>
      <c r="F70" s="89">
        <f>[1]Производство!F70-[1]Заказы!F70</f>
        <v>0</v>
      </c>
      <c r="G70" s="89">
        <f>[1]Производство!G70-[1]Заказы!G70</f>
        <v>0</v>
      </c>
      <c r="H70" s="89">
        <f>[1]Производство!H70-[1]Заказы!H70</f>
        <v>0</v>
      </c>
      <c r="I70" s="89">
        <f>[1]Производство!I70-[1]Заказы!I70</f>
        <v>0</v>
      </c>
      <c r="J70" s="89">
        <f>[1]Производство!J70-[1]Заказы!J70</f>
        <v>0</v>
      </c>
      <c r="K70" s="129">
        <f>[1]Производство!K70-[1]Заказы!K70</f>
        <v>7</v>
      </c>
      <c r="L70" s="69">
        <v>648</v>
      </c>
      <c r="M70" s="70">
        <f t="shared" si="1"/>
        <v>4536</v>
      </c>
      <c r="N70" s="69">
        <v>616</v>
      </c>
      <c r="O70" s="70">
        <f t="shared" si="2"/>
        <v>4312</v>
      </c>
      <c r="P70" s="69">
        <v>584</v>
      </c>
      <c r="Q70" s="70">
        <f t="shared" si="3"/>
        <v>4088</v>
      </c>
      <c r="R70" s="69">
        <v>552</v>
      </c>
      <c r="S70" s="71">
        <f t="shared" si="4"/>
        <v>3864</v>
      </c>
      <c r="T70" s="72"/>
      <c r="U70" s="48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</row>
    <row r="71" spans="1:47" s="50" customFormat="1" ht="16.5" customHeight="1">
      <c r="A71" s="116" t="s">
        <v>64</v>
      </c>
      <c r="B71" s="117" t="s">
        <v>98</v>
      </c>
      <c r="C71" s="149" t="s">
        <v>71</v>
      </c>
      <c r="D71" s="141"/>
      <c r="E71" s="120" t="s">
        <v>29</v>
      </c>
      <c r="F71" s="100">
        <f>[1]Производство!F71-[1]Заказы!F71</f>
        <v>0</v>
      </c>
      <c r="G71" s="100">
        <f>[1]Производство!G71-[1]Заказы!G71</f>
        <v>0</v>
      </c>
      <c r="H71" s="100">
        <f>[1]Производство!H71-[1]Заказы!H71</f>
        <v>0</v>
      </c>
      <c r="I71" s="100">
        <f>[1]Производство!I71-[1]Заказы!I71</f>
        <v>0</v>
      </c>
      <c r="J71" s="100">
        <f>[1]Производство!J71-[1]Заказы!J71</f>
        <v>0</v>
      </c>
      <c r="K71" s="131">
        <f>[1]Производство!K71-[1]Заказы!K71</f>
        <v>5</v>
      </c>
      <c r="L71" s="121">
        <v>648</v>
      </c>
      <c r="M71" s="122">
        <f t="shared" si="1"/>
        <v>3240</v>
      </c>
      <c r="N71" s="121">
        <v>616</v>
      </c>
      <c r="O71" s="122">
        <f t="shared" si="2"/>
        <v>3080</v>
      </c>
      <c r="P71" s="121">
        <v>584</v>
      </c>
      <c r="Q71" s="122">
        <f t="shared" si="3"/>
        <v>2920</v>
      </c>
      <c r="R71" s="121">
        <v>552</v>
      </c>
      <c r="S71" s="123">
        <f t="shared" si="4"/>
        <v>2760</v>
      </c>
      <c r="T71" s="106"/>
      <c r="U71" s="48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</row>
    <row r="72" spans="1:47" s="137" customFormat="1" ht="16.5" customHeight="1" thickBot="1">
      <c r="A72" s="73" t="s">
        <v>64</v>
      </c>
      <c r="B72" s="74" t="s">
        <v>99</v>
      </c>
      <c r="C72" s="124" t="s">
        <v>31</v>
      </c>
      <c r="D72" s="142"/>
      <c r="E72" s="77" t="s">
        <v>29</v>
      </c>
      <c r="F72" s="78">
        <f>[1]Производство!F72-[1]Заказы!F72</f>
        <v>0</v>
      </c>
      <c r="G72" s="78">
        <f>[1]Производство!G72-[1]Заказы!G72</f>
        <v>0</v>
      </c>
      <c r="H72" s="78">
        <f>[1]Производство!H72-[1]Заказы!H72</f>
        <v>0</v>
      </c>
      <c r="I72" s="78">
        <f>[1]Производство!I72-[1]Заказы!I72</f>
        <v>0</v>
      </c>
      <c r="J72" s="78">
        <f>[1]Производство!J72-[1]Заказы!J72</f>
        <v>0</v>
      </c>
      <c r="K72" s="132">
        <f>[1]Производство!K72-[1]Заказы!K72</f>
        <v>3</v>
      </c>
      <c r="L72" s="80">
        <v>648</v>
      </c>
      <c r="M72" s="81">
        <f t="shared" si="1"/>
        <v>1944</v>
      </c>
      <c r="N72" s="80">
        <v>616</v>
      </c>
      <c r="O72" s="81">
        <f t="shared" si="2"/>
        <v>1848</v>
      </c>
      <c r="P72" s="80">
        <v>584</v>
      </c>
      <c r="Q72" s="81">
        <f t="shared" si="3"/>
        <v>1752</v>
      </c>
      <c r="R72" s="80">
        <v>552</v>
      </c>
      <c r="S72" s="82">
        <f t="shared" si="4"/>
        <v>1656</v>
      </c>
      <c r="T72" s="83"/>
      <c r="U72" s="48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</row>
    <row r="73" spans="1:47" s="50" customFormat="1" ht="16.5" customHeight="1">
      <c r="A73" s="84" t="s">
        <v>25</v>
      </c>
      <c r="B73" s="85" t="s">
        <v>100</v>
      </c>
      <c r="C73" s="86" t="s">
        <v>82</v>
      </c>
      <c r="D73" s="87" t="s">
        <v>94</v>
      </c>
      <c r="E73" s="88" t="s">
        <v>29</v>
      </c>
      <c r="F73" s="89">
        <f>[1]Производство!F73-[1]Заказы!F73</f>
        <v>0</v>
      </c>
      <c r="G73" s="89">
        <f>[1]Производство!G73-[1]Заказы!G73</f>
        <v>0</v>
      </c>
      <c r="H73" s="130">
        <f>[1]Производство!H73-[1]Заказы!H73</f>
        <v>0</v>
      </c>
      <c r="I73" s="129">
        <f>[1]Производство!I73-[1]Заказы!I73</f>
        <v>32</v>
      </c>
      <c r="J73" s="129">
        <f>[1]Производство!J73-[1]Заказы!J73</f>
        <v>7</v>
      </c>
      <c r="K73" s="89">
        <f>[1]Производство!K73-[1]Заказы!K73</f>
        <v>0</v>
      </c>
      <c r="L73" s="91">
        <v>552</v>
      </c>
      <c r="M73" s="92">
        <f t="shared" si="1"/>
        <v>21528</v>
      </c>
      <c r="N73" s="91">
        <v>524</v>
      </c>
      <c r="O73" s="92">
        <f t="shared" si="2"/>
        <v>20436</v>
      </c>
      <c r="P73" s="91">
        <v>497</v>
      </c>
      <c r="Q73" s="92">
        <f t="shared" si="3"/>
        <v>19383</v>
      </c>
      <c r="R73" s="91">
        <v>470</v>
      </c>
      <c r="S73" s="93">
        <f t="shared" si="4"/>
        <v>18330</v>
      </c>
      <c r="T73" s="94"/>
      <c r="U73" s="48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</row>
    <row r="74" spans="1:47" s="50" customFormat="1" ht="16.5" customHeight="1">
      <c r="A74" s="95" t="s">
        <v>25</v>
      </c>
      <c r="B74" s="96" t="s">
        <v>101</v>
      </c>
      <c r="C74" s="147" t="s">
        <v>71</v>
      </c>
      <c r="D74" s="98" t="s">
        <v>94</v>
      </c>
      <c r="E74" s="99" t="s">
        <v>29</v>
      </c>
      <c r="F74" s="100">
        <f>[1]Производство!F74-[1]Заказы!F74</f>
        <v>0</v>
      </c>
      <c r="G74" s="100">
        <f>[1]Производство!G74-[1]Заказы!G74</f>
        <v>0</v>
      </c>
      <c r="H74" s="138">
        <f>[1]Производство!H74-[1]Заказы!H74</f>
        <v>0</v>
      </c>
      <c r="I74" s="131">
        <f>[1]Производство!I74-[1]Заказы!I74</f>
        <v>4</v>
      </c>
      <c r="J74" s="131">
        <f>[1]Производство!J74-[1]Заказы!J74</f>
        <v>6</v>
      </c>
      <c r="K74" s="100">
        <f>[1]Производство!K74-[1]Заказы!K74</f>
        <v>0</v>
      </c>
      <c r="L74" s="103">
        <v>552</v>
      </c>
      <c r="M74" s="104">
        <f t="shared" si="1"/>
        <v>5520</v>
      </c>
      <c r="N74" s="103">
        <v>524</v>
      </c>
      <c r="O74" s="104">
        <f t="shared" si="2"/>
        <v>5240</v>
      </c>
      <c r="P74" s="103">
        <v>497</v>
      </c>
      <c r="Q74" s="104">
        <f t="shared" si="3"/>
        <v>4970</v>
      </c>
      <c r="R74" s="103">
        <v>470</v>
      </c>
      <c r="S74" s="105">
        <f t="shared" si="4"/>
        <v>4700</v>
      </c>
      <c r="T74" s="106"/>
      <c r="U74" s="48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</row>
    <row r="75" spans="1:47" s="50" customFormat="1" ht="16.5" customHeight="1" thickBot="1">
      <c r="A75" s="107" t="s">
        <v>25</v>
      </c>
      <c r="B75" s="108" t="s">
        <v>102</v>
      </c>
      <c r="C75" s="109" t="s">
        <v>31</v>
      </c>
      <c r="D75" s="110" t="s">
        <v>94</v>
      </c>
      <c r="E75" s="111" t="s">
        <v>29</v>
      </c>
      <c r="F75" s="78">
        <f>[1]Производство!F75-[1]Заказы!F75</f>
        <v>0</v>
      </c>
      <c r="G75" s="78">
        <f>[1]Производство!G75-[1]Заказы!G75</f>
        <v>0</v>
      </c>
      <c r="H75" s="139">
        <f>[1]Производство!H75-[1]Заказы!H75</f>
        <v>0</v>
      </c>
      <c r="I75" s="132">
        <f>[1]Производство!I75-[1]Заказы!I75</f>
        <v>3</v>
      </c>
      <c r="J75" s="132">
        <f>[1]Производство!J75-[1]Заказы!J75</f>
        <v>5</v>
      </c>
      <c r="K75" s="78">
        <f>[1]Производство!K75-[1]Заказы!K75</f>
        <v>0</v>
      </c>
      <c r="L75" s="112">
        <v>552</v>
      </c>
      <c r="M75" s="113">
        <f t="shared" si="1"/>
        <v>4416</v>
      </c>
      <c r="N75" s="112">
        <v>524</v>
      </c>
      <c r="O75" s="113">
        <f t="shared" si="2"/>
        <v>4192</v>
      </c>
      <c r="P75" s="112">
        <v>497</v>
      </c>
      <c r="Q75" s="113">
        <f t="shared" si="3"/>
        <v>3976</v>
      </c>
      <c r="R75" s="112">
        <v>470</v>
      </c>
      <c r="S75" s="114">
        <f t="shared" si="4"/>
        <v>3760</v>
      </c>
      <c r="T75" s="115"/>
      <c r="U75" s="48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</row>
    <row r="76" spans="1:47" s="134" customFormat="1" ht="16.5" customHeight="1">
      <c r="A76" s="62" t="s">
        <v>64</v>
      </c>
      <c r="B76" s="63" t="s">
        <v>103</v>
      </c>
      <c r="C76" s="64" t="s">
        <v>82</v>
      </c>
      <c r="D76" s="140"/>
      <c r="E76" s="66" t="s">
        <v>29</v>
      </c>
      <c r="F76" s="89">
        <f>[1]Производство!F76-[1]Заказы!F76</f>
        <v>0</v>
      </c>
      <c r="G76" s="89">
        <f>[1]Производство!G76-[1]Заказы!G76</f>
        <v>0</v>
      </c>
      <c r="H76" s="89">
        <f>[1]Производство!H76-[1]Заказы!H76</f>
        <v>0</v>
      </c>
      <c r="I76" s="89">
        <f>[1]Производство!I76-[1]Заказы!I76</f>
        <v>0</v>
      </c>
      <c r="J76" s="89">
        <f>[1]Производство!J76-[1]Заказы!J76</f>
        <v>0</v>
      </c>
      <c r="K76" s="129">
        <f>[1]Производство!K76-[1]Заказы!K76</f>
        <v>18</v>
      </c>
      <c r="L76" s="69">
        <v>914</v>
      </c>
      <c r="M76" s="70">
        <f t="shared" si="1"/>
        <v>16452</v>
      </c>
      <c r="N76" s="69">
        <v>869</v>
      </c>
      <c r="O76" s="70">
        <f t="shared" si="2"/>
        <v>15642</v>
      </c>
      <c r="P76" s="69">
        <v>824</v>
      </c>
      <c r="Q76" s="70">
        <f t="shared" si="3"/>
        <v>14832</v>
      </c>
      <c r="R76" s="69">
        <v>779</v>
      </c>
      <c r="S76" s="71">
        <f t="shared" si="4"/>
        <v>14022</v>
      </c>
      <c r="T76" s="72"/>
      <c r="U76" s="48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</row>
    <row r="77" spans="1:47" s="50" customFormat="1" ht="16.5" customHeight="1">
      <c r="A77" s="116" t="s">
        <v>64</v>
      </c>
      <c r="B77" s="117" t="s">
        <v>104</v>
      </c>
      <c r="C77" s="149" t="s">
        <v>71</v>
      </c>
      <c r="D77" s="141"/>
      <c r="E77" s="120" t="s">
        <v>29</v>
      </c>
      <c r="F77" s="100">
        <f>[1]Производство!F77-[1]Заказы!F77</f>
        <v>0</v>
      </c>
      <c r="G77" s="100">
        <f>[1]Производство!G77-[1]Заказы!G77</f>
        <v>0</v>
      </c>
      <c r="H77" s="100">
        <f>[1]Производство!H77-[1]Заказы!H77</f>
        <v>0</v>
      </c>
      <c r="I77" s="100">
        <f>[1]Производство!I77-[1]Заказы!I77</f>
        <v>0</v>
      </c>
      <c r="J77" s="100">
        <f>[1]Производство!J77-[1]Заказы!J77</f>
        <v>0</v>
      </c>
      <c r="K77" s="626">
        <f>[1]Производство!K77-[1]Заказы!K77</f>
        <v>7</v>
      </c>
      <c r="L77" s="121">
        <v>914</v>
      </c>
      <c r="M77" s="122">
        <f t="shared" si="1"/>
        <v>6398</v>
      </c>
      <c r="N77" s="121">
        <v>869</v>
      </c>
      <c r="O77" s="122">
        <f t="shared" si="2"/>
        <v>6083</v>
      </c>
      <c r="P77" s="121">
        <v>824</v>
      </c>
      <c r="Q77" s="122">
        <f t="shared" si="3"/>
        <v>5768</v>
      </c>
      <c r="R77" s="121">
        <v>779</v>
      </c>
      <c r="S77" s="123">
        <f t="shared" si="4"/>
        <v>5453</v>
      </c>
      <c r="T77" s="106"/>
      <c r="U77" s="48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</row>
    <row r="78" spans="1:47" s="137" customFormat="1" ht="16.5" customHeight="1" thickBot="1">
      <c r="A78" s="73" t="s">
        <v>64</v>
      </c>
      <c r="B78" s="74" t="s">
        <v>105</v>
      </c>
      <c r="C78" s="124" t="s">
        <v>31</v>
      </c>
      <c r="D78" s="76"/>
      <c r="E78" s="77" t="s">
        <v>29</v>
      </c>
      <c r="F78" s="78">
        <f>[1]Производство!F78-[1]Заказы!F78</f>
        <v>0</v>
      </c>
      <c r="G78" s="78">
        <f>[1]Производство!G78-[1]Заказы!G78</f>
        <v>0</v>
      </c>
      <c r="H78" s="78">
        <f>[1]Производство!H78-[1]Заказы!H78</f>
        <v>0</v>
      </c>
      <c r="I78" s="78">
        <f>[1]Производство!I78-[1]Заказы!I78</f>
        <v>0</v>
      </c>
      <c r="J78" s="78">
        <f>[1]Производство!J78-[1]Заказы!J78</f>
        <v>0</v>
      </c>
      <c r="K78" s="132">
        <f>[1]Производство!K78-[1]Заказы!K78</f>
        <v>4</v>
      </c>
      <c r="L78" s="80">
        <v>914</v>
      </c>
      <c r="M78" s="81">
        <f t="shared" ref="M78:M141" si="8">(F78+G78+H78+I78+J78+K78)*L78</f>
        <v>3656</v>
      </c>
      <c r="N78" s="80">
        <v>869</v>
      </c>
      <c r="O78" s="81">
        <f t="shared" ref="O78:O141" si="9">(F78+G78+H78+I78+J78+K78)*N78</f>
        <v>3476</v>
      </c>
      <c r="P78" s="80">
        <v>824</v>
      </c>
      <c r="Q78" s="81">
        <f t="shared" ref="Q78:Q141" si="10">(F78+G78+H78+I78+J78+K78)*P78</f>
        <v>3296</v>
      </c>
      <c r="R78" s="80">
        <v>779</v>
      </c>
      <c r="S78" s="82">
        <f t="shared" ref="S78:S141" si="11">(F78+G78+H78+I78+J78+K78)*R78</f>
        <v>3116</v>
      </c>
      <c r="T78" s="83"/>
      <c r="U78" s="48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</row>
    <row r="79" spans="1:47" s="134" customFormat="1" ht="16.5" hidden="1" customHeight="1">
      <c r="A79" s="84" t="s">
        <v>25</v>
      </c>
      <c r="B79" s="85" t="s">
        <v>106</v>
      </c>
      <c r="C79" s="86" t="s">
        <v>107</v>
      </c>
      <c r="D79" s="87" t="s">
        <v>94</v>
      </c>
      <c r="E79" s="88" t="s">
        <v>29</v>
      </c>
      <c r="F79" s="89">
        <f>[1]Производство!F79-[1]Заказы!F79</f>
        <v>0</v>
      </c>
      <c r="G79" s="89">
        <f>[1]Производство!G79-[1]Заказы!G79</f>
        <v>0</v>
      </c>
      <c r="H79" s="89">
        <f>[1]Производство!H79-[1]Заказы!H79</f>
        <v>0</v>
      </c>
      <c r="I79" s="90"/>
      <c r="J79" s="90"/>
      <c r="K79" s="89">
        <f>[1]Производство!K79-[1]Заказы!K79</f>
        <v>0</v>
      </c>
      <c r="L79" s="91">
        <v>535</v>
      </c>
      <c r="M79" s="92">
        <f t="shared" si="8"/>
        <v>0</v>
      </c>
      <c r="N79" s="91">
        <v>509</v>
      </c>
      <c r="O79" s="92">
        <f t="shared" si="9"/>
        <v>0</v>
      </c>
      <c r="P79" s="91">
        <v>483</v>
      </c>
      <c r="Q79" s="92">
        <f t="shared" si="10"/>
        <v>0</v>
      </c>
      <c r="R79" s="91">
        <v>456</v>
      </c>
      <c r="S79" s="93">
        <f t="shared" si="11"/>
        <v>0</v>
      </c>
      <c r="T79" s="94"/>
      <c r="U79" s="48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</row>
    <row r="80" spans="1:47" s="50" customFormat="1" ht="16.5" hidden="1" customHeight="1">
      <c r="A80" s="95" t="s">
        <v>25</v>
      </c>
      <c r="B80" s="96" t="s">
        <v>108</v>
      </c>
      <c r="C80" s="97" t="s">
        <v>33</v>
      </c>
      <c r="D80" s="150" t="s">
        <v>94</v>
      </c>
      <c r="E80" s="99" t="s">
        <v>29</v>
      </c>
      <c r="F80" s="100">
        <f>[1]Производство!F80-[1]Заказы!F80</f>
        <v>0</v>
      </c>
      <c r="G80" s="100">
        <f>[1]Производство!G80-[1]Заказы!G80</f>
        <v>0</v>
      </c>
      <c r="H80" s="100">
        <f>[1]Производство!H80-[1]Заказы!H80</f>
        <v>0</v>
      </c>
      <c r="I80" s="101"/>
      <c r="J80" s="101"/>
      <c r="K80" s="100">
        <f>[1]Производство!K80-[1]Заказы!K80</f>
        <v>0</v>
      </c>
      <c r="L80" s="103">
        <v>535</v>
      </c>
      <c r="M80" s="104">
        <f t="shared" si="8"/>
        <v>0</v>
      </c>
      <c r="N80" s="103">
        <v>509</v>
      </c>
      <c r="O80" s="104">
        <f t="shared" si="9"/>
        <v>0</v>
      </c>
      <c r="P80" s="103">
        <v>483</v>
      </c>
      <c r="Q80" s="104">
        <f t="shared" si="10"/>
        <v>0</v>
      </c>
      <c r="R80" s="103">
        <v>456</v>
      </c>
      <c r="S80" s="105">
        <f t="shared" si="11"/>
        <v>0</v>
      </c>
      <c r="T80" s="106"/>
      <c r="U80" s="48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</row>
    <row r="81" spans="1:47" s="137" customFormat="1" ht="16.5" hidden="1" customHeight="1" thickBot="1">
      <c r="A81" s="107" t="s">
        <v>25</v>
      </c>
      <c r="B81" s="108" t="s">
        <v>109</v>
      </c>
      <c r="C81" s="127" t="s">
        <v>27</v>
      </c>
      <c r="D81" s="110" t="s">
        <v>94</v>
      </c>
      <c r="E81" s="111" t="s">
        <v>29</v>
      </c>
      <c r="F81" s="78">
        <f>[1]Производство!F81-[1]Заказы!F81</f>
        <v>0</v>
      </c>
      <c r="G81" s="78">
        <f>[1]Производство!G81-[1]Заказы!G81</f>
        <v>0</v>
      </c>
      <c r="H81" s="78">
        <f>[1]Производство!H81-[1]Заказы!H81</f>
        <v>0</v>
      </c>
      <c r="I81" s="79"/>
      <c r="J81" s="79"/>
      <c r="K81" s="78">
        <f>[1]Производство!K81-[1]Заказы!K81</f>
        <v>0</v>
      </c>
      <c r="L81" s="112">
        <v>535</v>
      </c>
      <c r="M81" s="113">
        <f t="shared" si="8"/>
        <v>0</v>
      </c>
      <c r="N81" s="112">
        <v>509</v>
      </c>
      <c r="O81" s="113">
        <f t="shared" si="9"/>
        <v>0</v>
      </c>
      <c r="P81" s="112">
        <v>483</v>
      </c>
      <c r="Q81" s="113">
        <f t="shared" si="10"/>
        <v>0</v>
      </c>
      <c r="R81" s="112">
        <v>456</v>
      </c>
      <c r="S81" s="114">
        <f t="shared" si="11"/>
        <v>0</v>
      </c>
      <c r="T81" s="115"/>
      <c r="U81" s="48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</row>
    <row r="82" spans="1:47" s="134" customFormat="1" ht="16.5" customHeight="1">
      <c r="A82" s="62" t="s">
        <v>64</v>
      </c>
      <c r="B82" s="63" t="s">
        <v>110</v>
      </c>
      <c r="C82" s="64" t="s">
        <v>107</v>
      </c>
      <c r="D82" s="65"/>
      <c r="E82" s="66" t="s">
        <v>29</v>
      </c>
      <c r="F82" s="89">
        <f>[1]Производство!F82-[1]Заказы!F82</f>
        <v>0</v>
      </c>
      <c r="G82" s="89">
        <f>[1]Производство!G82-[1]Заказы!G82</f>
        <v>0</v>
      </c>
      <c r="H82" s="89">
        <f>[1]Производство!H82-[1]Заказы!H82</f>
        <v>0</v>
      </c>
      <c r="I82" s="89">
        <f>[1]Производство!I82-[1]Заказы!I82</f>
        <v>0</v>
      </c>
      <c r="J82" s="89">
        <f>[1]Производство!J82-[1]Заказы!J82</f>
        <v>0</v>
      </c>
      <c r="K82" s="90"/>
      <c r="L82" s="69">
        <v>750</v>
      </c>
      <c r="M82" s="70">
        <f t="shared" si="8"/>
        <v>0</v>
      </c>
      <c r="N82" s="69">
        <v>713</v>
      </c>
      <c r="O82" s="70">
        <f t="shared" si="9"/>
        <v>0</v>
      </c>
      <c r="P82" s="69">
        <v>676</v>
      </c>
      <c r="Q82" s="70">
        <f t="shared" si="10"/>
        <v>0</v>
      </c>
      <c r="R82" s="69">
        <v>639</v>
      </c>
      <c r="S82" s="71">
        <f t="shared" si="11"/>
        <v>0</v>
      </c>
      <c r="T82" s="72"/>
      <c r="U82" s="48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</row>
    <row r="83" spans="1:47" s="50" customFormat="1" ht="16.5" customHeight="1">
      <c r="A83" s="116" t="s">
        <v>64</v>
      </c>
      <c r="B83" s="117" t="s">
        <v>111</v>
      </c>
      <c r="C83" s="118" t="s">
        <v>33</v>
      </c>
      <c r="D83" s="119"/>
      <c r="E83" s="120" t="s">
        <v>29</v>
      </c>
      <c r="F83" s="100">
        <f>[1]Производство!F83-[1]Заказы!F83</f>
        <v>0</v>
      </c>
      <c r="G83" s="100">
        <f>[1]Производство!G83-[1]Заказы!G83</f>
        <v>0</v>
      </c>
      <c r="H83" s="100">
        <f>[1]Производство!H83-[1]Заказы!H83</f>
        <v>0</v>
      </c>
      <c r="I83" s="138">
        <f>[1]Производство!I83-[1]Заказы!I83</f>
        <v>0</v>
      </c>
      <c r="J83" s="138">
        <f>[1]Производство!J83-[1]Заказы!J83</f>
        <v>0</v>
      </c>
      <c r="K83" s="131">
        <f>[1]Производство!K83-[1]Заказы!K83</f>
        <v>17</v>
      </c>
      <c r="L83" s="121">
        <v>750</v>
      </c>
      <c r="M83" s="122">
        <f t="shared" si="8"/>
        <v>12750</v>
      </c>
      <c r="N83" s="121">
        <v>713</v>
      </c>
      <c r="O83" s="122">
        <f t="shared" si="9"/>
        <v>12121</v>
      </c>
      <c r="P83" s="121">
        <v>676</v>
      </c>
      <c r="Q83" s="122">
        <f t="shared" si="10"/>
        <v>11492</v>
      </c>
      <c r="R83" s="121">
        <v>639</v>
      </c>
      <c r="S83" s="123">
        <f t="shared" si="11"/>
        <v>10863</v>
      </c>
      <c r="T83" s="106"/>
      <c r="U83" s="48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</row>
    <row r="84" spans="1:47" s="137" customFormat="1" ht="16.5" customHeight="1" thickBot="1">
      <c r="A84" s="73" t="s">
        <v>64</v>
      </c>
      <c r="B84" s="74" t="s">
        <v>112</v>
      </c>
      <c r="C84" s="75" t="s">
        <v>27</v>
      </c>
      <c r="D84" s="76"/>
      <c r="E84" s="77" t="s">
        <v>29</v>
      </c>
      <c r="F84" s="78">
        <f>[1]Производство!F84-[1]Заказы!F84</f>
        <v>0</v>
      </c>
      <c r="G84" s="78">
        <f>[1]Производство!G84-[1]Заказы!G84</f>
        <v>0</v>
      </c>
      <c r="H84" s="78">
        <f>[1]Производство!H84-[1]Заказы!H84</f>
        <v>0</v>
      </c>
      <c r="I84" s="78">
        <f>[1]Производство!I84-[1]Заказы!I84</f>
        <v>0</v>
      </c>
      <c r="J84" s="78">
        <f>[1]Производство!J84-[1]Заказы!J84</f>
        <v>0</v>
      </c>
      <c r="K84" s="132">
        <f>[1]Производство!K84-[1]Заказы!K84</f>
        <v>7</v>
      </c>
      <c r="L84" s="80">
        <v>750</v>
      </c>
      <c r="M84" s="81">
        <f t="shared" si="8"/>
        <v>5250</v>
      </c>
      <c r="N84" s="80">
        <v>713</v>
      </c>
      <c r="O84" s="81">
        <f t="shared" si="9"/>
        <v>4991</v>
      </c>
      <c r="P84" s="80">
        <v>676</v>
      </c>
      <c r="Q84" s="81">
        <f t="shared" si="10"/>
        <v>4732</v>
      </c>
      <c r="R84" s="80">
        <v>639</v>
      </c>
      <c r="S84" s="82">
        <f t="shared" si="11"/>
        <v>4473</v>
      </c>
      <c r="T84" s="83"/>
      <c r="U84" s="48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</row>
    <row r="85" spans="1:47" s="134" customFormat="1" ht="16.5" customHeight="1">
      <c r="A85" s="84" t="s">
        <v>25</v>
      </c>
      <c r="B85" s="85" t="s">
        <v>113</v>
      </c>
      <c r="C85" s="145" t="s">
        <v>107</v>
      </c>
      <c r="D85" s="87" t="s">
        <v>94</v>
      </c>
      <c r="E85" s="88" t="s">
        <v>29</v>
      </c>
      <c r="F85" s="89">
        <f>[1]Производство!F85-[1]Заказы!F85</f>
        <v>0</v>
      </c>
      <c r="G85" s="89">
        <f>[1]Производство!G85-[1]Заказы!G85</f>
        <v>0</v>
      </c>
      <c r="H85" s="89">
        <f>[1]Производство!H85-[1]Заказы!H85</f>
        <v>0</v>
      </c>
      <c r="I85" s="90"/>
      <c r="J85" s="90"/>
      <c r="K85" s="89">
        <f>[1]Производство!K85-[1]Заказы!K85</f>
        <v>0</v>
      </c>
      <c r="L85" s="91">
        <v>495</v>
      </c>
      <c r="M85" s="92">
        <f t="shared" si="8"/>
        <v>0</v>
      </c>
      <c r="N85" s="91">
        <v>471</v>
      </c>
      <c r="O85" s="92">
        <f t="shared" si="9"/>
        <v>0</v>
      </c>
      <c r="P85" s="91">
        <v>446</v>
      </c>
      <c r="Q85" s="92">
        <f t="shared" si="10"/>
        <v>0</v>
      </c>
      <c r="R85" s="91">
        <v>422</v>
      </c>
      <c r="S85" s="93">
        <f t="shared" si="11"/>
        <v>0</v>
      </c>
      <c r="T85" s="94"/>
      <c r="U85" s="48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</row>
    <row r="86" spans="1:47" s="50" customFormat="1" ht="16.5" customHeight="1">
      <c r="A86" s="95" t="s">
        <v>25</v>
      </c>
      <c r="B86" s="96" t="s">
        <v>114</v>
      </c>
      <c r="C86" s="97" t="s">
        <v>33</v>
      </c>
      <c r="D86" s="150" t="s">
        <v>94</v>
      </c>
      <c r="E86" s="99" t="s">
        <v>29</v>
      </c>
      <c r="F86" s="100">
        <f>[1]Производство!F86-[1]Заказы!F86</f>
        <v>0</v>
      </c>
      <c r="G86" s="100">
        <f>[1]Производство!G86-[1]Заказы!G86</f>
        <v>0</v>
      </c>
      <c r="H86" s="100">
        <f>[1]Производство!H86-[1]Заказы!H86</f>
        <v>0</v>
      </c>
      <c r="I86" s="101"/>
      <c r="J86" s="131">
        <f>[1]Производство!J86-[1]Заказы!J86</f>
        <v>21</v>
      </c>
      <c r="K86" s="100">
        <f>[1]Производство!K86-[1]Заказы!K86</f>
        <v>0</v>
      </c>
      <c r="L86" s="103">
        <v>495</v>
      </c>
      <c r="M86" s="104">
        <f t="shared" si="8"/>
        <v>10395</v>
      </c>
      <c r="N86" s="103">
        <v>471</v>
      </c>
      <c r="O86" s="104">
        <f t="shared" si="9"/>
        <v>9891</v>
      </c>
      <c r="P86" s="103">
        <v>446</v>
      </c>
      <c r="Q86" s="104">
        <f t="shared" si="10"/>
        <v>9366</v>
      </c>
      <c r="R86" s="103">
        <v>422</v>
      </c>
      <c r="S86" s="105">
        <f t="shared" si="11"/>
        <v>8862</v>
      </c>
      <c r="T86" s="106"/>
      <c r="U86" s="48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</row>
    <row r="87" spans="1:47" s="137" customFormat="1" ht="16.5" customHeight="1" thickBot="1">
      <c r="A87" s="107" t="s">
        <v>25</v>
      </c>
      <c r="B87" s="108" t="s">
        <v>115</v>
      </c>
      <c r="C87" s="109" t="s">
        <v>27</v>
      </c>
      <c r="D87" s="110" t="s">
        <v>94</v>
      </c>
      <c r="E87" s="111" t="s">
        <v>29</v>
      </c>
      <c r="F87" s="78">
        <f>[1]Производство!F87-[1]Заказы!F87</f>
        <v>0</v>
      </c>
      <c r="G87" s="78">
        <f>[1]Производство!G87-[1]Заказы!G87</f>
        <v>0</v>
      </c>
      <c r="H87" s="78">
        <f>[1]Производство!H87-[1]Заказы!H87</f>
        <v>0</v>
      </c>
      <c r="I87" s="132">
        <f>[1]Производство!I87-[1]Заказы!I87</f>
        <v>4</v>
      </c>
      <c r="J87" s="79"/>
      <c r="K87" s="78">
        <f>[1]Производство!K87-[1]Заказы!K87</f>
        <v>0</v>
      </c>
      <c r="L87" s="112">
        <v>495</v>
      </c>
      <c r="M87" s="113">
        <f t="shared" si="8"/>
        <v>1980</v>
      </c>
      <c r="N87" s="112">
        <v>471</v>
      </c>
      <c r="O87" s="113">
        <f t="shared" si="9"/>
        <v>1884</v>
      </c>
      <c r="P87" s="112">
        <v>446</v>
      </c>
      <c r="Q87" s="113">
        <f t="shared" si="10"/>
        <v>1784</v>
      </c>
      <c r="R87" s="112">
        <v>422</v>
      </c>
      <c r="S87" s="114">
        <f t="shared" si="11"/>
        <v>1688</v>
      </c>
      <c r="T87" s="115"/>
      <c r="U87" s="48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</row>
    <row r="88" spans="1:47" s="134" customFormat="1" ht="16.5" hidden="1" customHeight="1">
      <c r="A88" s="62" t="s">
        <v>64</v>
      </c>
      <c r="B88" s="63" t="s">
        <v>116</v>
      </c>
      <c r="C88" s="64" t="s">
        <v>107</v>
      </c>
      <c r="D88" s="65"/>
      <c r="E88" s="66" t="s">
        <v>29</v>
      </c>
      <c r="F88" s="89">
        <f>[1]Производство!F88-[1]Заказы!F88</f>
        <v>0</v>
      </c>
      <c r="G88" s="89">
        <f>[1]Производство!G88-[1]Заказы!G88</f>
        <v>0</v>
      </c>
      <c r="H88" s="89">
        <f>[1]Производство!H88-[1]Заказы!H88</f>
        <v>0</v>
      </c>
      <c r="I88" s="89">
        <f>[1]Производство!I88-[1]Заказы!I88</f>
        <v>0</v>
      </c>
      <c r="J88" s="89">
        <f>[1]Производство!J88-[1]Заказы!J88</f>
        <v>0</v>
      </c>
      <c r="K88" s="90"/>
      <c r="L88" s="69">
        <v>619</v>
      </c>
      <c r="M88" s="70">
        <f t="shared" si="8"/>
        <v>0</v>
      </c>
      <c r="N88" s="69">
        <v>588</v>
      </c>
      <c r="O88" s="70">
        <f t="shared" si="9"/>
        <v>0</v>
      </c>
      <c r="P88" s="69">
        <v>558</v>
      </c>
      <c r="Q88" s="70">
        <f t="shared" si="10"/>
        <v>0</v>
      </c>
      <c r="R88" s="69">
        <v>528</v>
      </c>
      <c r="S88" s="71">
        <f t="shared" si="11"/>
        <v>0</v>
      </c>
      <c r="T88" s="72"/>
      <c r="U88" s="48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</row>
    <row r="89" spans="1:47" s="50" customFormat="1" ht="16.5" hidden="1" customHeight="1">
      <c r="A89" s="116" t="s">
        <v>64</v>
      </c>
      <c r="B89" s="117" t="s">
        <v>117</v>
      </c>
      <c r="C89" s="118" t="s">
        <v>33</v>
      </c>
      <c r="D89" s="119"/>
      <c r="E89" s="120" t="s">
        <v>29</v>
      </c>
      <c r="F89" s="100">
        <f>[1]Производство!F89-[1]Заказы!F89</f>
        <v>0</v>
      </c>
      <c r="G89" s="100">
        <f>[1]Производство!G89-[1]Заказы!G89</f>
        <v>0</v>
      </c>
      <c r="H89" s="100">
        <f>[1]Производство!H89-[1]Заказы!H89</f>
        <v>0</v>
      </c>
      <c r="I89" s="100">
        <f>[1]Производство!I89-[1]Заказы!I89</f>
        <v>0</v>
      </c>
      <c r="J89" s="138">
        <f>[1]Производство!J89-[1]Заказы!J89</f>
        <v>0</v>
      </c>
      <c r="K89" s="101"/>
      <c r="L89" s="121">
        <v>619</v>
      </c>
      <c r="M89" s="122">
        <f t="shared" si="8"/>
        <v>0</v>
      </c>
      <c r="N89" s="121">
        <v>588</v>
      </c>
      <c r="O89" s="122">
        <f t="shared" si="9"/>
        <v>0</v>
      </c>
      <c r="P89" s="121">
        <v>558</v>
      </c>
      <c r="Q89" s="122">
        <f t="shared" si="10"/>
        <v>0</v>
      </c>
      <c r="R89" s="121">
        <v>528</v>
      </c>
      <c r="S89" s="123">
        <f t="shared" si="11"/>
        <v>0</v>
      </c>
      <c r="T89" s="106"/>
      <c r="U89" s="48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</row>
    <row r="90" spans="1:47" s="137" customFormat="1" ht="16.5" hidden="1" customHeight="1" thickBot="1">
      <c r="A90" s="73" t="s">
        <v>64</v>
      </c>
      <c r="B90" s="74" t="s">
        <v>118</v>
      </c>
      <c r="C90" s="75" t="s">
        <v>27</v>
      </c>
      <c r="D90" s="76"/>
      <c r="E90" s="77" t="s">
        <v>29</v>
      </c>
      <c r="F90" s="78">
        <f>[1]Производство!F90-[1]Заказы!F90</f>
        <v>0</v>
      </c>
      <c r="G90" s="78">
        <f>[1]Производство!G90-[1]Заказы!G90</f>
        <v>0</v>
      </c>
      <c r="H90" s="78">
        <f>[1]Производство!H90-[1]Заказы!H90</f>
        <v>0</v>
      </c>
      <c r="I90" s="78">
        <f>[1]Производство!I90-[1]Заказы!I90</f>
        <v>0</v>
      </c>
      <c r="J90" s="78">
        <f>[1]Производство!J90-[1]Заказы!J90</f>
        <v>0</v>
      </c>
      <c r="K90" s="79"/>
      <c r="L90" s="80">
        <v>619</v>
      </c>
      <c r="M90" s="81">
        <f t="shared" si="8"/>
        <v>0</v>
      </c>
      <c r="N90" s="80">
        <v>588</v>
      </c>
      <c r="O90" s="81">
        <f t="shared" si="9"/>
        <v>0</v>
      </c>
      <c r="P90" s="80">
        <v>558</v>
      </c>
      <c r="Q90" s="81">
        <f t="shared" si="10"/>
        <v>0</v>
      </c>
      <c r="R90" s="80">
        <v>528</v>
      </c>
      <c r="S90" s="82">
        <f t="shared" si="11"/>
        <v>0</v>
      </c>
      <c r="T90" s="83"/>
      <c r="U90" s="48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</row>
    <row r="91" spans="1:47" s="134" customFormat="1" ht="16.5" customHeight="1">
      <c r="A91" s="84" t="s">
        <v>25</v>
      </c>
      <c r="B91" s="85" t="s">
        <v>119</v>
      </c>
      <c r="C91" s="86" t="s">
        <v>33</v>
      </c>
      <c r="D91" s="87" t="s">
        <v>94</v>
      </c>
      <c r="E91" s="88" t="s">
        <v>29</v>
      </c>
      <c r="F91" s="89">
        <f>[1]Производство!F91-[1]Заказы!F91</f>
        <v>0</v>
      </c>
      <c r="G91" s="89">
        <f>[1]Производство!G91-[1]Заказы!G91</f>
        <v>0</v>
      </c>
      <c r="H91" s="89">
        <f>[1]Производство!H91-[1]Заказы!H91</f>
        <v>0</v>
      </c>
      <c r="I91" s="90"/>
      <c r="J91" s="129">
        <v>3</v>
      </c>
      <c r="K91" s="89">
        <f>[1]Производство!K91-[1]Заказы!K91</f>
        <v>0</v>
      </c>
      <c r="L91" s="91">
        <v>615</v>
      </c>
      <c r="M91" s="92">
        <f t="shared" si="8"/>
        <v>1845</v>
      </c>
      <c r="N91" s="91">
        <v>585</v>
      </c>
      <c r="O91" s="92">
        <f t="shared" si="9"/>
        <v>1755</v>
      </c>
      <c r="P91" s="91">
        <v>555</v>
      </c>
      <c r="Q91" s="92">
        <f t="shared" si="10"/>
        <v>1665</v>
      </c>
      <c r="R91" s="91">
        <v>524</v>
      </c>
      <c r="S91" s="93">
        <f t="shared" si="11"/>
        <v>1572</v>
      </c>
      <c r="T91" s="94"/>
      <c r="U91" s="48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</row>
    <row r="92" spans="1:47" s="50" customFormat="1" ht="16.5" customHeight="1">
      <c r="A92" s="95" t="s">
        <v>25</v>
      </c>
      <c r="B92" s="96" t="s">
        <v>120</v>
      </c>
      <c r="C92" s="147" t="s">
        <v>27</v>
      </c>
      <c r="D92" s="150" t="s">
        <v>94</v>
      </c>
      <c r="E92" s="99" t="s">
        <v>29</v>
      </c>
      <c r="F92" s="100">
        <f>[1]Производство!F92-[1]Заказы!F92</f>
        <v>0</v>
      </c>
      <c r="G92" s="100">
        <f>[1]Производство!G92-[1]Заказы!G92</f>
        <v>0</v>
      </c>
      <c r="H92" s="100">
        <f>[1]Производство!H92-[1]Заказы!H92</f>
        <v>0</v>
      </c>
      <c r="I92" s="101"/>
      <c r="J92" s="131">
        <f>[1]Производство!J92-[1]Заказы!J92</f>
        <v>8</v>
      </c>
      <c r="K92" s="100">
        <f>[1]Производство!K92-[1]Заказы!K92</f>
        <v>0</v>
      </c>
      <c r="L92" s="103">
        <v>615</v>
      </c>
      <c r="M92" s="104">
        <f t="shared" si="8"/>
        <v>4920</v>
      </c>
      <c r="N92" s="103">
        <v>585</v>
      </c>
      <c r="O92" s="104">
        <f t="shared" si="9"/>
        <v>4680</v>
      </c>
      <c r="P92" s="103">
        <v>555</v>
      </c>
      <c r="Q92" s="104">
        <f t="shared" si="10"/>
        <v>4440</v>
      </c>
      <c r="R92" s="103">
        <v>524</v>
      </c>
      <c r="S92" s="105">
        <f t="shared" si="11"/>
        <v>4192</v>
      </c>
      <c r="T92" s="106"/>
      <c r="U92" s="48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</row>
    <row r="93" spans="1:47" s="137" customFormat="1" ht="16.5" customHeight="1" thickBot="1">
      <c r="A93" s="107" t="s">
        <v>25</v>
      </c>
      <c r="B93" s="108" t="s">
        <v>121</v>
      </c>
      <c r="C93" s="109" t="s">
        <v>31</v>
      </c>
      <c r="D93" s="110" t="s">
        <v>94</v>
      </c>
      <c r="E93" s="111" t="s">
        <v>29</v>
      </c>
      <c r="F93" s="78">
        <f>[1]Производство!F93-[1]Заказы!F93</f>
        <v>0</v>
      </c>
      <c r="G93" s="78">
        <f>[1]Производство!G93-[1]Заказы!G93</f>
        <v>0</v>
      </c>
      <c r="H93" s="78">
        <f>[1]Производство!H93-[1]Заказы!H93</f>
        <v>0</v>
      </c>
      <c r="I93" s="79"/>
      <c r="J93" s="132">
        <f>[1]Производство!J93-[1]Заказы!J93</f>
        <v>4</v>
      </c>
      <c r="K93" s="78">
        <f>[1]Производство!K93-[1]Заказы!K93</f>
        <v>0</v>
      </c>
      <c r="L93" s="112">
        <v>615</v>
      </c>
      <c r="M93" s="113">
        <f t="shared" si="8"/>
        <v>2460</v>
      </c>
      <c r="N93" s="112">
        <v>585</v>
      </c>
      <c r="O93" s="113">
        <f t="shared" si="9"/>
        <v>2340</v>
      </c>
      <c r="P93" s="112">
        <v>555</v>
      </c>
      <c r="Q93" s="113">
        <f t="shared" si="10"/>
        <v>2220</v>
      </c>
      <c r="R93" s="112">
        <v>524</v>
      </c>
      <c r="S93" s="114">
        <f t="shared" si="11"/>
        <v>2096</v>
      </c>
      <c r="T93" s="115"/>
      <c r="U93" s="48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</row>
    <row r="94" spans="1:47" s="134" customFormat="1" ht="16.5" hidden="1" customHeight="1">
      <c r="A94" s="62" t="s">
        <v>64</v>
      </c>
      <c r="B94" s="63" t="s">
        <v>122</v>
      </c>
      <c r="C94" s="64" t="s">
        <v>33</v>
      </c>
      <c r="D94" s="65"/>
      <c r="E94" s="66" t="s">
        <v>29</v>
      </c>
      <c r="F94" s="89">
        <f>[1]Производство!F94-[1]Заказы!F94</f>
        <v>0</v>
      </c>
      <c r="G94" s="89">
        <f>[1]Производство!G94-[1]Заказы!G94</f>
        <v>0</v>
      </c>
      <c r="H94" s="89">
        <f>[1]Производство!H94-[1]Заказы!H94</f>
        <v>0</v>
      </c>
      <c r="I94" s="89">
        <f>[1]Производство!I94-[1]Заказы!I94</f>
        <v>0</v>
      </c>
      <c r="J94" s="89">
        <f>[1]Производство!J94-[1]Заказы!J94</f>
        <v>0</v>
      </c>
      <c r="K94" s="90"/>
      <c r="L94" s="69">
        <v>922</v>
      </c>
      <c r="M94" s="70">
        <f t="shared" si="8"/>
        <v>0</v>
      </c>
      <c r="N94" s="69">
        <v>876</v>
      </c>
      <c r="O94" s="70">
        <f t="shared" si="9"/>
        <v>0</v>
      </c>
      <c r="P94" s="69">
        <v>831</v>
      </c>
      <c r="Q94" s="70">
        <f t="shared" si="10"/>
        <v>0</v>
      </c>
      <c r="R94" s="69">
        <v>785</v>
      </c>
      <c r="S94" s="71">
        <f t="shared" si="11"/>
        <v>0</v>
      </c>
      <c r="T94" s="72"/>
      <c r="U94" s="48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</row>
    <row r="95" spans="1:47" s="50" customFormat="1" ht="16.5" hidden="1" customHeight="1">
      <c r="A95" s="116" t="s">
        <v>64</v>
      </c>
      <c r="B95" s="117" t="s">
        <v>123</v>
      </c>
      <c r="C95" s="149" t="s">
        <v>27</v>
      </c>
      <c r="D95" s="119"/>
      <c r="E95" s="120" t="s">
        <v>29</v>
      </c>
      <c r="F95" s="100">
        <f>[1]Производство!F95-[1]Заказы!F95</f>
        <v>0</v>
      </c>
      <c r="G95" s="100">
        <f>[1]Производство!G95-[1]Заказы!G95</f>
        <v>0</v>
      </c>
      <c r="H95" s="100">
        <f>[1]Производство!H95-[1]Заказы!H95</f>
        <v>0</v>
      </c>
      <c r="I95" s="100">
        <f>[1]Производство!I95-[1]Заказы!I95</f>
        <v>0</v>
      </c>
      <c r="J95" s="100">
        <f>[1]Производство!J95-[1]Заказы!J95</f>
        <v>0</v>
      </c>
      <c r="K95" s="101"/>
      <c r="L95" s="121">
        <v>922</v>
      </c>
      <c r="M95" s="122">
        <f t="shared" si="8"/>
        <v>0</v>
      </c>
      <c r="N95" s="121">
        <v>876</v>
      </c>
      <c r="O95" s="122">
        <f t="shared" si="9"/>
        <v>0</v>
      </c>
      <c r="P95" s="121">
        <v>831</v>
      </c>
      <c r="Q95" s="122">
        <f t="shared" si="10"/>
        <v>0</v>
      </c>
      <c r="R95" s="121">
        <v>785</v>
      </c>
      <c r="S95" s="123">
        <f t="shared" si="11"/>
        <v>0</v>
      </c>
      <c r="T95" s="106"/>
      <c r="U95" s="48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</row>
    <row r="96" spans="1:47" s="137" customFormat="1" ht="16.5" hidden="1" customHeight="1" thickBot="1">
      <c r="A96" s="73" t="s">
        <v>64</v>
      </c>
      <c r="B96" s="74" t="s">
        <v>124</v>
      </c>
      <c r="C96" s="124" t="s">
        <v>31</v>
      </c>
      <c r="D96" s="76"/>
      <c r="E96" s="77" t="s">
        <v>29</v>
      </c>
      <c r="F96" s="78">
        <f>[1]Производство!F96-[1]Заказы!F96</f>
        <v>0</v>
      </c>
      <c r="G96" s="78">
        <f>[1]Производство!G96-[1]Заказы!G96</f>
        <v>0</v>
      </c>
      <c r="H96" s="78">
        <f>[1]Производство!H96-[1]Заказы!H96</f>
        <v>0</v>
      </c>
      <c r="I96" s="78">
        <f>[1]Производство!I96-[1]Заказы!I96</f>
        <v>0</v>
      </c>
      <c r="J96" s="78">
        <f>[1]Производство!J96-[1]Заказы!J96</f>
        <v>0</v>
      </c>
      <c r="K96" s="79"/>
      <c r="L96" s="80">
        <v>922</v>
      </c>
      <c r="M96" s="81">
        <f t="shared" si="8"/>
        <v>0</v>
      </c>
      <c r="N96" s="80">
        <v>876</v>
      </c>
      <c r="O96" s="81">
        <f t="shared" si="9"/>
        <v>0</v>
      </c>
      <c r="P96" s="80">
        <v>831</v>
      </c>
      <c r="Q96" s="81">
        <f t="shared" si="10"/>
        <v>0</v>
      </c>
      <c r="R96" s="80">
        <v>785</v>
      </c>
      <c r="S96" s="82">
        <f t="shared" si="11"/>
        <v>0</v>
      </c>
      <c r="T96" s="83"/>
      <c r="U96" s="48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</row>
    <row r="97" spans="1:47" s="134" customFormat="1" ht="16.5" customHeight="1">
      <c r="A97" s="84" t="s">
        <v>25</v>
      </c>
      <c r="B97" s="85" t="s">
        <v>125</v>
      </c>
      <c r="C97" s="145" t="s">
        <v>27</v>
      </c>
      <c r="D97" s="87" t="s">
        <v>94</v>
      </c>
      <c r="E97" s="88" t="s">
        <v>29</v>
      </c>
      <c r="F97" s="89">
        <f>[1]Производство!F97-[1]Заказы!F97</f>
        <v>0</v>
      </c>
      <c r="G97" s="89">
        <f>[1]Производство!G97-[1]Заказы!G97</f>
        <v>0</v>
      </c>
      <c r="H97" s="89">
        <f>[1]Производство!H97-[1]Заказы!H97</f>
        <v>0</v>
      </c>
      <c r="I97" s="129">
        <f>[1]Производство!I97-[1]Заказы!I97</f>
        <v>7</v>
      </c>
      <c r="J97" s="90"/>
      <c r="K97" s="89">
        <f>[1]Производство!K97-[1]Заказы!K97</f>
        <v>0</v>
      </c>
      <c r="L97" s="91">
        <v>544</v>
      </c>
      <c r="M97" s="92">
        <f t="shared" si="8"/>
        <v>3808</v>
      </c>
      <c r="N97" s="91">
        <v>517</v>
      </c>
      <c r="O97" s="92">
        <f t="shared" si="9"/>
        <v>3619</v>
      </c>
      <c r="P97" s="91">
        <v>490</v>
      </c>
      <c r="Q97" s="92">
        <f t="shared" si="10"/>
        <v>3430</v>
      </c>
      <c r="R97" s="91">
        <v>464</v>
      </c>
      <c r="S97" s="93">
        <f t="shared" si="11"/>
        <v>3248</v>
      </c>
      <c r="T97" s="94"/>
      <c r="U97" s="48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</row>
    <row r="98" spans="1:47" s="50" customFormat="1" ht="16.5" customHeight="1">
      <c r="A98" s="95" t="s">
        <v>25</v>
      </c>
      <c r="B98" s="96" t="s">
        <v>126</v>
      </c>
      <c r="C98" s="147" t="s">
        <v>37</v>
      </c>
      <c r="D98" s="150" t="s">
        <v>94</v>
      </c>
      <c r="E98" s="99" t="s">
        <v>29</v>
      </c>
      <c r="F98" s="100">
        <f>[1]Производство!F98-[1]Заказы!F98</f>
        <v>0</v>
      </c>
      <c r="G98" s="100">
        <f>[1]Производство!G98-[1]Заказы!G98</f>
        <v>0</v>
      </c>
      <c r="H98" s="100">
        <f>[1]Производство!H98-[1]Заказы!H98</f>
        <v>0</v>
      </c>
      <c r="I98" s="131">
        <f>[1]Производство!I98-[1]Заказы!I98</f>
        <v>8</v>
      </c>
      <c r="J98" s="131">
        <f>[1]Производство!J98-[1]Заказы!J98</f>
        <v>8</v>
      </c>
      <c r="K98" s="100">
        <f>[1]Производство!K98-[1]Заказы!K98</f>
        <v>0</v>
      </c>
      <c r="L98" s="103">
        <v>544</v>
      </c>
      <c r="M98" s="104">
        <f t="shared" si="8"/>
        <v>8704</v>
      </c>
      <c r="N98" s="103">
        <v>517</v>
      </c>
      <c r="O98" s="104">
        <f t="shared" si="9"/>
        <v>8272</v>
      </c>
      <c r="P98" s="103">
        <v>490</v>
      </c>
      <c r="Q98" s="104">
        <f t="shared" si="10"/>
        <v>7840</v>
      </c>
      <c r="R98" s="103">
        <v>464</v>
      </c>
      <c r="S98" s="105">
        <f t="shared" si="11"/>
        <v>7424</v>
      </c>
      <c r="T98" s="106"/>
      <c r="U98" s="48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</row>
    <row r="99" spans="1:47" s="137" customFormat="1" ht="16.5" customHeight="1" thickBot="1">
      <c r="A99" s="107" t="s">
        <v>25</v>
      </c>
      <c r="B99" s="108" t="s">
        <v>127</v>
      </c>
      <c r="C99" s="109" t="s">
        <v>31</v>
      </c>
      <c r="D99" s="110" t="s">
        <v>94</v>
      </c>
      <c r="E99" s="111" t="s">
        <v>29</v>
      </c>
      <c r="F99" s="78">
        <f>[1]Производство!F99-[1]Заказы!F99</f>
        <v>0</v>
      </c>
      <c r="G99" s="78">
        <f>[1]Производство!G99-[1]Заказы!G99</f>
        <v>0</v>
      </c>
      <c r="H99" s="78">
        <f>[1]Производство!H99-[1]Заказы!H99</f>
        <v>0</v>
      </c>
      <c r="I99" s="79"/>
      <c r="J99" s="79"/>
      <c r="K99" s="78">
        <f>[1]Производство!K99-[1]Заказы!K99</f>
        <v>0</v>
      </c>
      <c r="L99" s="112">
        <v>544</v>
      </c>
      <c r="M99" s="113">
        <f t="shared" si="8"/>
        <v>0</v>
      </c>
      <c r="N99" s="112">
        <v>517</v>
      </c>
      <c r="O99" s="113">
        <f t="shared" si="9"/>
        <v>0</v>
      </c>
      <c r="P99" s="112">
        <v>490</v>
      </c>
      <c r="Q99" s="113">
        <f t="shared" si="10"/>
        <v>0</v>
      </c>
      <c r="R99" s="112">
        <v>464</v>
      </c>
      <c r="S99" s="114">
        <f t="shared" si="11"/>
        <v>0</v>
      </c>
      <c r="T99" s="115"/>
      <c r="U99" s="48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</row>
    <row r="100" spans="1:47" s="50" customFormat="1" ht="16.5" hidden="1" customHeight="1">
      <c r="A100" s="62" t="s">
        <v>64</v>
      </c>
      <c r="B100" s="63" t="s">
        <v>128</v>
      </c>
      <c r="C100" s="148" t="s">
        <v>27</v>
      </c>
      <c r="D100" s="65"/>
      <c r="E100" s="66" t="s">
        <v>29</v>
      </c>
      <c r="F100" s="89">
        <f>[1]Производство!F100-[1]Заказы!F100</f>
        <v>0</v>
      </c>
      <c r="G100" s="89">
        <f>[1]Производство!G100-[1]Заказы!G100</f>
        <v>0</v>
      </c>
      <c r="H100" s="89">
        <f>[1]Производство!H100-[1]Заказы!H100</f>
        <v>0</v>
      </c>
      <c r="I100" s="89">
        <f>[1]Производство!I100-[1]Заказы!I100</f>
        <v>0</v>
      </c>
      <c r="J100" s="89">
        <f>[1]Производство!J100-[1]Заказы!J100</f>
        <v>0</v>
      </c>
      <c r="K100" s="90"/>
      <c r="L100" s="69">
        <v>752</v>
      </c>
      <c r="M100" s="70">
        <f t="shared" si="8"/>
        <v>0</v>
      </c>
      <c r="N100" s="69">
        <v>714</v>
      </c>
      <c r="O100" s="70">
        <f t="shared" si="9"/>
        <v>0</v>
      </c>
      <c r="P100" s="69">
        <v>677</v>
      </c>
      <c r="Q100" s="70">
        <f t="shared" si="10"/>
        <v>0</v>
      </c>
      <c r="R100" s="69">
        <v>640</v>
      </c>
      <c r="S100" s="133">
        <f t="shared" si="11"/>
        <v>0</v>
      </c>
      <c r="T100" s="72"/>
      <c r="U100" s="48"/>
      <c r="V100" s="151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</row>
    <row r="101" spans="1:47" s="50" customFormat="1" ht="16.5" hidden="1" customHeight="1">
      <c r="A101" s="116" t="s">
        <v>64</v>
      </c>
      <c r="B101" s="117" t="s">
        <v>129</v>
      </c>
      <c r="C101" s="149" t="s">
        <v>37</v>
      </c>
      <c r="D101" s="119"/>
      <c r="E101" s="120" t="s">
        <v>29</v>
      </c>
      <c r="F101" s="100">
        <f>[1]Производство!F101-[1]Заказы!F101</f>
        <v>0</v>
      </c>
      <c r="G101" s="100">
        <f>[1]Производство!G101-[1]Заказы!G101</f>
        <v>0</v>
      </c>
      <c r="H101" s="100">
        <f>[1]Производство!H101-[1]Заказы!H101</f>
        <v>0</v>
      </c>
      <c r="I101" s="100">
        <f>[1]Производство!I101-[1]Заказы!I101</f>
        <v>0</v>
      </c>
      <c r="J101" s="100">
        <f>[1]Производство!J101-[1]Заказы!J101</f>
        <v>0</v>
      </c>
      <c r="K101" s="101"/>
      <c r="L101" s="121">
        <v>752</v>
      </c>
      <c r="M101" s="122">
        <f t="shared" si="8"/>
        <v>0</v>
      </c>
      <c r="N101" s="121">
        <v>714</v>
      </c>
      <c r="O101" s="122">
        <f t="shared" si="9"/>
        <v>0</v>
      </c>
      <c r="P101" s="121">
        <v>677</v>
      </c>
      <c r="Q101" s="122">
        <f t="shared" si="10"/>
        <v>0</v>
      </c>
      <c r="R101" s="121">
        <v>640</v>
      </c>
      <c r="S101" s="135">
        <f t="shared" si="11"/>
        <v>0</v>
      </c>
      <c r="T101" s="106"/>
      <c r="U101" s="48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</row>
    <row r="102" spans="1:47" s="137" customFormat="1" ht="16.5" hidden="1" customHeight="1" thickBot="1">
      <c r="A102" s="73" t="s">
        <v>64</v>
      </c>
      <c r="B102" s="74" t="s">
        <v>130</v>
      </c>
      <c r="C102" s="124" t="s">
        <v>31</v>
      </c>
      <c r="D102" s="76"/>
      <c r="E102" s="77" t="s">
        <v>29</v>
      </c>
      <c r="F102" s="78">
        <f>[1]Производство!F102-[1]Заказы!F102</f>
        <v>0</v>
      </c>
      <c r="G102" s="78">
        <f>[1]Производство!G102-[1]Заказы!G102</f>
        <v>0</v>
      </c>
      <c r="H102" s="78">
        <f>[1]Производство!H102-[1]Заказы!H102</f>
        <v>0</v>
      </c>
      <c r="I102" s="78">
        <f>[1]Производство!I102-[1]Заказы!I102</f>
        <v>0</v>
      </c>
      <c r="J102" s="78">
        <f>[1]Производство!J102-[1]Заказы!J102</f>
        <v>0</v>
      </c>
      <c r="K102" s="79"/>
      <c r="L102" s="80">
        <v>752</v>
      </c>
      <c r="M102" s="81">
        <f t="shared" si="8"/>
        <v>0</v>
      </c>
      <c r="N102" s="80">
        <v>714</v>
      </c>
      <c r="O102" s="81">
        <f t="shared" si="9"/>
        <v>0</v>
      </c>
      <c r="P102" s="80">
        <v>677</v>
      </c>
      <c r="Q102" s="81">
        <f t="shared" si="10"/>
        <v>0</v>
      </c>
      <c r="R102" s="80">
        <v>640</v>
      </c>
      <c r="S102" s="136">
        <f t="shared" si="11"/>
        <v>0</v>
      </c>
      <c r="T102" s="83"/>
      <c r="U102" s="48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</row>
    <row r="103" spans="1:47" s="134" customFormat="1" ht="16.5" hidden="1" customHeight="1">
      <c r="A103" s="84" t="s">
        <v>25</v>
      </c>
      <c r="B103" s="85" t="s">
        <v>131</v>
      </c>
      <c r="C103" s="86" t="s">
        <v>33</v>
      </c>
      <c r="D103" s="87" t="s">
        <v>94</v>
      </c>
      <c r="E103" s="88" t="s">
        <v>29</v>
      </c>
      <c r="F103" s="89">
        <f>[1]Производство!F103-[1]Заказы!F103</f>
        <v>0</v>
      </c>
      <c r="G103" s="89">
        <f>[1]Производство!G103-[1]Заказы!G103</f>
        <v>0</v>
      </c>
      <c r="H103" s="89">
        <f>[1]Производство!H103-[1]Заказы!H103</f>
        <v>0</v>
      </c>
      <c r="I103" s="90"/>
      <c r="J103" s="90"/>
      <c r="K103" s="89">
        <f>[1]Производство!K103-[1]Заказы!K103</f>
        <v>0</v>
      </c>
      <c r="L103" s="91">
        <v>1393</v>
      </c>
      <c r="M103" s="92">
        <f t="shared" si="8"/>
        <v>0</v>
      </c>
      <c r="N103" s="91">
        <v>1324</v>
      </c>
      <c r="O103" s="92">
        <f t="shared" si="9"/>
        <v>0</v>
      </c>
      <c r="P103" s="91">
        <v>1255</v>
      </c>
      <c r="Q103" s="92">
        <f t="shared" si="10"/>
        <v>0</v>
      </c>
      <c r="R103" s="91">
        <v>1187</v>
      </c>
      <c r="S103" s="93">
        <f t="shared" si="11"/>
        <v>0</v>
      </c>
      <c r="T103" s="94"/>
      <c r="U103" s="48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</row>
    <row r="104" spans="1:47" s="50" customFormat="1" ht="16.5" hidden="1" customHeight="1">
      <c r="A104" s="95" t="s">
        <v>25</v>
      </c>
      <c r="B104" s="96" t="s">
        <v>132</v>
      </c>
      <c r="C104" s="147" t="s">
        <v>27</v>
      </c>
      <c r="D104" s="150" t="s">
        <v>94</v>
      </c>
      <c r="E104" s="99" t="s">
        <v>29</v>
      </c>
      <c r="F104" s="100">
        <f>[1]Производство!F104-[1]Заказы!F104</f>
        <v>0</v>
      </c>
      <c r="G104" s="100">
        <f>[1]Производство!G104-[1]Заказы!G104</f>
        <v>0</v>
      </c>
      <c r="H104" s="100">
        <f>[1]Производство!H104-[1]Заказы!H104</f>
        <v>0</v>
      </c>
      <c r="I104" s="126"/>
      <c r="J104" s="101"/>
      <c r="K104" s="100">
        <f>[1]Производство!K104-[1]Заказы!K104</f>
        <v>0</v>
      </c>
      <c r="L104" s="103">
        <v>1393</v>
      </c>
      <c r="M104" s="104">
        <f t="shared" si="8"/>
        <v>0</v>
      </c>
      <c r="N104" s="103">
        <v>1324</v>
      </c>
      <c r="O104" s="104">
        <f t="shared" si="9"/>
        <v>0</v>
      </c>
      <c r="P104" s="103">
        <v>1255</v>
      </c>
      <c r="Q104" s="104">
        <f t="shared" si="10"/>
        <v>0</v>
      </c>
      <c r="R104" s="103">
        <v>1187</v>
      </c>
      <c r="S104" s="105">
        <f t="shared" si="11"/>
        <v>0</v>
      </c>
      <c r="T104" s="106"/>
      <c r="U104" s="48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</row>
    <row r="105" spans="1:47" s="137" customFormat="1" ht="16.5" hidden="1" customHeight="1" thickBot="1">
      <c r="A105" s="107" t="s">
        <v>25</v>
      </c>
      <c r="B105" s="108" t="s">
        <v>133</v>
      </c>
      <c r="C105" s="109" t="s">
        <v>31</v>
      </c>
      <c r="D105" s="110" t="s">
        <v>94</v>
      </c>
      <c r="E105" s="111" t="s">
        <v>29</v>
      </c>
      <c r="F105" s="78">
        <f>[1]Производство!F105-[1]Заказы!F105</f>
        <v>0</v>
      </c>
      <c r="G105" s="78">
        <f>[1]Производство!G105-[1]Заказы!G105</f>
        <v>0</v>
      </c>
      <c r="H105" s="78">
        <f>[1]Производство!H105-[1]Заказы!H105</f>
        <v>0</v>
      </c>
      <c r="I105" s="128"/>
      <c r="J105" s="79"/>
      <c r="K105" s="78">
        <f>[1]Производство!K105-[1]Заказы!K105</f>
        <v>0</v>
      </c>
      <c r="L105" s="112">
        <v>1393</v>
      </c>
      <c r="M105" s="113">
        <f t="shared" si="8"/>
        <v>0</v>
      </c>
      <c r="N105" s="112">
        <v>1324</v>
      </c>
      <c r="O105" s="113">
        <f t="shared" si="9"/>
        <v>0</v>
      </c>
      <c r="P105" s="112">
        <v>1255</v>
      </c>
      <c r="Q105" s="113">
        <f t="shared" si="10"/>
        <v>0</v>
      </c>
      <c r="R105" s="112">
        <v>1187</v>
      </c>
      <c r="S105" s="114">
        <f t="shared" si="11"/>
        <v>0</v>
      </c>
      <c r="T105" s="115"/>
      <c r="U105" s="48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</row>
    <row r="106" spans="1:47" s="134" customFormat="1" ht="16.5" hidden="1" customHeight="1">
      <c r="A106" s="62" t="s">
        <v>64</v>
      </c>
      <c r="B106" s="63" t="s">
        <v>134</v>
      </c>
      <c r="C106" s="64" t="s">
        <v>33</v>
      </c>
      <c r="D106" s="65"/>
      <c r="E106" s="66" t="s">
        <v>29</v>
      </c>
      <c r="F106" s="89">
        <f>[1]Производство!F106-[1]Заказы!F106</f>
        <v>0</v>
      </c>
      <c r="G106" s="89">
        <f>[1]Производство!G106-[1]Заказы!G106</f>
        <v>0</v>
      </c>
      <c r="H106" s="89">
        <f>[1]Производство!H106-[1]Заказы!H106</f>
        <v>0</v>
      </c>
      <c r="I106" s="89">
        <f>[1]Производство!I106-[1]Заказы!I106</f>
        <v>0</v>
      </c>
      <c r="J106" s="89">
        <f>[1]Производство!J106-[1]Заказы!J106</f>
        <v>0</v>
      </c>
      <c r="K106" s="90"/>
      <c r="L106" s="69">
        <v>684</v>
      </c>
      <c r="M106" s="70">
        <f t="shared" si="8"/>
        <v>0</v>
      </c>
      <c r="N106" s="69">
        <v>650</v>
      </c>
      <c r="O106" s="70">
        <f t="shared" si="9"/>
        <v>0</v>
      </c>
      <c r="P106" s="69">
        <v>617</v>
      </c>
      <c r="Q106" s="70">
        <f t="shared" si="10"/>
        <v>0</v>
      </c>
      <c r="R106" s="69">
        <v>583</v>
      </c>
      <c r="S106" s="71">
        <f t="shared" si="11"/>
        <v>0</v>
      </c>
      <c r="T106" s="72"/>
      <c r="U106" s="48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</row>
    <row r="107" spans="1:47" s="50" customFormat="1" ht="16.5" hidden="1" customHeight="1">
      <c r="A107" s="116" t="s">
        <v>64</v>
      </c>
      <c r="B107" s="117" t="s">
        <v>135</v>
      </c>
      <c r="C107" s="149" t="s">
        <v>27</v>
      </c>
      <c r="D107" s="119"/>
      <c r="E107" s="120" t="s">
        <v>29</v>
      </c>
      <c r="F107" s="100">
        <f>[1]Производство!F107-[1]Заказы!F107</f>
        <v>0</v>
      </c>
      <c r="G107" s="100">
        <f>[1]Производство!G107-[1]Заказы!G107</f>
        <v>0</v>
      </c>
      <c r="H107" s="100">
        <f>[1]Производство!H107-[1]Заказы!H107</f>
        <v>0</v>
      </c>
      <c r="I107" s="100">
        <f>[1]Производство!I107-[1]Заказы!I107</f>
        <v>0</v>
      </c>
      <c r="J107" s="100">
        <f>[1]Производство!J107-[1]Заказы!J107</f>
        <v>0</v>
      </c>
      <c r="K107" s="101"/>
      <c r="L107" s="121">
        <v>684</v>
      </c>
      <c r="M107" s="122">
        <f t="shared" si="8"/>
        <v>0</v>
      </c>
      <c r="N107" s="121">
        <v>650</v>
      </c>
      <c r="O107" s="122">
        <f t="shared" si="9"/>
        <v>0</v>
      </c>
      <c r="P107" s="121">
        <v>617</v>
      </c>
      <c r="Q107" s="122">
        <f t="shared" si="10"/>
        <v>0</v>
      </c>
      <c r="R107" s="121">
        <v>583</v>
      </c>
      <c r="S107" s="123">
        <f t="shared" si="11"/>
        <v>0</v>
      </c>
      <c r="T107" s="106"/>
      <c r="U107" s="48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</row>
    <row r="108" spans="1:47" s="137" customFormat="1" ht="16.5" hidden="1" customHeight="1" thickBot="1">
      <c r="A108" s="73" t="s">
        <v>64</v>
      </c>
      <c r="B108" s="74" t="s">
        <v>136</v>
      </c>
      <c r="C108" s="124" t="s">
        <v>31</v>
      </c>
      <c r="D108" s="76"/>
      <c r="E108" s="77" t="s">
        <v>29</v>
      </c>
      <c r="F108" s="78">
        <f>[1]Производство!F108-[1]Заказы!F108</f>
        <v>0</v>
      </c>
      <c r="G108" s="78">
        <f>[1]Производство!G108-[1]Заказы!G108</f>
        <v>0</v>
      </c>
      <c r="H108" s="78">
        <f>[1]Производство!H108-[1]Заказы!H108</f>
        <v>0</v>
      </c>
      <c r="I108" s="78">
        <f>[1]Производство!I108-[1]Заказы!I108</f>
        <v>0</v>
      </c>
      <c r="J108" s="78">
        <f>[1]Производство!J108-[1]Заказы!J108</f>
        <v>0</v>
      </c>
      <c r="K108" s="79"/>
      <c r="L108" s="80">
        <v>684</v>
      </c>
      <c r="M108" s="81">
        <f t="shared" si="8"/>
        <v>0</v>
      </c>
      <c r="N108" s="80">
        <v>650</v>
      </c>
      <c r="O108" s="81">
        <f t="shared" si="9"/>
        <v>0</v>
      </c>
      <c r="P108" s="80">
        <v>617</v>
      </c>
      <c r="Q108" s="81">
        <f t="shared" si="10"/>
        <v>0</v>
      </c>
      <c r="R108" s="80">
        <v>583</v>
      </c>
      <c r="S108" s="82">
        <f t="shared" si="11"/>
        <v>0</v>
      </c>
      <c r="T108" s="83"/>
      <c r="U108" s="48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</row>
    <row r="109" spans="1:47" s="50" customFormat="1" ht="16.5" hidden="1" customHeight="1">
      <c r="A109" s="84" t="s">
        <v>25</v>
      </c>
      <c r="B109" s="85" t="s">
        <v>137</v>
      </c>
      <c r="C109" s="86" t="s">
        <v>138</v>
      </c>
      <c r="D109" s="87" t="s">
        <v>94</v>
      </c>
      <c r="E109" s="88" t="s">
        <v>29</v>
      </c>
      <c r="F109" s="89">
        <f>[1]Производство!F109-[1]Заказы!F109</f>
        <v>0</v>
      </c>
      <c r="G109" s="89">
        <f>[1]Производство!G109-[1]Заказы!G109</f>
        <v>0</v>
      </c>
      <c r="H109" s="89">
        <f>[1]Производство!H109-[1]Заказы!H109</f>
        <v>0</v>
      </c>
      <c r="I109" s="125"/>
      <c r="J109" s="90"/>
      <c r="K109" s="89">
        <f>[1]Производство!K109-[1]Заказы!K109</f>
        <v>0</v>
      </c>
      <c r="L109" s="91">
        <v>640</v>
      </c>
      <c r="M109" s="92">
        <f t="shared" si="8"/>
        <v>0</v>
      </c>
      <c r="N109" s="91">
        <v>609</v>
      </c>
      <c r="O109" s="92">
        <f t="shared" si="9"/>
        <v>0</v>
      </c>
      <c r="P109" s="91">
        <v>577</v>
      </c>
      <c r="Q109" s="92">
        <f t="shared" si="10"/>
        <v>0</v>
      </c>
      <c r="R109" s="91">
        <v>546</v>
      </c>
      <c r="S109" s="93">
        <f t="shared" si="11"/>
        <v>0</v>
      </c>
      <c r="T109" s="94"/>
      <c r="U109" s="48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</row>
    <row r="110" spans="1:47" s="50" customFormat="1" ht="16.5" hidden="1" customHeight="1">
      <c r="A110" s="95" t="s">
        <v>25</v>
      </c>
      <c r="B110" s="96" t="s">
        <v>139</v>
      </c>
      <c r="C110" s="147" t="s">
        <v>27</v>
      </c>
      <c r="D110" s="150" t="s">
        <v>94</v>
      </c>
      <c r="E110" s="99" t="s">
        <v>29</v>
      </c>
      <c r="F110" s="100">
        <f>[1]Производство!F110-[1]Заказы!F110</f>
        <v>0</v>
      </c>
      <c r="G110" s="100">
        <f>[1]Производство!G110-[1]Заказы!G110</f>
        <v>0</v>
      </c>
      <c r="H110" s="100">
        <f>[1]Производство!H110-[1]Заказы!H110</f>
        <v>0</v>
      </c>
      <c r="I110" s="126"/>
      <c r="J110" s="101"/>
      <c r="K110" s="100">
        <f>[1]Производство!K110-[1]Заказы!K110</f>
        <v>0</v>
      </c>
      <c r="L110" s="103">
        <v>640</v>
      </c>
      <c r="M110" s="104">
        <f t="shared" si="8"/>
        <v>0</v>
      </c>
      <c r="N110" s="103">
        <v>609</v>
      </c>
      <c r="O110" s="104">
        <f t="shared" si="9"/>
        <v>0</v>
      </c>
      <c r="P110" s="103">
        <v>577</v>
      </c>
      <c r="Q110" s="104">
        <f t="shared" si="10"/>
        <v>0</v>
      </c>
      <c r="R110" s="103">
        <v>546</v>
      </c>
      <c r="S110" s="105">
        <f t="shared" si="11"/>
        <v>0</v>
      </c>
      <c r="T110" s="106"/>
      <c r="U110" s="48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</row>
    <row r="111" spans="1:47" s="50" customFormat="1" ht="16.5" hidden="1" customHeight="1" thickBot="1">
      <c r="A111" s="107" t="s">
        <v>25</v>
      </c>
      <c r="B111" s="108" t="s">
        <v>140</v>
      </c>
      <c r="C111" s="109" t="s">
        <v>37</v>
      </c>
      <c r="D111" s="110" t="s">
        <v>94</v>
      </c>
      <c r="E111" s="111" t="s">
        <v>29</v>
      </c>
      <c r="F111" s="78">
        <f>[1]Производство!F111-[1]Заказы!F111</f>
        <v>0</v>
      </c>
      <c r="G111" s="78">
        <f>[1]Производство!G111-[1]Заказы!G111</f>
        <v>0</v>
      </c>
      <c r="H111" s="78">
        <f>[1]Производство!H111-[1]Заказы!H111</f>
        <v>0</v>
      </c>
      <c r="I111" s="128"/>
      <c r="J111" s="79"/>
      <c r="K111" s="78">
        <f>[1]Производство!K111-[1]Заказы!K111</f>
        <v>0</v>
      </c>
      <c r="L111" s="112">
        <v>640</v>
      </c>
      <c r="M111" s="113">
        <f t="shared" si="8"/>
        <v>0</v>
      </c>
      <c r="N111" s="112">
        <v>609</v>
      </c>
      <c r="O111" s="113">
        <f t="shared" si="9"/>
        <v>0</v>
      </c>
      <c r="P111" s="112">
        <v>577</v>
      </c>
      <c r="Q111" s="113">
        <f t="shared" si="10"/>
        <v>0</v>
      </c>
      <c r="R111" s="112">
        <v>546</v>
      </c>
      <c r="S111" s="114">
        <f t="shared" si="11"/>
        <v>0</v>
      </c>
      <c r="T111" s="115"/>
      <c r="U111" s="48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</row>
    <row r="112" spans="1:47" s="134" customFormat="1" ht="16.5" hidden="1" customHeight="1">
      <c r="A112" s="62" t="s">
        <v>64</v>
      </c>
      <c r="B112" s="63" t="s">
        <v>141</v>
      </c>
      <c r="C112" s="64" t="s">
        <v>138</v>
      </c>
      <c r="D112" s="65"/>
      <c r="E112" s="66" t="s">
        <v>29</v>
      </c>
      <c r="F112" s="89">
        <f>[1]Производство!F112-[1]Заказы!F112</f>
        <v>0</v>
      </c>
      <c r="G112" s="89">
        <f>[1]Производство!G112-[1]Заказы!G112</f>
        <v>0</v>
      </c>
      <c r="H112" s="89">
        <f>[1]Производство!H112-[1]Заказы!H112</f>
        <v>0</v>
      </c>
      <c r="I112" s="89">
        <f>[1]Производство!I112-[1]Заказы!I112</f>
        <v>0</v>
      </c>
      <c r="J112" s="89">
        <f>[1]Производство!J112-[1]Заказы!J112</f>
        <v>0</v>
      </c>
      <c r="K112" s="90"/>
      <c r="L112" s="69">
        <v>803</v>
      </c>
      <c r="M112" s="70">
        <f t="shared" si="8"/>
        <v>0</v>
      </c>
      <c r="N112" s="69">
        <v>763</v>
      </c>
      <c r="O112" s="70">
        <f t="shared" si="9"/>
        <v>0</v>
      </c>
      <c r="P112" s="69">
        <v>724</v>
      </c>
      <c r="Q112" s="70">
        <f t="shared" si="10"/>
        <v>0</v>
      </c>
      <c r="R112" s="69">
        <v>684</v>
      </c>
      <c r="S112" s="71">
        <f t="shared" si="11"/>
        <v>0</v>
      </c>
      <c r="T112" s="72"/>
      <c r="U112" s="48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49"/>
    </row>
    <row r="113" spans="1:47" s="50" customFormat="1" ht="16.5" hidden="1" customHeight="1">
      <c r="A113" s="116" t="s">
        <v>64</v>
      </c>
      <c r="B113" s="117" t="s">
        <v>142</v>
      </c>
      <c r="C113" s="149" t="s">
        <v>27</v>
      </c>
      <c r="D113" s="119"/>
      <c r="E113" s="120" t="s">
        <v>29</v>
      </c>
      <c r="F113" s="100">
        <f>[1]Производство!F113-[1]Заказы!F113</f>
        <v>0</v>
      </c>
      <c r="G113" s="100">
        <f>[1]Производство!G113-[1]Заказы!G113</f>
        <v>0</v>
      </c>
      <c r="H113" s="100">
        <f>[1]Производство!H113-[1]Заказы!H113</f>
        <v>0</v>
      </c>
      <c r="I113" s="100">
        <f>[1]Производство!I113-[1]Заказы!I113</f>
        <v>0</v>
      </c>
      <c r="J113" s="100">
        <f>[1]Производство!J113-[1]Заказы!J113</f>
        <v>0</v>
      </c>
      <c r="K113" s="101"/>
      <c r="L113" s="121">
        <v>803</v>
      </c>
      <c r="M113" s="122">
        <f t="shared" si="8"/>
        <v>0</v>
      </c>
      <c r="N113" s="121">
        <v>763</v>
      </c>
      <c r="O113" s="122">
        <f t="shared" si="9"/>
        <v>0</v>
      </c>
      <c r="P113" s="121">
        <v>724</v>
      </c>
      <c r="Q113" s="122">
        <f t="shared" si="10"/>
        <v>0</v>
      </c>
      <c r="R113" s="121">
        <v>684</v>
      </c>
      <c r="S113" s="123">
        <f t="shared" si="11"/>
        <v>0</v>
      </c>
      <c r="T113" s="106"/>
      <c r="U113" s="48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</row>
    <row r="114" spans="1:47" s="137" customFormat="1" ht="16.5" hidden="1" customHeight="1" thickBot="1">
      <c r="A114" s="73" t="s">
        <v>64</v>
      </c>
      <c r="B114" s="74" t="s">
        <v>143</v>
      </c>
      <c r="C114" s="124" t="s">
        <v>37</v>
      </c>
      <c r="D114" s="76"/>
      <c r="E114" s="77" t="s">
        <v>29</v>
      </c>
      <c r="F114" s="78">
        <f>[1]Производство!F114-[1]Заказы!F114</f>
        <v>0</v>
      </c>
      <c r="G114" s="78">
        <f>[1]Производство!G114-[1]Заказы!G114</f>
        <v>0</v>
      </c>
      <c r="H114" s="78">
        <f>[1]Производство!H114-[1]Заказы!H114</f>
        <v>0</v>
      </c>
      <c r="I114" s="78">
        <f>[1]Производство!I114-[1]Заказы!I114</f>
        <v>0</v>
      </c>
      <c r="J114" s="78">
        <f>[1]Производство!J114-[1]Заказы!J114</f>
        <v>0</v>
      </c>
      <c r="K114" s="79"/>
      <c r="L114" s="80">
        <v>803</v>
      </c>
      <c r="M114" s="81">
        <f t="shared" si="8"/>
        <v>0</v>
      </c>
      <c r="N114" s="80">
        <v>763</v>
      </c>
      <c r="O114" s="81">
        <f t="shared" si="9"/>
        <v>0</v>
      </c>
      <c r="P114" s="80">
        <v>724</v>
      </c>
      <c r="Q114" s="81">
        <f t="shared" si="10"/>
        <v>0</v>
      </c>
      <c r="R114" s="80">
        <v>684</v>
      </c>
      <c r="S114" s="82">
        <f t="shared" si="11"/>
        <v>0</v>
      </c>
      <c r="T114" s="83"/>
      <c r="U114" s="48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49"/>
      <c r="AS114" s="49"/>
      <c r="AT114" s="49"/>
      <c r="AU114" s="49"/>
    </row>
    <row r="115" spans="1:47" s="134" customFormat="1" ht="16.5" hidden="1" customHeight="1">
      <c r="A115" s="84" t="s">
        <v>60</v>
      </c>
      <c r="B115" s="85" t="s">
        <v>144</v>
      </c>
      <c r="C115" s="145" t="s">
        <v>107</v>
      </c>
      <c r="D115" s="87" t="s">
        <v>23</v>
      </c>
      <c r="E115" s="88" t="s">
        <v>29</v>
      </c>
      <c r="F115" s="89">
        <f>[1]Производство!F115-[1]Заказы!F115</f>
        <v>0</v>
      </c>
      <c r="G115" s="89">
        <f>[1]Производство!G115-[1]Заказы!G115</f>
        <v>0</v>
      </c>
      <c r="H115" s="89">
        <f>[1]Производство!H115-[1]Заказы!H115</f>
        <v>0</v>
      </c>
      <c r="I115" s="130">
        <f>[1]Производство!I115-[1]Заказы!I115</f>
        <v>0</v>
      </c>
      <c r="J115" s="90"/>
      <c r="K115" s="89">
        <f>[1]Производство!K115-[1]Заказы!K115</f>
        <v>0</v>
      </c>
      <c r="L115" s="91">
        <v>715</v>
      </c>
      <c r="M115" s="92">
        <f t="shared" si="8"/>
        <v>0</v>
      </c>
      <c r="N115" s="91">
        <v>680</v>
      </c>
      <c r="O115" s="92">
        <f t="shared" si="9"/>
        <v>0</v>
      </c>
      <c r="P115" s="91">
        <v>645</v>
      </c>
      <c r="Q115" s="92">
        <f t="shared" si="10"/>
        <v>0</v>
      </c>
      <c r="R115" s="91">
        <v>610</v>
      </c>
      <c r="S115" s="93">
        <f t="shared" si="11"/>
        <v>0</v>
      </c>
      <c r="T115" s="94"/>
      <c r="U115" s="48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  <c r="AP115" s="49"/>
      <c r="AQ115" s="49"/>
      <c r="AR115" s="49"/>
      <c r="AS115" s="49"/>
      <c r="AT115" s="49"/>
      <c r="AU115" s="49"/>
    </row>
    <row r="116" spans="1:47" s="50" customFormat="1" ht="16.5" hidden="1" customHeight="1">
      <c r="A116" s="95" t="s">
        <v>60</v>
      </c>
      <c r="B116" s="96" t="s">
        <v>145</v>
      </c>
      <c r="C116" s="147" t="s">
        <v>27</v>
      </c>
      <c r="D116" s="98" t="s">
        <v>23</v>
      </c>
      <c r="E116" s="99" t="s">
        <v>29</v>
      </c>
      <c r="F116" s="100">
        <f>[1]Производство!F116-[1]Заказы!F116</f>
        <v>0</v>
      </c>
      <c r="G116" s="100">
        <f>[1]Производство!G116-[1]Заказы!G116</f>
        <v>0</v>
      </c>
      <c r="H116" s="100">
        <f>[1]Производство!H116-[1]Заказы!H116</f>
        <v>0</v>
      </c>
      <c r="I116" s="138">
        <f>[1]Производство!I116-[1]Заказы!I116</f>
        <v>0</v>
      </c>
      <c r="J116" s="101"/>
      <c r="K116" s="100">
        <f>[1]Производство!K116-[1]Заказы!K116</f>
        <v>0</v>
      </c>
      <c r="L116" s="103">
        <v>715</v>
      </c>
      <c r="M116" s="104">
        <f t="shared" si="8"/>
        <v>0</v>
      </c>
      <c r="N116" s="103">
        <v>680</v>
      </c>
      <c r="O116" s="104">
        <f t="shared" si="9"/>
        <v>0</v>
      </c>
      <c r="P116" s="103">
        <v>645</v>
      </c>
      <c r="Q116" s="104">
        <f t="shared" si="10"/>
        <v>0</v>
      </c>
      <c r="R116" s="103">
        <v>610</v>
      </c>
      <c r="S116" s="105">
        <f t="shared" si="11"/>
        <v>0</v>
      </c>
      <c r="T116" s="106"/>
      <c r="U116" s="48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  <c r="AP116" s="49"/>
      <c r="AQ116" s="49"/>
      <c r="AR116" s="49"/>
      <c r="AS116" s="49"/>
      <c r="AT116" s="49"/>
      <c r="AU116" s="49"/>
    </row>
    <row r="117" spans="1:47" s="137" customFormat="1" ht="16.5" hidden="1" customHeight="1" thickBot="1">
      <c r="A117" s="107" t="s">
        <v>60</v>
      </c>
      <c r="B117" s="108" t="s">
        <v>146</v>
      </c>
      <c r="C117" s="109" t="s">
        <v>31</v>
      </c>
      <c r="D117" s="110" t="s">
        <v>23</v>
      </c>
      <c r="E117" s="111" t="s">
        <v>29</v>
      </c>
      <c r="F117" s="78">
        <f>[1]Производство!F117-[1]Заказы!F117</f>
        <v>0</v>
      </c>
      <c r="G117" s="78">
        <f>[1]Производство!G117-[1]Заказы!G117</f>
        <v>0</v>
      </c>
      <c r="H117" s="78">
        <f>[1]Производство!H117-[1]Заказы!H117</f>
        <v>0</v>
      </c>
      <c r="I117" s="139">
        <f>[1]Производство!I117-[1]Заказы!I117</f>
        <v>0</v>
      </c>
      <c r="J117" s="79"/>
      <c r="K117" s="78">
        <f>[1]Производство!K117-[1]Заказы!K117</f>
        <v>0</v>
      </c>
      <c r="L117" s="112">
        <v>715</v>
      </c>
      <c r="M117" s="113">
        <f t="shared" si="8"/>
        <v>0</v>
      </c>
      <c r="N117" s="112">
        <v>680</v>
      </c>
      <c r="O117" s="113">
        <f t="shared" si="9"/>
        <v>0</v>
      </c>
      <c r="P117" s="112">
        <v>645</v>
      </c>
      <c r="Q117" s="113">
        <f t="shared" si="10"/>
        <v>0</v>
      </c>
      <c r="R117" s="112">
        <v>610</v>
      </c>
      <c r="S117" s="114">
        <f t="shared" si="11"/>
        <v>0</v>
      </c>
      <c r="T117" s="115"/>
      <c r="U117" s="48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49"/>
      <c r="AS117" s="49"/>
      <c r="AT117" s="49"/>
      <c r="AU117" s="49"/>
    </row>
    <row r="118" spans="1:47" s="134" customFormat="1" ht="16.5" hidden="1" customHeight="1">
      <c r="A118" s="62" t="s">
        <v>64</v>
      </c>
      <c r="B118" s="63" t="s">
        <v>147</v>
      </c>
      <c r="C118" s="64" t="s">
        <v>107</v>
      </c>
      <c r="D118" s="65"/>
      <c r="E118" s="66" t="s">
        <v>29</v>
      </c>
      <c r="F118" s="89">
        <f>[1]Производство!F118-[1]Заказы!F118</f>
        <v>0</v>
      </c>
      <c r="G118" s="89">
        <f>[1]Производство!G118-[1]Заказы!G118</f>
        <v>0</v>
      </c>
      <c r="H118" s="89">
        <f>[1]Производство!H118-[1]Заказы!H118</f>
        <v>0</v>
      </c>
      <c r="I118" s="89">
        <f>[1]Производство!I118-[1]Заказы!I118</f>
        <v>0</v>
      </c>
      <c r="J118" s="89">
        <f>[1]Производство!J118-[1]Заказы!J118</f>
        <v>0</v>
      </c>
      <c r="K118" s="90"/>
      <c r="L118" s="69">
        <v>803</v>
      </c>
      <c r="M118" s="70">
        <f t="shared" si="8"/>
        <v>0</v>
      </c>
      <c r="N118" s="69">
        <v>763</v>
      </c>
      <c r="O118" s="70">
        <f t="shared" si="9"/>
        <v>0</v>
      </c>
      <c r="P118" s="69">
        <v>724</v>
      </c>
      <c r="Q118" s="70">
        <f t="shared" si="10"/>
        <v>0</v>
      </c>
      <c r="R118" s="69">
        <v>684</v>
      </c>
      <c r="S118" s="71">
        <f t="shared" si="11"/>
        <v>0</v>
      </c>
      <c r="T118" s="72"/>
      <c r="U118" s="48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</row>
    <row r="119" spans="1:47" s="50" customFormat="1" ht="16.5" hidden="1" customHeight="1">
      <c r="A119" s="116" t="s">
        <v>64</v>
      </c>
      <c r="B119" s="117" t="s">
        <v>148</v>
      </c>
      <c r="C119" s="149" t="s">
        <v>27</v>
      </c>
      <c r="D119" s="119"/>
      <c r="E119" s="120" t="s">
        <v>29</v>
      </c>
      <c r="F119" s="100">
        <f>[1]Производство!F119-[1]Заказы!F119</f>
        <v>0</v>
      </c>
      <c r="G119" s="100">
        <f>[1]Производство!G119-[1]Заказы!G119</f>
        <v>0</v>
      </c>
      <c r="H119" s="100">
        <f>[1]Производство!H119-[1]Заказы!H119</f>
        <v>0</v>
      </c>
      <c r="I119" s="100">
        <f>[1]Производство!I119-[1]Заказы!I119</f>
        <v>0</v>
      </c>
      <c r="J119" s="100">
        <f>[1]Производство!J119-[1]Заказы!J119</f>
        <v>0</v>
      </c>
      <c r="K119" s="101"/>
      <c r="L119" s="121">
        <v>803</v>
      </c>
      <c r="M119" s="122">
        <f t="shared" si="8"/>
        <v>0</v>
      </c>
      <c r="N119" s="121">
        <v>763</v>
      </c>
      <c r="O119" s="122">
        <f t="shared" si="9"/>
        <v>0</v>
      </c>
      <c r="P119" s="121">
        <v>724</v>
      </c>
      <c r="Q119" s="122">
        <f t="shared" si="10"/>
        <v>0</v>
      </c>
      <c r="R119" s="121">
        <v>684</v>
      </c>
      <c r="S119" s="123">
        <f t="shared" si="11"/>
        <v>0</v>
      </c>
      <c r="T119" s="106"/>
      <c r="U119" s="48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</row>
    <row r="120" spans="1:47" s="137" customFormat="1" ht="16.5" hidden="1" customHeight="1" thickBot="1">
      <c r="A120" s="73" t="s">
        <v>64</v>
      </c>
      <c r="B120" s="74" t="s">
        <v>149</v>
      </c>
      <c r="C120" s="124" t="s">
        <v>31</v>
      </c>
      <c r="D120" s="76"/>
      <c r="E120" s="77" t="s">
        <v>29</v>
      </c>
      <c r="F120" s="78">
        <f>[1]Производство!F120-[1]Заказы!F120</f>
        <v>0</v>
      </c>
      <c r="G120" s="78">
        <f>[1]Производство!G120-[1]Заказы!G120</f>
        <v>0</v>
      </c>
      <c r="H120" s="78">
        <f>[1]Производство!H120-[1]Заказы!H120</f>
        <v>0</v>
      </c>
      <c r="I120" s="78">
        <f>[1]Производство!I120-[1]Заказы!I120</f>
        <v>0</v>
      </c>
      <c r="J120" s="78">
        <f>[1]Производство!J120-[1]Заказы!J120</f>
        <v>0</v>
      </c>
      <c r="K120" s="79"/>
      <c r="L120" s="80">
        <v>803</v>
      </c>
      <c r="M120" s="81">
        <f t="shared" si="8"/>
        <v>0</v>
      </c>
      <c r="N120" s="80">
        <v>763</v>
      </c>
      <c r="O120" s="81">
        <f t="shared" si="9"/>
        <v>0</v>
      </c>
      <c r="P120" s="80">
        <v>724</v>
      </c>
      <c r="Q120" s="81">
        <f t="shared" si="10"/>
        <v>0</v>
      </c>
      <c r="R120" s="80">
        <v>684</v>
      </c>
      <c r="S120" s="82">
        <f t="shared" si="11"/>
        <v>0</v>
      </c>
      <c r="T120" s="83"/>
      <c r="U120" s="48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</row>
    <row r="121" spans="1:47" s="134" customFormat="1" ht="16.5" hidden="1" customHeight="1">
      <c r="A121" s="84" t="s">
        <v>25</v>
      </c>
      <c r="B121" s="85" t="s">
        <v>150</v>
      </c>
      <c r="C121" s="86" t="s">
        <v>33</v>
      </c>
      <c r="D121" s="87" t="s">
        <v>23</v>
      </c>
      <c r="E121" s="88" t="s">
        <v>29</v>
      </c>
      <c r="F121" s="89">
        <f>[1]Производство!F121-[1]Заказы!F121</f>
        <v>0</v>
      </c>
      <c r="G121" s="89">
        <f>[1]Производство!G121-[1]Заказы!G121</f>
        <v>0</v>
      </c>
      <c r="H121" s="89">
        <f>[1]Производство!H121-[1]Заказы!H121</f>
        <v>0</v>
      </c>
      <c r="I121" s="89">
        <f>[1]Производство!I121-[1]Заказы!I121</f>
        <v>0</v>
      </c>
      <c r="J121" s="90"/>
      <c r="K121" s="89">
        <f>[1]Производство!K121-[1]Заказы!K121</f>
        <v>0</v>
      </c>
      <c r="L121" s="91">
        <v>570</v>
      </c>
      <c r="M121" s="92">
        <f t="shared" si="8"/>
        <v>0</v>
      </c>
      <c r="N121" s="91">
        <v>542</v>
      </c>
      <c r="O121" s="92">
        <f t="shared" si="9"/>
        <v>0</v>
      </c>
      <c r="P121" s="91">
        <v>514</v>
      </c>
      <c r="Q121" s="92">
        <f t="shared" si="10"/>
        <v>0</v>
      </c>
      <c r="R121" s="91">
        <v>486</v>
      </c>
      <c r="S121" s="93">
        <f t="shared" si="11"/>
        <v>0</v>
      </c>
      <c r="T121" s="94"/>
      <c r="U121" s="48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</row>
    <row r="122" spans="1:47" s="50" customFormat="1" ht="16.5" hidden="1" customHeight="1">
      <c r="A122" s="95" t="s">
        <v>25</v>
      </c>
      <c r="B122" s="96" t="s">
        <v>151</v>
      </c>
      <c r="C122" s="147" t="s">
        <v>71</v>
      </c>
      <c r="D122" s="98" t="s">
        <v>23</v>
      </c>
      <c r="E122" s="99" t="s">
        <v>29</v>
      </c>
      <c r="F122" s="100">
        <f>[1]Производство!F122-[1]Заказы!F122</f>
        <v>0</v>
      </c>
      <c r="G122" s="100">
        <f>[1]Производство!G122-[1]Заказы!G122</f>
        <v>0</v>
      </c>
      <c r="H122" s="100">
        <f>[1]Производство!H122-[1]Заказы!H122</f>
        <v>0</v>
      </c>
      <c r="I122" s="100">
        <f>[1]Производство!I122-[1]Заказы!I122</f>
        <v>0</v>
      </c>
      <c r="J122" s="101"/>
      <c r="K122" s="100">
        <f>[1]Производство!K122-[1]Заказы!K122</f>
        <v>0</v>
      </c>
      <c r="L122" s="103">
        <v>570</v>
      </c>
      <c r="M122" s="104">
        <f t="shared" si="8"/>
        <v>0</v>
      </c>
      <c r="N122" s="103">
        <v>542</v>
      </c>
      <c r="O122" s="104">
        <f t="shared" si="9"/>
        <v>0</v>
      </c>
      <c r="P122" s="103">
        <v>514</v>
      </c>
      <c r="Q122" s="104">
        <f t="shared" si="10"/>
        <v>0</v>
      </c>
      <c r="R122" s="103">
        <v>486</v>
      </c>
      <c r="S122" s="105">
        <f t="shared" si="11"/>
        <v>0</v>
      </c>
      <c r="T122" s="106"/>
      <c r="U122" s="48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</row>
    <row r="123" spans="1:47" s="137" customFormat="1" ht="16.5" hidden="1" customHeight="1" thickBot="1">
      <c r="A123" s="107" t="s">
        <v>25</v>
      </c>
      <c r="B123" s="108" t="s">
        <v>152</v>
      </c>
      <c r="C123" s="109" t="s">
        <v>31</v>
      </c>
      <c r="D123" s="110" t="s">
        <v>23</v>
      </c>
      <c r="E123" s="111" t="s">
        <v>29</v>
      </c>
      <c r="F123" s="78">
        <f>[1]Производство!F123-[1]Заказы!F123</f>
        <v>0</v>
      </c>
      <c r="G123" s="78">
        <f>[1]Производство!G123-[1]Заказы!G123</f>
        <v>0</v>
      </c>
      <c r="H123" s="78">
        <f>[1]Производство!H123-[1]Заказы!H123</f>
        <v>0</v>
      </c>
      <c r="I123" s="78">
        <f>[1]Производство!I123-[1]Заказы!I123</f>
        <v>0</v>
      </c>
      <c r="J123" s="79"/>
      <c r="K123" s="78">
        <f>[1]Производство!K123-[1]Заказы!K123</f>
        <v>0</v>
      </c>
      <c r="L123" s="112">
        <v>570</v>
      </c>
      <c r="M123" s="113">
        <f t="shared" si="8"/>
        <v>0</v>
      </c>
      <c r="N123" s="112">
        <v>542</v>
      </c>
      <c r="O123" s="113">
        <f t="shared" si="9"/>
        <v>0</v>
      </c>
      <c r="P123" s="112">
        <v>514</v>
      </c>
      <c r="Q123" s="113">
        <f t="shared" si="10"/>
        <v>0</v>
      </c>
      <c r="R123" s="112">
        <v>486</v>
      </c>
      <c r="S123" s="114">
        <f t="shared" si="11"/>
        <v>0</v>
      </c>
      <c r="T123" s="115"/>
      <c r="U123" s="48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</row>
    <row r="124" spans="1:47" s="134" customFormat="1" ht="16.5" hidden="1" customHeight="1">
      <c r="A124" s="62" t="s">
        <v>64</v>
      </c>
      <c r="B124" s="63" t="s">
        <v>153</v>
      </c>
      <c r="C124" s="64" t="s">
        <v>33</v>
      </c>
      <c r="D124" s="65"/>
      <c r="E124" s="66" t="s">
        <v>29</v>
      </c>
      <c r="F124" s="89">
        <f>[1]Производство!F124-[1]Заказы!F124</f>
        <v>0</v>
      </c>
      <c r="G124" s="89">
        <f>[1]Производство!G124-[1]Заказы!G124</f>
        <v>0</v>
      </c>
      <c r="H124" s="89">
        <f>[1]Производство!H124-[1]Заказы!H124</f>
        <v>0</v>
      </c>
      <c r="I124" s="89">
        <f>[1]Производство!I124-[1]Заказы!I124</f>
        <v>0</v>
      </c>
      <c r="J124" s="89">
        <f>[1]Производство!J124-[1]Заказы!J124</f>
        <v>0</v>
      </c>
      <c r="K124" s="90"/>
      <c r="L124" s="69">
        <v>707</v>
      </c>
      <c r="M124" s="70">
        <f t="shared" si="8"/>
        <v>0</v>
      </c>
      <c r="N124" s="69">
        <v>672</v>
      </c>
      <c r="O124" s="70">
        <f t="shared" si="9"/>
        <v>0</v>
      </c>
      <c r="P124" s="69">
        <v>637</v>
      </c>
      <c r="Q124" s="70">
        <f t="shared" si="10"/>
        <v>0</v>
      </c>
      <c r="R124" s="69">
        <v>602</v>
      </c>
      <c r="S124" s="71">
        <f t="shared" si="11"/>
        <v>0</v>
      </c>
      <c r="T124" s="72"/>
      <c r="U124" s="48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</row>
    <row r="125" spans="1:47" s="50" customFormat="1" ht="16.5" hidden="1" customHeight="1">
      <c r="A125" s="116" t="s">
        <v>64</v>
      </c>
      <c r="B125" s="117" t="s">
        <v>154</v>
      </c>
      <c r="C125" s="149" t="s">
        <v>71</v>
      </c>
      <c r="D125" s="119"/>
      <c r="E125" s="120" t="s">
        <v>29</v>
      </c>
      <c r="F125" s="100">
        <f>[1]Производство!F125-[1]Заказы!F125</f>
        <v>0</v>
      </c>
      <c r="G125" s="100">
        <f>[1]Производство!G125-[1]Заказы!G125</f>
        <v>0</v>
      </c>
      <c r="H125" s="100">
        <f>[1]Производство!H125-[1]Заказы!H125</f>
        <v>0</v>
      </c>
      <c r="I125" s="100">
        <f>[1]Производство!I125-[1]Заказы!I125</f>
        <v>0</v>
      </c>
      <c r="J125" s="100">
        <f>[1]Производство!J125-[1]Заказы!J125</f>
        <v>0</v>
      </c>
      <c r="K125" s="101"/>
      <c r="L125" s="121">
        <v>707</v>
      </c>
      <c r="M125" s="122">
        <f t="shared" si="8"/>
        <v>0</v>
      </c>
      <c r="N125" s="121">
        <v>672</v>
      </c>
      <c r="O125" s="122">
        <f t="shared" si="9"/>
        <v>0</v>
      </c>
      <c r="P125" s="121">
        <v>637</v>
      </c>
      <c r="Q125" s="122">
        <f t="shared" si="10"/>
        <v>0</v>
      </c>
      <c r="R125" s="121">
        <v>602</v>
      </c>
      <c r="S125" s="123">
        <f t="shared" si="11"/>
        <v>0</v>
      </c>
      <c r="T125" s="106"/>
      <c r="U125" s="48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</row>
    <row r="126" spans="1:47" s="137" customFormat="1" ht="16.5" hidden="1" customHeight="1" thickBot="1">
      <c r="A126" s="73" t="s">
        <v>64</v>
      </c>
      <c r="B126" s="74" t="s">
        <v>155</v>
      </c>
      <c r="C126" s="124" t="s">
        <v>31</v>
      </c>
      <c r="D126" s="76"/>
      <c r="E126" s="77" t="s">
        <v>29</v>
      </c>
      <c r="F126" s="78">
        <f>[1]Производство!F126-[1]Заказы!F126</f>
        <v>0</v>
      </c>
      <c r="G126" s="78">
        <f>[1]Производство!G126-[1]Заказы!G126</f>
        <v>0</v>
      </c>
      <c r="H126" s="78">
        <f>[1]Производство!H126-[1]Заказы!H126</f>
        <v>0</v>
      </c>
      <c r="I126" s="78">
        <f>[1]Производство!I126-[1]Заказы!I126</f>
        <v>0</v>
      </c>
      <c r="J126" s="78">
        <f>[1]Производство!J126-[1]Заказы!J126</f>
        <v>0</v>
      </c>
      <c r="K126" s="79"/>
      <c r="L126" s="80">
        <v>707</v>
      </c>
      <c r="M126" s="81">
        <f t="shared" si="8"/>
        <v>0</v>
      </c>
      <c r="N126" s="80">
        <v>672</v>
      </c>
      <c r="O126" s="81">
        <f t="shared" si="9"/>
        <v>0</v>
      </c>
      <c r="P126" s="80">
        <v>637</v>
      </c>
      <c r="Q126" s="81">
        <f t="shared" si="10"/>
        <v>0</v>
      </c>
      <c r="R126" s="80">
        <v>602</v>
      </c>
      <c r="S126" s="82">
        <f t="shared" si="11"/>
        <v>0</v>
      </c>
      <c r="T126" s="83"/>
      <c r="U126" s="48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49"/>
    </row>
    <row r="127" spans="1:47" s="134" customFormat="1" ht="16.5" hidden="1" customHeight="1">
      <c r="A127" s="84" t="s">
        <v>25</v>
      </c>
      <c r="B127" s="85" t="s">
        <v>156</v>
      </c>
      <c r="C127" s="86" t="s">
        <v>82</v>
      </c>
      <c r="D127" s="87" t="s">
        <v>94</v>
      </c>
      <c r="E127" s="88" t="s">
        <v>29</v>
      </c>
      <c r="F127" s="89">
        <f>[1]Производство!F127-[1]Заказы!F127</f>
        <v>0</v>
      </c>
      <c r="G127" s="89">
        <f>[1]Производство!G127-[1]Заказы!G127</f>
        <v>0</v>
      </c>
      <c r="H127" s="89">
        <f>[1]Производство!H127-[1]Заказы!H127</f>
        <v>0</v>
      </c>
      <c r="I127" s="90"/>
      <c r="J127" s="90"/>
      <c r="K127" s="89">
        <f>[1]Производство!K127-[1]Заказы!K127</f>
        <v>0</v>
      </c>
      <c r="L127" s="91">
        <v>1287</v>
      </c>
      <c r="M127" s="92">
        <f t="shared" si="8"/>
        <v>0</v>
      </c>
      <c r="N127" s="91">
        <v>1223</v>
      </c>
      <c r="O127" s="92">
        <f t="shared" si="9"/>
        <v>0</v>
      </c>
      <c r="P127" s="91">
        <v>1159</v>
      </c>
      <c r="Q127" s="92">
        <f t="shared" si="10"/>
        <v>0</v>
      </c>
      <c r="R127" s="91">
        <v>1096</v>
      </c>
      <c r="S127" s="93">
        <f t="shared" si="11"/>
        <v>0</v>
      </c>
      <c r="T127" s="94"/>
      <c r="U127" s="48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</row>
    <row r="128" spans="1:47" s="50" customFormat="1" ht="16.5" hidden="1" customHeight="1">
      <c r="A128" s="95" t="s">
        <v>25</v>
      </c>
      <c r="B128" s="96" t="s">
        <v>157</v>
      </c>
      <c r="C128" s="147" t="s">
        <v>33</v>
      </c>
      <c r="D128" s="150" t="s">
        <v>94</v>
      </c>
      <c r="E128" s="99" t="s">
        <v>29</v>
      </c>
      <c r="F128" s="100">
        <f>[1]Производство!F128-[1]Заказы!F128</f>
        <v>0</v>
      </c>
      <c r="G128" s="100">
        <f>[1]Производство!G128-[1]Заказы!G128</f>
        <v>0</v>
      </c>
      <c r="H128" s="100">
        <f>[1]Производство!H128-[1]Заказы!H128</f>
        <v>0</v>
      </c>
      <c r="I128" s="101"/>
      <c r="J128" s="101"/>
      <c r="K128" s="100">
        <f>[1]Производство!K128-[1]Заказы!K128</f>
        <v>0</v>
      </c>
      <c r="L128" s="103">
        <v>1287</v>
      </c>
      <c r="M128" s="104">
        <f t="shared" si="8"/>
        <v>0</v>
      </c>
      <c r="N128" s="103">
        <v>1223</v>
      </c>
      <c r="O128" s="104">
        <f t="shared" si="9"/>
        <v>0</v>
      </c>
      <c r="P128" s="103">
        <v>1159</v>
      </c>
      <c r="Q128" s="104">
        <f t="shared" si="10"/>
        <v>0</v>
      </c>
      <c r="R128" s="103">
        <v>1096</v>
      </c>
      <c r="S128" s="105">
        <f t="shared" si="11"/>
        <v>0</v>
      </c>
      <c r="T128" s="106"/>
      <c r="U128" s="48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49"/>
      <c r="AU128" s="49"/>
    </row>
    <row r="129" spans="1:47" s="137" customFormat="1" ht="16.5" hidden="1" customHeight="1" thickBot="1">
      <c r="A129" s="107" t="s">
        <v>25</v>
      </c>
      <c r="B129" s="108" t="s">
        <v>158</v>
      </c>
      <c r="C129" s="109" t="s">
        <v>71</v>
      </c>
      <c r="D129" s="110" t="s">
        <v>94</v>
      </c>
      <c r="E129" s="111" t="s">
        <v>29</v>
      </c>
      <c r="F129" s="78">
        <f>[1]Производство!F129-[1]Заказы!F129</f>
        <v>0</v>
      </c>
      <c r="G129" s="78">
        <f>[1]Производство!G129-[1]Заказы!G129</f>
        <v>0</v>
      </c>
      <c r="H129" s="78">
        <f>[1]Производство!H129-[1]Заказы!H129</f>
        <v>0</v>
      </c>
      <c r="I129" s="79"/>
      <c r="J129" s="79"/>
      <c r="K129" s="78">
        <f>[1]Производство!K129-[1]Заказы!K129</f>
        <v>0</v>
      </c>
      <c r="L129" s="112">
        <v>1287</v>
      </c>
      <c r="M129" s="113">
        <f t="shared" si="8"/>
        <v>0</v>
      </c>
      <c r="N129" s="112">
        <v>1223</v>
      </c>
      <c r="O129" s="113">
        <f t="shared" si="9"/>
        <v>0</v>
      </c>
      <c r="P129" s="112">
        <v>1159</v>
      </c>
      <c r="Q129" s="113">
        <f t="shared" si="10"/>
        <v>0</v>
      </c>
      <c r="R129" s="112">
        <v>1096</v>
      </c>
      <c r="S129" s="114">
        <f t="shared" si="11"/>
        <v>0</v>
      </c>
      <c r="T129" s="115"/>
      <c r="U129" s="48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</row>
    <row r="130" spans="1:47" s="134" customFormat="1" ht="16.5" hidden="1" customHeight="1">
      <c r="A130" s="62" t="s">
        <v>64</v>
      </c>
      <c r="B130" s="63" t="s">
        <v>159</v>
      </c>
      <c r="C130" s="64" t="s">
        <v>82</v>
      </c>
      <c r="D130" s="65"/>
      <c r="E130" s="66" t="s">
        <v>29</v>
      </c>
      <c r="F130" s="89">
        <f>[1]Производство!F130-[1]Заказы!F130</f>
        <v>0</v>
      </c>
      <c r="G130" s="89">
        <f>[1]Производство!G130-[1]Заказы!G130</f>
        <v>0</v>
      </c>
      <c r="H130" s="89">
        <f>[1]Производство!H130-[1]Заказы!H130</f>
        <v>0</v>
      </c>
      <c r="I130" s="89">
        <f>[1]Производство!I130-[1]Заказы!I130</f>
        <v>0</v>
      </c>
      <c r="J130" s="89">
        <f>[1]Производство!J130-[1]Заказы!J130</f>
        <v>0</v>
      </c>
      <c r="K130" s="90"/>
      <c r="L130" s="69">
        <v>730</v>
      </c>
      <c r="M130" s="70">
        <f t="shared" si="8"/>
        <v>0</v>
      </c>
      <c r="N130" s="69">
        <v>694</v>
      </c>
      <c r="O130" s="70">
        <f t="shared" si="9"/>
        <v>0</v>
      </c>
      <c r="P130" s="69">
        <v>658</v>
      </c>
      <c r="Q130" s="70">
        <f t="shared" si="10"/>
        <v>0</v>
      </c>
      <c r="R130" s="69">
        <v>622</v>
      </c>
      <c r="S130" s="71">
        <f t="shared" si="11"/>
        <v>0</v>
      </c>
      <c r="T130" s="72"/>
      <c r="U130" s="48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49"/>
      <c r="AU130" s="49"/>
    </row>
    <row r="131" spans="1:47" s="50" customFormat="1" ht="16.5" hidden="1" customHeight="1">
      <c r="A131" s="116" t="s">
        <v>64</v>
      </c>
      <c r="B131" s="117" t="s">
        <v>160</v>
      </c>
      <c r="C131" s="149" t="s">
        <v>33</v>
      </c>
      <c r="D131" s="119"/>
      <c r="E131" s="120" t="s">
        <v>29</v>
      </c>
      <c r="F131" s="100">
        <f>[1]Производство!F131-[1]Заказы!F131</f>
        <v>0</v>
      </c>
      <c r="G131" s="100">
        <f>[1]Производство!G131-[1]Заказы!G131</f>
        <v>0</v>
      </c>
      <c r="H131" s="100">
        <f>[1]Производство!H131-[1]Заказы!H131</f>
        <v>0</v>
      </c>
      <c r="I131" s="100">
        <f>[1]Производство!I131-[1]Заказы!I131</f>
        <v>0</v>
      </c>
      <c r="J131" s="100">
        <f>[1]Производство!J131-[1]Заказы!J131</f>
        <v>0</v>
      </c>
      <c r="K131" s="101"/>
      <c r="L131" s="121">
        <v>730</v>
      </c>
      <c r="M131" s="122">
        <f t="shared" si="8"/>
        <v>0</v>
      </c>
      <c r="N131" s="121">
        <v>694</v>
      </c>
      <c r="O131" s="122">
        <f t="shared" si="9"/>
        <v>0</v>
      </c>
      <c r="P131" s="121">
        <v>658</v>
      </c>
      <c r="Q131" s="122">
        <f t="shared" si="10"/>
        <v>0</v>
      </c>
      <c r="R131" s="121">
        <v>622</v>
      </c>
      <c r="S131" s="123">
        <f t="shared" si="11"/>
        <v>0</v>
      </c>
      <c r="T131" s="106"/>
      <c r="U131" s="48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49"/>
    </row>
    <row r="132" spans="1:47" s="137" customFormat="1" ht="16.5" hidden="1" customHeight="1" thickBot="1">
      <c r="A132" s="73" t="s">
        <v>64</v>
      </c>
      <c r="B132" s="74" t="s">
        <v>161</v>
      </c>
      <c r="C132" s="124" t="s">
        <v>71</v>
      </c>
      <c r="D132" s="76"/>
      <c r="E132" s="77" t="s">
        <v>29</v>
      </c>
      <c r="F132" s="78">
        <f>[1]Производство!F132-[1]Заказы!F132</f>
        <v>0</v>
      </c>
      <c r="G132" s="78">
        <f>[1]Производство!G132-[1]Заказы!G132</f>
        <v>0</v>
      </c>
      <c r="H132" s="78">
        <f>[1]Производство!H132-[1]Заказы!H132</f>
        <v>0</v>
      </c>
      <c r="I132" s="78">
        <f>[1]Производство!I132-[1]Заказы!I132</f>
        <v>0</v>
      </c>
      <c r="J132" s="78">
        <f>[1]Производство!J132-[1]Заказы!J132</f>
        <v>0</v>
      </c>
      <c r="K132" s="79"/>
      <c r="L132" s="80">
        <v>730</v>
      </c>
      <c r="M132" s="81">
        <f t="shared" si="8"/>
        <v>0</v>
      </c>
      <c r="N132" s="80">
        <v>694</v>
      </c>
      <c r="O132" s="81">
        <f t="shared" si="9"/>
        <v>0</v>
      </c>
      <c r="P132" s="80">
        <v>658</v>
      </c>
      <c r="Q132" s="81">
        <f t="shared" si="10"/>
        <v>0</v>
      </c>
      <c r="R132" s="80">
        <v>622</v>
      </c>
      <c r="S132" s="82">
        <f t="shared" si="11"/>
        <v>0</v>
      </c>
      <c r="T132" s="83"/>
      <c r="U132" s="48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  <c r="AN132" s="49"/>
      <c r="AO132" s="49"/>
      <c r="AP132" s="49"/>
      <c r="AQ132" s="49"/>
      <c r="AR132" s="49"/>
      <c r="AS132" s="49"/>
      <c r="AT132" s="49"/>
      <c r="AU132" s="49"/>
    </row>
    <row r="133" spans="1:47" s="134" customFormat="1" ht="16.5" hidden="1" customHeight="1">
      <c r="A133" s="84" t="s">
        <v>25</v>
      </c>
      <c r="B133" s="85" t="s">
        <v>162</v>
      </c>
      <c r="C133" s="86" t="s">
        <v>82</v>
      </c>
      <c r="D133" s="87" t="s">
        <v>94</v>
      </c>
      <c r="E133" s="88" t="s">
        <v>29</v>
      </c>
      <c r="F133" s="89">
        <f>[1]Производство!F133-[1]Заказы!F133</f>
        <v>0</v>
      </c>
      <c r="G133" s="89">
        <f>[1]Производство!G133-[1]Заказы!G133</f>
        <v>0</v>
      </c>
      <c r="H133" s="89">
        <f>[1]Производство!H133-[1]Заказы!H133</f>
        <v>0</v>
      </c>
      <c r="I133" s="90"/>
      <c r="J133" s="90"/>
      <c r="K133" s="89">
        <f>[1]Производство!K133-[1]Заказы!K133</f>
        <v>0</v>
      </c>
      <c r="L133" s="91">
        <v>1203</v>
      </c>
      <c r="M133" s="92">
        <f t="shared" si="8"/>
        <v>0</v>
      </c>
      <c r="N133" s="91">
        <v>1143</v>
      </c>
      <c r="O133" s="92">
        <f t="shared" si="9"/>
        <v>0</v>
      </c>
      <c r="P133" s="91">
        <v>1084</v>
      </c>
      <c r="Q133" s="92">
        <f t="shared" si="10"/>
        <v>0</v>
      </c>
      <c r="R133" s="91">
        <v>1025</v>
      </c>
      <c r="S133" s="93">
        <f t="shared" si="11"/>
        <v>0</v>
      </c>
      <c r="T133" s="94"/>
      <c r="U133" s="48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  <c r="AN133" s="49"/>
      <c r="AO133" s="49"/>
      <c r="AP133" s="49"/>
      <c r="AQ133" s="49"/>
      <c r="AR133" s="49"/>
      <c r="AS133" s="49"/>
      <c r="AT133" s="49"/>
      <c r="AU133" s="49"/>
    </row>
    <row r="134" spans="1:47" s="50" customFormat="1" ht="16.5" hidden="1" customHeight="1">
      <c r="A134" s="95" t="s">
        <v>25</v>
      </c>
      <c r="B134" s="96" t="s">
        <v>163</v>
      </c>
      <c r="C134" s="147" t="s">
        <v>37</v>
      </c>
      <c r="D134" s="150" t="s">
        <v>94</v>
      </c>
      <c r="E134" s="99" t="s">
        <v>29</v>
      </c>
      <c r="F134" s="100">
        <f>[1]Производство!F134-[1]Заказы!F134</f>
        <v>0</v>
      </c>
      <c r="G134" s="100">
        <f>[1]Производство!G134-[1]Заказы!G134</f>
        <v>0</v>
      </c>
      <c r="H134" s="100">
        <f>[1]Производство!H134-[1]Заказы!H134</f>
        <v>0</v>
      </c>
      <c r="I134" s="101"/>
      <c r="J134" s="101"/>
      <c r="K134" s="100">
        <f>[1]Производство!K134-[1]Заказы!K134</f>
        <v>0</v>
      </c>
      <c r="L134" s="103">
        <v>1203</v>
      </c>
      <c r="M134" s="104">
        <f t="shared" si="8"/>
        <v>0</v>
      </c>
      <c r="N134" s="103">
        <v>1143</v>
      </c>
      <c r="O134" s="104">
        <f t="shared" si="9"/>
        <v>0</v>
      </c>
      <c r="P134" s="103">
        <v>1084</v>
      </c>
      <c r="Q134" s="104">
        <f t="shared" si="10"/>
        <v>0</v>
      </c>
      <c r="R134" s="103">
        <v>1025</v>
      </c>
      <c r="S134" s="105">
        <f t="shared" si="11"/>
        <v>0</v>
      </c>
      <c r="T134" s="106"/>
      <c r="U134" s="48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  <c r="AP134" s="49"/>
      <c r="AQ134" s="49"/>
      <c r="AR134" s="49"/>
      <c r="AS134" s="49"/>
      <c r="AT134" s="49"/>
      <c r="AU134" s="49"/>
    </row>
    <row r="135" spans="1:47" s="137" customFormat="1" ht="16.5" hidden="1" customHeight="1" thickBot="1">
      <c r="A135" s="107" t="s">
        <v>25</v>
      </c>
      <c r="B135" s="108" t="s">
        <v>164</v>
      </c>
      <c r="C135" s="109" t="s">
        <v>31</v>
      </c>
      <c r="D135" s="110" t="s">
        <v>94</v>
      </c>
      <c r="E135" s="111" t="s">
        <v>29</v>
      </c>
      <c r="F135" s="78">
        <f>[1]Производство!F135-[1]Заказы!F135</f>
        <v>0</v>
      </c>
      <c r="G135" s="78">
        <f>[1]Производство!G135-[1]Заказы!G135</f>
        <v>0</v>
      </c>
      <c r="H135" s="78">
        <f>[1]Производство!H135-[1]Заказы!H135</f>
        <v>0</v>
      </c>
      <c r="I135" s="79"/>
      <c r="J135" s="79"/>
      <c r="K135" s="78">
        <f>[1]Производство!K135-[1]Заказы!K135</f>
        <v>0</v>
      </c>
      <c r="L135" s="112">
        <v>1203</v>
      </c>
      <c r="M135" s="113">
        <f t="shared" si="8"/>
        <v>0</v>
      </c>
      <c r="N135" s="112">
        <v>1143</v>
      </c>
      <c r="O135" s="113">
        <f t="shared" si="9"/>
        <v>0</v>
      </c>
      <c r="P135" s="112">
        <v>1084</v>
      </c>
      <c r="Q135" s="113">
        <f t="shared" si="10"/>
        <v>0</v>
      </c>
      <c r="R135" s="112">
        <v>1025</v>
      </c>
      <c r="S135" s="114">
        <f t="shared" si="11"/>
        <v>0</v>
      </c>
      <c r="T135" s="115"/>
      <c r="U135" s="48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  <c r="AT135" s="49"/>
      <c r="AU135" s="49"/>
    </row>
    <row r="136" spans="1:47" s="134" customFormat="1" ht="16.5" customHeight="1">
      <c r="A136" s="62" t="s">
        <v>64</v>
      </c>
      <c r="B136" s="63" t="s">
        <v>165</v>
      </c>
      <c r="C136" s="64" t="s">
        <v>82</v>
      </c>
      <c r="D136" s="65"/>
      <c r="E136" s="66" t="s">
        <v>29</v>
      </c>
      <c r="F136" s="89">
        <f>[1]Производство!F136-[1]Заказы!F136</f>
        <v>0</v>
      </c>
      <c r="G136" s="89">
        <f>[1]Производство!G136-[1]Заказы!G136</f>
        <v>0</v>
      </c>
      <c r="H136" s="89">
        <f>[1]Производство!H136-[1]Заказы!H136</f>
        <v>0</v>
      </c>
      <c r="I136" s="89">
        <f>[1]Производство!I136-[1]Заказы!I136</f>
        <v>0</v>
      </c>
      <c r="J136" s="89">
        <f>[1]Производство!J136-[1]Заказы!J136</f>
        <v>0</v>
      </c>
      <c r="K136" s="129">
        <f>[1]Производство!K136-[1]Заказы!K136</f>
        <v>4</v>
      </c>
      <c r="L136" s="69">
        <v>762</v>
      </c>
      <c r="M136" s="70">
        <f t="shared" si="8"/>
        <v>3048</v>
      </c>
      <c r="N136" s="69">
        <v>724</v>
      </c>
      <c r="O136" s="70">
        <f t="shared" si="9"/>
        <v>2896</v>
      </c>
      <c r="P136" s="69">
        <v>686</v>
      </c>
      <c r="Q136" s="70">
        <f t="shared" si="10"/>
        <v>2744</v>
      </c>
      <c r="R136" s="69">
        <v>649</v>
      </c>
      <c r="S136" s="71">
        <f t="shared" si="11"/>
        <v>2596</v>
      </c>
      <c r="T136" s="72"/>
      <c r="U136" s="48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  <c r="AO136" s="49"/>
      <c r="AP136" s="49"/>
      <c r="AQ136" s="49"/>
      <c r="AR136" s="49"/>
      <c r="AS136" s="49"/>
      <c r="AT136" s="49"/>
      <c r="AU136" s="49"/>
    </row>
    <row r="137" spans="1:47" s="50" customFormat="1" ht="16.5" customHeight="1">
      <c r="A137" s="116" t="s">
        <v>64</v>
      </c>
      <c r="B137" s="117" t="s">
        <v>166</v>
      </c>
      <c r="C137" s="149" t="s">
        <v>37</v>
      </c>
      <c r="D137" s="119"/>
      <c r="E137" s="120" t="s">
        <v>29</v>
      </c>
      <c r="F137" s="100">
        <f>[1]Производство!F137-[1]Заказы!F137</f>
        <v>0</v>
      </c>
      <c r="G137" s="100">
        <f>[1]Производство!G137-[1]Заказы!G137</f>
        <v>0</v>
      </c>
      <c r="H137" s="100">
        <f>[1]Производство!H137-[1]Заказы!H137</f>
        <v>0</v>
      </c>
      <c r="I137" s="100">
        <f>[1]Производство!I137-[1]Заказы!I137</f>
        <v>0</v>
      </c>
      <c r="J137" s="100">
        <f>[1]Производство!J137-[1]Заказы!J137</f>
        <v>0</v>
      </c>
      <c r="K137" s="131">
        <f>[1]Производство!K137-[1]Заказы!K137</f>
        <v>3</v>
      </c>
      <c r="L137" s="121">
        <v>762</v>
      </c>
      <c r="M137" s="122">
        <f t="shared" si="8"/>
        <v>2286</v>
      </c>
      <c r="N137" s="121">
        <v>724</v>
      </c>
      <c r="O137" s="122">
        <f t="shared" si="9"/>
        <v>2172</v>
      </c>
      <c r="P137" s="121">
        <v>686</v>
      </c>
      <c r="Q137" s="122">
        <f t="shared" si="10"/>
        <v>2058</v>
      </c>
      <c r="R137" s="121">
        <v>649</v>
      </c>
      <c r="S137" s="123">
        <f t="shared" si="11"/>
        <v>1947</v>
      </c>
      <c r="T137" s="106"/>
      <c r="U137" s="48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  <c r="AI137" s="49"/>
      <c r="AJ137" s="49"/>
      <c r="AK137" s="49"/>
      <c r="AL137" s="49"/>
      <c r="AM137" s="49"/>
      <c r="AN137" s="49"/>
      <c r="AO137" s="49"/>
      <c r="AP137" s="49"/>
      <c r="AQ137" s="49"/>
      <c r="AR137" s="49"/>
      <c r="AS137" s="49"/>
      <c r="AT137" s="49"/>
      <c r="AU137" s="49"/>
    </row>
    <row r="138" spans="1:47" s="137" customFormat="1" ht="16.5" customHeight="1" thickBot="1">
      <c r="A138" s="73" t="s">
        <v>64</v>
      </c>
      <c r="B138" s="74" t="s">
        <v>167</v>
      </c>
      <c r="C138" s="124" t="s">
        <v>31</v>
      </c>
      <c r="D138" s="76"/>
      <c r="E138" s="77" t="s">
        <v>29</v>
      </c>
      <c r="F138" s="78">
        <f>[1]Производство!F138-[1]Заказы!F138</f>
        <v>0</v>
      </c>
      <c r="G138" s="78">
        <f>[1]Производство!G138-[1]Заказы!G138</f>
        <v>0</v>
      </c>
      <c r="H138" s="78">
        <f>[1]Производство!H138-[1]Заказы!H138</f>
        <v>0</v>
      </c>
      <c r="I138" s="78">
        <f>[1]Производство!I138-[1]Заказы!I138</f>
        <v>0</v>
      </c>
      <c r="J138" s="78">
        <f>[1]Производство!J138-[1]Заказы!J138</f>
        <v>0</v>
      </c>
      <c r="K138" s="132">
        <f>[1]Производство!K138-[1]Заказы!K138</f>
        <v>6</v>
      </c>
      <c r="L138" s="80">
        <v>762</v>
      </c>
      <c r="M138" s="81">
        <f t="shared" si="8"/>
        <v>4572</v>
      </c>
      <c r="N138" s="80">
        <v>724</v>
      </c>
      <c r="O138" s="81">
        <f t="shared" si="9"/>
        <v>4344</v>
      </c>
      <c r="P138" s="80">
        <v>686</v>
      </c>
      <c r="Q138" s="81">
        <f t="shared" si="10"/>
        <v>4116</v>
      </c>
      <c r="R138" s="80">
        <v>649</v>
      </c>
      <c r="S138" s="82">
        <f t="shared" si="11"/>
        <v>3894</v>
      </c>
      <c r="T138" s="83"/>
      <c r="U138" s="48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  <c r="AO138" s="49"/>
      <c r="AP138" s="49"/>
      <c r="AQ138" s="49"/>
      <c r="AR138" s="49"/>
      <c r="AS138" s="49"/>
      <c r="AT138" s="49"/>
      <c r="AU138" s="49"/>
    </row>
    <row r="139" spans="1:47" s="134" customFormat="1" ht="16.5" hidden="1" customHeight="1">
      <c r="A139" s="84" t="s">
        <v>60</v>
      </c>
      <c r="B139" s="85" t="s">
        <v>168</v>
      </c>
      <c r="C139" s="86" t="s">
        <v>82</v>
      </c>
      <c r="D139" s="87" t="s">
        <v>23</v>
      </c>
      <c r="E139" s="88" t="s">
        <v>29</v>
      </c>
      <c r="F139" s="89">
        <f>[1]Производство!F139-[1]Заказы!F139</f>
        <v>0</v>
      </c>
      <c r="G139" s="89">
        <f>[1]Производство!G139-[1]Заказы!G139</f>
        <v>0</v>
      </c>
      <c r="H139" s="89">
        <f>[1]Производство!H139-[1]Заказы!H139</f>
        <v>0</v>
      </c>
      <c r="I139" s="89">
        <f>[1]Производство!I139-[1]Заказы!I139</f>
        <v>0</v>
      </c>
      <c r="J139" s="90"/>
      <c r="K139" s="89">
        <f>[1]Производство!K139-[1]Заказы!K139</f>
        <v>0</v>
      </c>
      <c r="L139" s="91">
        <v>629</v>
      </c>
      <c r="M139" s="92">
        <f t="shared" si="8"/>
        <v>0</v>
      </c>
      <c r="N139" s="91">
        <v>598</v>
      </c>
      <c r="O139" s="92">
        <f t="shared" si="9"/>
        <v>0</v>
      </c>
      <c r="P139" s="91">
        <v>567</v>
      </c>
      <c r="Q139" s="92">
        <f t="shared" si="10"/>
        <v>0</v>
      </c>
      <c r="R139" s="91">
        <v>536</v>
      </c>
      <c r="S139" s="93">
        <f t="shared" si="11"/>
        <v>0</v>
      </c>
      <c r="T139" s="94"/>
      <c r="U139" s="48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  <c r="AM139" s="49"/>
      <c r="AN139" s="49"/>
      <c r="AO139" s="49"/>
      <c r="AP139" s="49"/>
      <c r="AQ139" s="49"/>
      <c r="AR139" s="49"/>
      <c r="AS139" s="49"/>
      <c r="AT139" s="49"/>
      <c r="AU139" s="49"/>
    </row>
    <row r="140" spans="1:47" s="50" customFormat="1" ht="16.5" hidden="1" customHeight="1">
      <c r="A140" s="95" t="s">
        <v>60</v>
      </c>
      <c r="B140" s="96" t="s">
        <v>169</v>
      </c>
      <c r="C140" s="147" t="s">
        <v>27</v>
      </c>
      <c r="D140" s="98" t="s">
        <v>23</v>
      </c>
      <c r="E140" s="99" t="s">
        <v>29</v>
      </c>
      <c r="F140" s="100">
        <f>[1]Производство!F140-[1]Заказы!F140</f>
        <v>0</v>
      </c>
      <c r="G140" s="100">
        <f>[1]Производство!G140-[1]Заказы!G140</f>
        <v>0</v>
      </c>
      <c r="H140" s="100">
        <f>[1]Производство!H140-[1]Заказы!H140</f>
        <v>0</v>
      </c>
      <c r="I140" s="100">
        <f>[1]Производство!I140-[1]Заказы!I140</f>
        <v>0</v>
      </c>
      <c r="J140" s="101"/>
      <c r="K140" s="100">
        <f>[1]Производство!K140-[1]Заказы!K140</f>
        <v>0</v>
      </c>
      <c r="L140" s="103">
        <v>629</v>
      </c>
      <c r="M140" s="104">
        <f t="shared" si="8"/>
        <v>0</v>
      </c>
      <c r="N140" s="103">
        <v>598</v>
      </c>
      <c r="O140" s="104">
        <f t="shared" si="9"/>
        <v>0</v>
      </c>
      <c r="P140" s="103">
        <v>567</v>
      </c>
      <c r="Q140" s="104">
        <f t="shared" si="10"/>
        <v>0</v>
      </c>
      <c r="R140" s="103">
        <v>536</v>
      </c>
      <c r="S140" s="105">
        <f t="shared" si="11"/>
        <v>0</v>
      </c>
      <c r="T140" s="106"/>
      <c r="U140" s="48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</row>
    <row r="141" spans="1:47" s="137" customFormat="1" ht="16.5" hidden="1" customHeight="1" thickBot="1">
      <c r="A141" s="107" t="s">
        <v>60</v>
      </c>
      <c r="B141" s="108" t="s">
        <v>170</v>
      </c>
      <c r="C141" s="109" t="s">
        <v>31</v>
      </c>
      <c r="D141" s="110" t="s">
        <v>23</v>
      </c>
      <c r="E141" s="111" t="s">
        <v>29</v>
      </c>
      <c r="F141" s="78">
        <f>[1]Производство!F141-[1]Заказы!F141</f>
        <v>0</v>
      </c>
      <c r="G141" s="78">
        <f>[1]Производство!G141-[1]Заказы!G141</f>
        <v>0</v>
      </c>
      <c r="H141" s="78">
        <f>[1]Производство!H141-[1]Заказы!H141</f>
        <v>0</v>
      </c>
      <c r="I141" s="78">
        <f>[1]Производство!I141-[1]Заказы!I141</f>
        <v>0</v>
      </c>
      <c r="J141" s="79"/>
      <c r="K141" s="78">
        <f>[1]Производство!K141-[1]Заказы!K141</f>
        <v>0</v>
      </c>
      <c r="L141" s="112">
        <v>629</v>
      </c>
      <c r="M141" s="113">
        <f t="shared" si="8"/>
        <v>0</v>
      </c>
      <c r="N141" s="112">
        <v>598</v>
      </c>
      <c r="O141" s="113">
        <f t="shared" si="9"/>
        <v>0</v>
      </c>
      <c r="P141" s="112">
        <v>567</v>
      </c>
      <c r="Q141" s="113">
        <f t="shared" si="10"/>
        <v>0</v>
      </c>
      <c r="R141" s="112">
        <v>536</v>
      </c>
      <c r="S141" s="114">
        <f t="shared" si="11"/>
        <v>0</v>
      </c>
      <c r="T141" s="115"/>
      <c r="U141" s="48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49"/>
      <c r="AS141" s="49"/>
      <c r="AT141" s="49"/>
      <c r="AU141" s="49"/>
    </row>
    <row r="142" spans="1:47" s="134" customFormat="1" ht="16.5" hidden="1" customHeight="1">
      <c r="A142" s="62" t="s">
        <v>64</v>
      </c>
      <c r="B142" s="63" t="s">
        <v>171</v>
      </c>
      <c r="C142" s="64" t="s">
        <v>82</v>
      </c>
      <c r="D142" s="65"/>
      <c r="E142" s="66" t="s">
        <v>29</v>
      </c>
      <c r="F142" s="89">
        <f>[1]Производство!F142-[1]Заказы!F142</f>
        <v>0</v>
      </c>
      <c r="G142" s="89">
        <f>[1]Производство!G142-[1]Заказы!G142</f>
        <v>0</v>
      </c>
      <c r="H142" s="89">
        <f>[1]Производство!H142-[1]Заказы!H142</f>
        <v>0</v>
      </c>
      <c r="I142" s="89">
        <f>[1]Производство!I142-[1]Заказы!I142</f>
        <v>0</v>
      </c>
      <c r="J142" s="89">
        <f>[1]Производство!J142-[1]Заказы!J142</f>
        <v>0</v>
      </c>
      <c r="K142" s="90"/>
      <c r="L142" s="69">
        <v>663</v>
      </c>
      <c r="M142" s="70">
        <f t="shared" ref="M142:M161" si="12">(F142+G142+H142+I142+J142+K142)*L142</f>
        <v>0</v>
      </c>
      <c r="N142" s="69">
        <v>630</v>
      </c>
      <c r="O142" s="70">
        <f t="shared" ref="O142:O161" si="13">(F142+G142+H142+I142+J142+K142)*N142</f>
        <v>0</v>
      </c>
      <c r="P142" s="69">
        <v>597</v>
      </c>
      <c r="Q142" s="70">
        <f t="shared" ref="Q142:Q161" si="14">(F142+G142+H142+I142+J142+K142)*P142</f>
        <v>0</v>
      </c>
      <c r="R142" s="69">
        <v>565</v>
      </c>
      <c r="S142" s="71">
        <f t="shared" ref="S142:S161" si="15">(F142+G142+H142+I142+J142+K142)*R142</f>
        <v>0</v>
      </c>
      <c r="T142" s="72"/>
      <c r="U142" s="48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9"/>
      <c r="AO142" s="49"/>
      <c r="AP142" s="49"/>
      <c r="AQ142" s="49"/>
      <c r="AR142" s="49"/>
      <c r="AS142" s="49"/>
      <c r="AT142" s="49"/>
      <c r="AU142" s="49"/>
    </row>
    <row r="143" spans="1:47" s="50" customFormat="1" ht="16.5" hidden="1" customHeight="1">
      <c r="A143" s="116" t="s">
        <v>64</v>
      </c>
      <c r="B143" s="117" t="s">
        <v>172</v>
      </c>
      <c r="C143" s="149" t="s">
        <v>27</v>
      </c>
      <c r="D143" s="119"/>
      <c r="E143" s="120" t="s">
        <v>29</v>
      </c>
      <c r="F143" s="100">
        <f>[1]Производство!F143-[1]Заказы!F143</f>
        <v>0</v>
      </c>
      <c r="G143" s="100">
        <f>[1]Производство!G143-[1]Заказы!G143</f>
        <v>0</v>
      </c>
      <c r="H143" s="100">
        <f>[1]Производство!H143-[1]Заказы!H143</f>
        <v>0</v>
      </c>
      <c r="I143" s="100">
        <f>[1]Производство!I143-[1]Заказы!I143</f>
        <v>0</v>
      </c>
      <c r="J143" s="100">
        <f>[1]Производство!J143-[1]Заказы!J143</f>
        <v>0</v>
      </c>
      <c r="K143" s="101"/>
      <c r="L143" s="121">
        <v>663</v>
      </c>
      <c r="M143" s="122">
        <f t="shared" si="12"/>
        <v>0</v>
      </c>
      <c r="N143" s="121">
        <v>630</v>
      </c>
      <c r="O143" s="122">
        <f t="shared" si="13"/>
        <v>0</v>
      </c>
      <c r="P143" s="121">
        <v>597</v>
      </c>
      <c r="Q143" s="122">
        <f t="shared" si="14"/>
        <v>0</v>
      </c>
      <c r="R143" s="121">
        <v>565</v>
      </c>
      <c r="S143" s="123">
        <f t="shared" si="15"/>
        <v>0</v>
      </c>
      <c r="T143" s="106"/>
      <c r="U143" s="48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9"/>
      <c r="AN143" s="49"/>
      <c r="AO143" s="49"/>
      <c r="AP143" s="49"/>
      <c r="AQ143" s="49"/>
      <c r="AR143" s="49"/>
      <c r="AS143" s="49"/>
      <c r="AT143" s="49"/>
      <c r="AU143" s="49"/>
    </row>
    <row r="144" spans="1:47" s="137" customFormat="1" ht="16.5" hidden="1" customHeight="1" thickBot="1">
      <c r="A144" s="73" t="s">
        <v>64</v>
      </c>
      <c r="B144" s="74" t="s">
        <v>173</v>
      </c>
      <c r="C144" s="124" t="s">
        <v>31</v>
      </c>
      <c r="D144" s="76"/>
      <c r="E144" s="77" t="s">
        <v>29</v>
      </c>
      <c r="F144" s="78">
        <f>[1]Производство!F144-[1]Заказы!F144</f>
        <v>0</v>
      </c>
      <c r="G144" s="78">
        <f>[1]Производство!G144-[1]Заказы!G144</f>
        <v>0</v>
      </c>
      <c r="H144" s="78">
        <f>[1]Производство!H144-[1]Заказы!H144</f>
        <v>0</v>
      </c>
      <c r="I144" s="78">
        <f>[1]Производство!I144-[1]Заказы!I144</f>
        <v>0</v>
      </c>
      <c r="J144" s="78">
        <f>[1]Производство!J144-[1]Заказы!J144</f>
        <v>0</v>
      </c>
      <c r="K144" s="79"/>
      <c r="L144" s="80">
        <v>663</v>
      </c>
      <c r="M144" s="81">
        <f t="shared" si="12"/>
        <v>0</v>
      </c>
      <c r="N144" s="80">
        <v>630</v>
      </c>
      <c r="O144" s="81">
        <f t="shared" si="13"/>
        <v>0</v>
      </c>
      <c r="P144" s="80">
        <v>597</v>
      </c>
      <c r="Q144" s="81">
        <f t="shared" si="14"/>
        <v>0</v>
      </c>
      <c r="R144" s="80">
        <v>565</v>
      </c>
      <c r="S144" s="82">
        <f t="shared" si="15"/>
        <v>0</v>
      </c>
      <c r="T144" s="83"/>
      <c r="U144" s="48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  <c r="AM144" s="49"/>
      <c r="AN144" s="49"/>
      <c r="AO144" s="49"/>
      <c r="AP144" s="49"/>
      <c r="AQ144" s="49"/>
      <c r="AR144" s="49"/>
      <c r="AS144" s="49"/>
      <c r="AT144" s="49"/>
      <c r="AU144" s="49"/>
    </row>
    <row r="145" spans="1:47" s="50" customFormat="1" ht="16.5" hidden="1" customHeight="1">
      <c r="A145" s="84" t="s">
        <v>25</v>
      </c>
      <c r="B145" s="85" t="s">
        <v>174</v>
      </c>
      <c r="C145" s="86" t="s">
        <v>107</v>
      </c>
      <c r="D145" s="87" t="s">
        <v>94</v>
      </c>
      <c r="E145" s="88" t="s">
        <v>29</v>
      </c>
      <c r="F145" s="89">
        <f>[1]Производство!F145-[1]Заказы!F145</f>
        <v>0</v>
      </c>
      <c r="G145" s="89">
        <f>[1]Производство!G145-[1]Заказы!G145</f>
        <v>0</v>
      </c>
      <c r="H145" s="89">
        <f>[1]Производство!H145-[1]Заказы!H145</f>
        <v>0</v>
      </c>
      <c r="I145" s="90"/>
      <c r="J145" s="90"/>
      <c r="K145" s="89">
        <f>[1]Производство!K145-[1]Заказы!K145</f>
        <v>0</v>
      </c>
      <c r="L145" s="91">
        <v>1107</v>
      </c>
      <c r="M145" s="92">
        <f t="shared" si="12"/>
        <v>0</v>
      </c>
      <c r="N145" s="91">
        <v>1052</v>
      </c>
      <c r="O145" s="92">
        <f t="shared" si="13"/>
        <v>0</v>
      </c>
      <c r="P145" s="91">
        <v>997</v>
      </c>
      <c r="Q145" s="92">
        <f t="shared" si="14"/>
        <v>0</v>
      </c>
      <c r="R145" s="91">
        <v>943</v>
      </c>
      <c r="S145" s="93">
        <f t="shared" si="15"/>
        <v>0</v>
      </c>
      <c r="T145" s="94"/>
      <c r="U145" s="48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/>
      <c r="AN145" s="49"/>
      <c r="AO145" s="49"/>
      <c r="AP145" s="49"/>
      <c r="AQ145" s="49"/>
      <c r="AR145" s="49"/>
      <c r="AS145" s="49"/>
      <c r="AT145" s="49"/>
      <c r="AU145" s="49"/>
    </row>
    <row r="146" spans="1:47" s="50" customFormat="1" ht="16.5" hidden="1" customHeight="1">
      <c r="A146" s="95" t="s">
        <v>25</v>
      </c>
      <c r="B146" s="96" t="s">
        <v>175</v>
      </c>
      <c r="C146" s="147" t="s">
        <v>71</v>
      </c>
      <c r="D146" s="150" t="s">
        <v>94</v>
      </c>
      <c r="E146" s="99" t="s">
        <v>29</v>
      </c>
      <c r="F146" s="100">
        <f>[1]Производство!F146-[1]Заказы!F146</f>
        <v>0</v>
      </c>
      <c r="G146" s="100">
        <f>[1]Производство!G146-[1]Заказы!G146</f>
        <v>0</v>
      </c>
      <c r="H146" s="100">
        <f>[1]Производство!H146-[1]Заказы!H146</f>
        <v>0</v>
      </c>
      <c r="I146" s="101"/>
      <c r="J146" s="101"/>
      <c r="K146" s="100">
        <f>[1]Производство!K146-[1]Заказы!K146</f>
        <v>0</v>
      </c>
      <c r="L146" s="103">
        <v>1107</v>
      </c>
      <c r="M146" s="104">
        <f t="shared" si="12"/>
        <v>0</v>
      </c>
      <c r="N146" s="103">
        <v>1052</v>
      </c>
      <c r="O146" s="104">
        <f t="shared" si="13"/>
        <v>0</v>
      </c>
      <c r="P146" s="103">
        <v>997</v>
      </c>
      <c r="Q146" s="104">
        <f t="shared" si="14"/>
        <v>0</v>
      </c>
      <c r="R146" s="103">
        <v>943</v>
      </c>
      <c r="S146" s="105">
        <f t="shared" si="15"/>
        <v>0</v>
      </c>
      <c r="T146" s="106"/>
      <c r="U146" s="48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9"/>
      <c r="AO146" s="49"/>
      <c r="AP146" s="49"/>
      <c r="AQ146" s="49"/>
      <c r="AR146" s="49"/>
      <c r="AS146" s="49"/>
      <c r="AT146" s="49"/>
      <c r="AU146" s="49"/>
    </row>
    <row r="147" spans="1:47" s="50" customFormat="1" ht="16.5" hidden="1" customHeight="1" thickBot="1">
      <c r="A147" s="107" t="s">
        <v>25</v>
      </c>
      <c r="B147" s="108" t="s">
        <v>176</v>
      </c>
      <c r="C147" s="109" t="s">
        <v>31</v>
      </c>
      <c r="D147" s="110" t="s">
        <v>94</v>
      </c>
      <c r="E147" s="111" t="s">
        <v>29</v>
      </c>
      <c r="F147" s="78">
        <f>[1]Производство!F147-[1]Заказы!F147</f>
        <v>0</v>
      </c>
      <c r="G147" s="78">
        <f>[1]Производство!G147-[1]Заказы!G147</f>
        <v>0</v>
      </c>
      <c r="H147" s="78">
        <f>[1]Производство!H147-[1]Заказы!H147</f>
        <v>0</v>
      </c>
      <c r="I147" s="79"/>
      <c r="J147" s="79"/>
      <c r="K147" s="78">
        <f>[1]Производство!K147-[1]Заказы!K147</f>
        <v>0</v>
      </c>
      <c r="L147" s="112">
        <v>1107</v>
      </c>
      <c r="M147" s="113">
        <f t="shared" si="12"/>
        <v>0</v>
      </c>
      <c r="N147" s="112">
        <v>1052</v>
      </c>
      <c r="O147" s="113">
        <f t="shared" si="13"/>
        <v>0</v>
      </c>
      <c r="P147" s="112">
        <v>997</v>
      </c>
      <c r="Q147" s="113">
        <f t="shared" si="14"/>
        <v>0</v>
      </c>
      <c r="R147" s="112">
        <v>943</v>
      </c>
      <c r="S147" s="114">
        <f t="shared" si="15"/>
        <v>0</v>
      </c>
      <c r="T147" s="115"/>
      <c r="U147" s="48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  <c r="AP147" s="49"/>
      <c r="AQ147" s="49"/>
      <c r="AR147" s="49"/>
      <c r="AS147" s="49"/>
      <c r="AT147" s="49"/>
      <c r="AU147" s="49"/>
    </row>
    <row r="148" spans="1:47" s="134" customFormat="1" ht="16.5" hidden="1" customHeight="1">
      <c r="A148" s="62" t="s">
        <v>64</v>
      </c>
      <c r="B148" s="63" t="s">
        <v>177</v>
      </c>
      <c r="C148" s="64" t="s">
        <v>107</v>
      </c>
      <c r="D148" s="65"/>
      <c r="E148" s="66" t="s">
        <v>29</v>
      </c>
      <c r="F148" s="89">
        <f>[1]Производство!F148-[1]Заказы!F148</f>
        <v>0</v>
      </c>
      <c r="G148" s="89">
        <f>[1]Производство!G148-[1]Заказы!G148</f>
        <v>0</v>
      </c>
      <c r="H148" s="89">
        <f>[1]Производство!H148-[1]Заказы!H148</f>
        <v>0</v>
      </c>
      <c r="I148" s="89">
        <f>[1]Производство!I148-[1]Заказы!I148</f>
        <v>0</v>
      </c>
      <c r="J148" s="89">
        <f>[1]Производство!J148-[1]Заказы!J148</f>
        <v>0</v>
      </c>
      <c r="K148" s="90"/>
      <c r="L148" s="69">
        <v>742</v>
      </c>
      <c r="M148" s="70">
        <f t="shared" si="12"/>
        <v>0</v>
      </c>
      <c r="N148" s="69">
        <v>705</v>
      </c>
      <c r="O148" s="70">
        <f t="shared" si="13"/>
        <v>0</v>
      </c>
      <c r="P148" s="69">
        <v>668</v>
      </c>
      <c r="Q148" s="70">
        <f t="shared" si="14"/>
        <v>0</v>
      </c>
      <c r="R148" s="69">
        <v>632</v>
      </c>
      <c r="S148" s="71">
        <f t="shared" si="15"/>
        <v>0</v>
      </c>
      <c r="T148" s="72"/>
      <c r="U148" s="48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49"/>
      <c r="AU148" s="49"/>
    </row>
    <row r="149" spans="1:47" s="50" customFormat="1" ht="16.5" hidden="1" customHeight="1">
      <c r="A149" s="116" t="s">
        <v>64</v>
      </c>
      <c r="B149" s="117" t="s">
        <v>178</v>
      </c>
      <c r="C149" s="149" t="s">
        <v>71</v>
      </c>
      <c r="D149" s="119"/>
      <c r="E149" s="120" t="s">
        <v>29</v>
      </c>
      <c r="F149" s="100">
        <f>[1]Производство!F149-[1]Заказы!F149</f>
        <v>0</v>
      </c>
      <c r="G149" s="100">
        <f>[1]Производство!G149-[1]Заказы!G149</f>
        <v>0</v>
      </c>
      <c r="H149" s="100">
        <f>[1]Производство!H149-[1]Заказы!H149</f>
        <v>0</v>
      </c>
      <c r="I149" s="100">
        <f>[1]Производство!I149-[1]Заказы!I149</f>
        <v>0</v>
      </c>
      <c r="J149" s="100">
        <f>[1]Производство!J149-[1]Заказы!J149</f>
        <v>0</v>
      </c>
      <c r="K149" s="101"/>
      <c r="L149" s="121">
        <v>742</v>
      </c>
      <c r="M149" s="122">
        <f t="shared" si="12"/>
        <v>0</v>
      </c>
      <c r="N149" s="121">
        <v>705</v>
      </c>
      <c r="O149" s="122">
        <f t="shared" si="13"/>
        <v>0</v>
      </c>
      <c r="P149" s="121">
        <v>668</v>
      </c>
      <c r="Q149" s="122">
        <f t="shared" si="14"/>
        <v>0</v>
      </c>
      <c r="R149" s="121">
        <v>632</v>
      </c>
      <c r="S149" s="123">
        <f t="shared" si="15"/>
        <v>0</v>
      </c>
      <c r="T149" s="106"/>
      <c r="U149" s="48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49"/>
      <c r="AQ149" s="49"/>
      <c r="AR149" s="49"/>
      <c r="AS149" s="49"/>
      <c r="AT149" s="49"/>
      <c r="AU149" s="49"/>
    </row>
    <row r="150" spans="1:47" s="137" customFormat="1" ht="16.5" hidden="1" customHeight="1" thickBot="1">
      <c r="A150" s="73" t="s">
        <v>64</v>
      </c>
      <c r="B150" s="74" t="s">
        <v>179</v>
      </c>
      <c r="C150" s="124" t="s">
        <v>31</v>
      </c>
      <c r="D150" s="76"/>
      <c r="E150" s="77" t="s">
        <v>29</v>
      </c>
      <c r="F150" s="78">
        <f>[1]Производство!F150-[1]Заказы!F150</f>
        <v>0</v>
      </c>
      <c r="G150" s="78">
        <f>[1]Производство!G150-[1]Заказы!G150</f>
        <v>0</v>
      </c>
      <c r="H150" s="78">
        <f>[1]Производство!H150-[1]Заказы!H150</f>
        <v>0</v>
      </c>
      <c r="I150" s="78">
        <f>[1]Производство!I150-[1]Заказы!I150</f>
        <v>0</v>
      </c>
      <c r="J150" s="78">
        <f>[1]Производство!J150-[1]Заказы!J150</f>
        <v>0</v>
      </c>
      <c r="K150" s="79"/>
      <c r="L150" s="80">
        <v>742</v>
      </c>
      <c r="M150" s="81">
        <f t="shared" si="12"/>
        <v>0</v>
      </c>
      <c r="N150" s="80">
        <v>705</v>
      </c>
      <c r="O150" s="81">
        <f t="shared" si="13"/>
        <v>0</v>
      </c>
      <c r="P150" s="80">
        <v>668</v>
      </c>
      <c r="Q150" s="81">
        <f t="shared" si="14"/>
        <v>0</v>
      </c>
      <c r="R150" s="80">
        <v>632</v>
      </c>
      <c r="S150" s="82">
        <f t="shared" si="15"/>
        <v>0</v>
      </c>
      <c r="T150" s="83"/>
      <c r="U150" s="48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49"/>
      <c r="AQ150" s="49"/>
      <c r="AR150" s="49"/>
      <c r="AS150" s="49"/>
      <c r="AT150" s="49"/>
      <c r="AU150" s="49"/>
    </row>
    <row r="151" spans="1:47" s="134" customFormat="1" ht="16.5" hidden="1" customHeight="1">
      <c r="A151" s="84" t="s">
        <v>25</v>
      </c>
      <c r="B151" s="85" t="s">
        <v>180</v>
      </c>
      <c r="C151" s="86" t="s">
        <v>107</v>
      </c>
      <c r="D151" s="87" t="s">
        <v>94</v>
      </c>
      <c r="E151" s="88" t="s">
        <v>29</v>
      </c>
      <c r="F151" s="89">
        <f>[1]Производство!F151-[1]Заказы!F151</f>
        <v>0</v>
      </c>
      <c r="G151" s="89">
        <f>[1]Производство!G151-[1]Заказы!G151</f>
        <v>0</v>
      </c>
      <c r="H151" s="89">
        <f>[1]Производство!H151-[1]Заказы!H151</f>
        <v>0</v>
      </c>
      <c r="I151" s="152"/>
      <c r="J151" s="152"/>
      <c r="K151" s="89">
        <f>[1]Производство!K151-[1]Заказы!K151</f>
        <v>0</v>
      </c>
      <c r="L151" s="91">
        <v>630</v>
      </c>
      <c r="M151" s="92">
        <f t="shared" si="12"/>
        <v>0</v>
      </c>
      <c r="N151" s="91">
        <v>599</v>
      </c>
      <c r="O151" s="92">
        <f t="shared" si="13"/>
        <v>0</v>
      </c>
      <c r="P151" s="91">
        <v>568</v>
      </c>
      <c r="Q151" s="92">
        <f t="shared" si="14"/>
        <v>0</v>
      </c>
      <c r="R151" s="91">
        <v>537</v>
      </c>
      <c r="S151" s="93">
        <f t="shared" si="15"/>
        <v>0</v>
      </c>
      <c r="T151" s="94"/>
      <c r="U151" s="48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49"/>
      <c r="AQ151" s="49"/>
      <c r="AR151" s="49"/>
      <c r="AS151" s="49"/>
      <c r="AT151" s="49"/>
      <c r="AU151" s="49"/>
    </row>
    <row r="152" spans="1:47" s="50" customFormat="1" ht="16.5" hidden="1" customHeight="1">
      <c r="A152" s="95" t="s">
        <v>25</v>
      </c>
      <c r="B152" s="96" t="s">
        <v>181</v>
      </c>
      <c r="C152" s="147" t="s">
        <v>27</v>
      </c>
      <c r="D152" s="150" t="s">
        <v>94</v>
      </c>
      <c r="E152" s="99" t="s">
        <v>29</v>
      </c>
      <c r="F152" s="100">
        <f>[1]Производство!F152-[1]Заказы!F152</f>
        <v>0</v>
      </c>
      <c r="G152" s="100">
        <f>[1]Производство!G152-[1]Заказы!G152</f>
        <v>0</v>
      </c>
      <c r="H152" s="100">
        <f>[1]Производство!H152-[1]Заказы!H152</f>
        <v>0</v>
      </c>
      <c r="I152" s="153"/>
      <c r="J152" s="153"/>
      <c r="K152" s="100">
        <f>[1]Производство!K152-[1]Заказы!K152</f>
        <v>0</v>
      </c>
      <c r="L152" s="103">
        <v>630</v>
      </c>
      <c r="M152" s="104">
        <f t="shared" si="12"/>
        <v>0</v>
      </c>
      <c r="N152" s="103">
        <v>599</v>
      </c>
      <c r="O152" s="104">
        <f t="shared" si="13"/>
        <v>0</v>
      </c>
      <c r="P152" s="103">
        <v>568</v>
      </c>
      <c r="Q152" s="104">
        <f t="shared" si="14"/>
        <v>0</v>
      </c>
      <c r="R152" s="103">
        <v>537</v>
      </c>
      <c r="S152" s="105">
        <f t="shared" si="15"/>
        <v>0</v>
      </c>
      <c r="T152" s="106"/>
      <c r="U152" s="48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/>
      <c r="AP152" s="49"/>
      <c r="AQ152" s="49"/>
      <c r="AR152" s="49"/>
      <c r="AS152" s="49"/>
      <c r="AT152" s="49"/>
      <c r="AU152" s="49"/>
    </row>
    <row r="153" spans="1:47" s="137" customFormat="1" ht="16.5" hidden="1" customHeight="1" thickBot="1">
      <c r="A153" s="107" t="s">
        <v>25</v>
      </c>
      <c r="B153" s="108" t="s">
        <v>182</v>
      </c>
      <c r="C153" s="109" t="s">
        <v>31</v>
      </c>
      <c r="D153" s="110" t="s">
        <v>94</v>
      </c>
      <c r="E153" s="111" t="s">
        <v>29</v>
      </c>
      <c r="F153" s="78">
        <f>[1]Производство!F153-[1]Заказы!F153</f>
        <v>0</v>
      </c>
      <c r="G153" s="78">
        <f>[1]Производство!G153-[1]Заказы!G153</f>
        <v>0</v>
      </c>
      <c r="H153" s="78">
        <f>[1]Производство!H153-[1]Заказы!H153</f>
        <v>0</v>
      </c>
      <c r="I153" s="154"/>
      <c r="J153" s="154"/>
      <c r="K153" s="78">
        <f>[1]Производство!K153-[1]Заказы!K153</f>
        <v>0</v>
      </c>
      <c r="L153" s="112">
        <v>630</v>
      </c>
      <c r="M153" s="113">
        <f t="shared" si="12"/>
        <v>0</v>
      </c>
      <c r="N153" s="112">
        <v>599</v>
      </c>
      <c r="O153" s="113">
        <f t="shared" si="13"/>
        <v>0</v>
      </c>
      <c r="P153" s="112">
        <v>568</v>
      </c>
      <c r="Q153" s="113">
        <f t="shared" si="14"/>
        <v>0</v>
      </c>
      <c r="R153" s="112">
        <v>537</v>
      </c>
      <c r="S153" s="114">
        <f t="shared" si="15"/>
        <v>0</v>
      </c>
      <c r="T153" s="115"/>
      <c r="U153" s="48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AP153" s="49"/>
      <c r="AQ153" s="49"/>
      <c r="AR153" s="49"/>
      <c r="AS153" s="49"/>
      <c r="AT153" s="49"/>
      <c r="AU153" s="49"/>
    </row>
    <row r="154" spans="1:47" s="134" customFormat="1" ht="16.5" hidden="1" customHeight="1">
      <c r="A154" s="62" t="s">
        <v>64</v>
      </c>
      <c r="B154" s="63" t="s">
        <v>183</v>
      </c>
      <c r="C154" s="64" t="s">
        <v>107</v>
      </c>
      <c r="D154" s="65"/>
      <c r="E154" s="66" t="s">
        <v>29</v>
      </c>
      <c r="F154" s="89">
        <f>[1]Производство!F154-[1]Заказы!F154</f>
        <v>0</v>
      </c>
      <c r="G154" s="89">
        <f>[1]Производство!G154-[1]Заказы!G154</f>
        <v>0</v>
      </c>
      <c r="H154" s="89">
        <f>[1]Производство!H154-[1]Заказы!H154</f>
        <v>0</v>
      </c>
      <c r="I154" s="89">
        <f>[1]Производство!I154-[1]Заказы!I154</f>
        <v>0</v>
      </c>
      <c r="J154" s="89">
        <f>[1]Производство!J154-[1]Заказы!J154</f>
        <v>0</v>
      </c>
      <c r="K154" s="152"/>
      <c r="L154" s="69">
        <v>843</v>
      </c>
      <c r="M154" s="70">
        <f t="shared" si="12"/>
        <v>0</v>
      </c>
      <c r="N154" s="69">
        <v>801</v>
      </c>
      <c r="O154" s="70">
        <f t="shared" si="13"/>
        <v>0</v>
      </c>
      <c r="P154" s="69">
        <v>760</v>
      </c>
      <c r="Q154" s="70">
        <f t="shared" si="14"/>
        <v>0</v>
      </c>
      <c r="R154" s="69">
        <v>718</v>
      </c>
      <c r="S154" s="71">
        <f t="shared" si="15"/>
        <v>0</v>
      </c>
      <c r="T154" s="72"/>
      <c r="U154" s="48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49"/>
      <c r="AQ154" s="49"/>
      <c r="AR154" s="49"/>
      <c r="AS154" s="49"/>
      <c r="AT154" s="49"/>
      <c r="AU154" s="49"/>
    </row>
    <row r="155" spans="1:47" s="50" customFormat="1" ht="16.5" hidden="1" customHeight="1">
      <c r="A155" s="116" t="s">
        <v>64</v>
      </c>
      <c r="B155" s="117" t="s">
        <v>184</v>
      </c>
      <c r="C155" s="149" t="s">
        <v>27</v>
      </c>
      <c r="D155" s="119"/>
      <c r="E155" s="120" t="s">
        <v>29</v>
      </c>
      <c r="F155" s="100">
        <f>[1]Производство!F155-[1]Заказы!F155</f>
        <v>0</v>
      </c>
      <c r="G155" s="100">
        <f>[1]Производство!G155-[1]Заказы!G155</f>
        <v>0</v>
      </c>
      <c r="H155" s="100">
        <f>[1]Производство!H155-[1]Заказы!H155</f>
        <v>0</v>
      </c>
      <c r="I155" s="100">
        <f>[1]Производство!I155-[1]Заказы!I155</f>
        <v>0</v>
      </c>
      <c r="J155" s="100">
        <f>[1]Производство!J155-[1]Заказы!J155</f>
        <v>0</v>
      </c>
      <c r="K155" s="153"/>
      <c r="L155" s="121">
        <v>843</v>
      </c>
      <c r="M155" s="122">
        <f t="shared" si="12"/>
        <v>0</v>
      </c>
      <c r="N155" s="121">
        <v>801</v>
      </c>
      <c r="O155" s="122">
        <f t="shared" si="13"/>
        <v>0</v>
      </c>
      <c r="P155" s="121">
        <v>760</v>
      </c>
      <c r="Q155" s="122">
        <f t="shared" si="14"/>
        <v>0</v>
      </c>
      <c r="R155" s="121">
        <v>718</v>
      </c>
      <c r="S155" s="123">
        <f t="shared" si="15"/>
        <v>0</v>
      </c>
      <c r="T155" s="106"/>
      <c r="U155" s="48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9"/>
      <c r="AO155" s="49"/>
      <c r="AP155" s="49"/>
      <c r="AQ155" s="49"/>
      <c r="AR155" s="49"/>
      <c r="AS155" s="49"/>
      <c r="AT155" s="49"/>
      <c r="AU155" s="49"/>
    </row>
    <row r="156" spans="1:47" s="137" customFormat="1" ht="16.5" hidden="1" customHeight="1" thickBot="1">
      <c r="A156" s="76" t="s">
        <v>64</v>
      </c>
      <c r="B156" s="155" t="s">
        <v>185</v>
      </c>
      <c r="C156" s="156" t="s">
        <v>31</v>
      </c>
      <c r="D156" s="157"/>
      <c r="E156" s="158" t="s">
        <v>29</v>
      </c>
      <c r="F156" s="78">
        <f>[1]Производство!F156-[1]Заказы!F156</f>
        <v>0</v>
      </c>
      <c r="G156" s="78">
        <f>[1]Производство!G156-[1]Заказы!G156</f>
        <v>0</v>
      </c>
      <c r="H156" s="78">
        <f>[1]Производство!H156-[1]Заказы!H156</f>
        <v>0</v>
      </c>
      <c r="I156" s="78">
        <f>[1]Производство!I156-[1]Заказы!I156</f>
        <v>0</v>
      </c>
      <c r="J156" s="78">
        <f>[1]Производство!J156-[1]Заказы!J156</f>
        <v>0</v>
      </c>
      <c r="K156" s="154"/>
      <c r="L156" s="159">
        <v>843</v>
      </c>
      <c r="M156" s="160">
        <f t="shared" si="12"/>
        <v>0</v>
      </c>
      <c r="N156" s="159">
        <v>801</v>
      </c>
      <c r="O156" s="160">
        <f t="shared" si="13"/>
        <v>0</v>
      </c>
      <c r="P156" s="159">
        <v>760</v>
      </c>
      <c r="Q156" s="160">
        <f t="shared" si="14"/>
        <v>0</v>
      </c>
      <c r="R156" s="159">
        <v>718</v>
      </c>
      <c r="S156" s="161">
        <f t="shared" si="15"/>
        <v>0</v>
      </c>
      <c r="T156" s="115"/>
      <c r="U156" s="48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9"/>
      <c r="AO156" s="49"/>
      <c r="AP156" s="49"/>
      <c r="AQ156" s="49"/>
      <c r="AR156" s="49"/>
      <c r="AS156" s="49"/>
      <c r="AT156" s="49"/>
      <c r="AU156" s="49"/>
    </row>
    <row r="157" spans="1:47" s="50" customFormat="1" ht="16.5" customHeight="1">
      <c r="A157" s="84" t="s">
        <v>186</v>
      </c>
      <c r="B157" s="162" t="s">
        <v>187</v>
      </c>
      <c r="C157" s="163" t="s">
        <v>27</v>
      </c>
      <c r="D157" s="164" t="s">
        <v>188</v>
      </c>
      <c r="E157" s="88" t="s">
        <v>29</v>
      </c>
      <c r="F157" s="68"/>
      <c r="G157" s="144"/>
      <c r="H157" s="68"/>
      <c r="I157" s="165">
        <f>[1]Производство!I157-[1]Заказы!I157</f>
        <v>8</v>
      </c>
      <c r="J157" s="67">
        <f>[1]Производство!J157-[1]Заказы!J157</f>
        <v>0</v>
      </c>
      <c r="K157" s="67">
        <f>[1]Производство!K157-[1]Заказы!K157</f>
        <v>0</v>
      </c>
      <c r="L157" s="166">
        <v>835</v>
      </c>
      <c r="M157" s="167">
        <f t="shared" si="12"/>
        <v>6680</v>
      </c>
      <c r="N157" s="166">
        <v>794</v>
      </c>
      <c r="O157" s="167">
        <f t="shared" si="13"/>
        <v>6352</v>
      </c>
      <c r="P157" s="166">
        <v>753</v>
      </c>
      <c r="Q157" s="167">
        <f t="shared" si="14"/>
        <v>6024</v>
      </c>
      <c r="R157" s="166">
        <v>712</v>
      </c>
      <c r="S157" s="168">
        <f t="shared" si="15"/>
        <v>5696</v>
      </c>
      <c r="T157" s="169"/>
      <c r="U157" s="170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9"/>
      <c r="AO157" s="49"/>
      <c r="AP157" s="49"/>
      <c r="AQ157" s="49"/>
      <c r="AR157" s="49"/>
      <c r="AS157" s="49"/>
      <c r="AT157" s="49"/>
      <c r="AU157" s="49"/>
    </row>
    <row r="158" spans="1:47" s="50" customFormat="1" ht="16.5" customHeight="1" thickBot="1">
      <c r="A158" s="171" t="s">
        <v>186</v>
      </c>
      <c r="B158" s="172" t="s">
        <v>189</v>
      </c>
      <c r="C158" s="173" t="s">
        <v>37</v>
      </c>
      <c r="D158" s="171" t="s">
        <v>188</v>
      </c>
      <c r="E158" s="174" t="s">
        <v>29</v>
      </c>
      <c r="F158" s="79"/>
      <c r="G158" s="79"/>
      <c r="H158" s="79"/>
      <c r="I158" s="79"/>
      <c r="J158" s="78">
        <f>[1]Производство!J158-[1]Заказы!J158</f>
        <v>0</v>
      </c>
      <c r="K158" s="78">
        <f>[1]Производство!K158-[1]Заказы!K158</f>
        <v>0</v>
      </c>
      <c r="L158" s="175">
        <v>835</v>
      </c>
      <c r="M158" s="176">
        <f t="shared" si="12"/>
        <v>0</v>
      </c>
      <c r="N158" s="175">
        <v>794</v>
      </c>
      <c r="O158" s="176">
        <f t="shared" si="13"/>
        <v>0</v>
      </c>
      <c r="P158" s="175">
        <v>753</v>
      </c>
      <c r="Q158" s="176">
        <f t="shared" si="14"/>
        <v>0</v>
      </c>
      <c r="R158" s="175">
        <v>712</v>
      </c>
      <c r="S158" s="177">
        <f t="shared" si="15"/>
        <v>0</v>
      </c>
      <c r="T158" s="178"/>
      <c r="U158" s="170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9"/>
      <c r="AO158" s="49"/>
      <c r="AP158" s="49"/>
      <c r="AQ158" s="49"/>
      <c r="AR158" s="49"/>
      <c r="AS158" s="49"/>
      <c r="AT158" s="49"/>
      <c r="AU158" s="49"/>
    </row>
    <row r="159" spans="1:47" s="50" customFormat="1" ht="16.5" hidden="1" customHeight="1">
      <c r="A159" s="179" t="s">
        <v>186</v>
      </c>
      <c r="B159" s="63" t="s">
        <v>190</v>
      </c>
      <c r="C159" s="140" t="s">
        <v>33</v>
      </c>
      <c r="D159" s="65" t="s">
        <v>188</v>
      </c>
      <c r="E159" s="180" t="s">
        <v>29</v>
      </c>
      <c r="F159" s="90"/>
      <c r="G159" s="90"/>
      <c r="H159" s="90"/>
      <c r="I159" s="90"/>
      <c r="J159" s="89">
        <f>[1]Производство!J159-[1]Заказы!J159</f>
        <v>0</v>
      </c>
      <c r="K159" s="89">
        <f>[1]Производство!K159-[1]Заказы!K159</f>
        <v>0</v>
      </c>
      <c r="L159" s="69">
        <v>890</v>
      </c>
      <c r="M159" s="70">
        <f t="shared" si="12"/>
        <v>0</v>
      </c>
      <c r="N159" s="69">
        <v>846</v>
      </c>
      <c r="O159" s="70">
        <f t="shared" si="13"/>
        <v>0</v>
      </c>
      <c r="P159" s="69">
        <v>802</v>
      </c>
      <c r="Q159" s="70">
        <f t="shared" si="14"/>
        <v>0</v>
      </c>
      <c r="R159" s="69">
        <v>759</v>
      </c>
      <c r="S159" s="181">
        <f t="shared" si="15"/>
        <v>0</v>
      </c>
      <c r="T159" s="169"/>
      <c r="U159" s="170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</row>
    <row r="160" spans="1:47" s="50" customFormat="1" ht="16.5" hidden="1" customHeight="1">
      <c r="A160" s="119" t="s">
        <v>186</v>
      </c>
      <c r="B160" s="182" t="s">
        <v>191</v>
      </c>
      <c r="C160" s="141" t="s">
        <v>27</v>
      </c>
      <c r="D160" s="119" t="s">
        <v>188</v>
      </c>
      <c r="E160" s="183" t="s">
        <v>29</v>
      </c>
      <c r="F160" s="101"/>
      <c r="G160" s="101"/>
      <c r="H160" s="101"/>
      <c r="I160" s="101"/>
      <c r="J160" s="100">
        <f>[1]Производство!J160-[1]Заказы!J160</f>
        <v>0</v>
      </c>
      <c r="K160" s="100">
        <f>[1]Производство!K160-[1]Заказы!K160</f>
        <v>0</v>
      </c>
      <c r="L160" s="121">
        <v>890</v>
      </c>
      <c r="M160" s="122">
        <f t="shared" si="12"/>
        <v>0</v>
      </c>
      <c r="N160" s="121">
        <v>846</v>
      </c>
      <c r="O160" s="122">
        <f t="shared" si="13"/>
        <v>0</v>
      </c>
      <c r="P160" s="121">
        <v>802</v>
      </c>
      <c r="Q160" s="122">
        <f t="shared" si="14"/>
        <v>0</v>
      </c>
      <c r="R160" s="121">
        <v>759</v>
      </c>
      <c r="S160" s="184">
        <f t="shared" si="15"/>
        <v>0</v>
      </c>
      <c r="T160" s="185"/>
      <c r="U160" s="170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</row>
    <row r="161" spans="1:47" s="50" customFormat="1" ht="16.5" hidden="1" customHeight="1" thickBot="1">
      <c r="A161" s="76" t="s">
        <v>186</v>
      </c>
      <c r="B161" s="186" t="s">
        <v>192</v>
      </c>
      <c r="C161" s="142" t="s">
        <v>31</v>
      </c>
      <c r="D161" s="76" t="s">
        <v>188</v>
      </c>
      <c r="E161" s="187" t="s">
        <v>29</v>
      </c>
      <c r="F161" s="79"/>
      <c r="G161" s="79"/>
      <c r="H161" s="79"/>
      <c r="I161" s="79"/>
      <c r="J161" s="78">
        <f>[1]Производство!J161-[1]Заказы!J161</f>
        <v>0</v>
      </c>
      <c r="K161" s="78">
        <f>[1]Производство!K161-[1]Заказы!K161</f>
        <v>0</v>
      </c>
      <c r="L161" s="80">
        <v>890</v>
      </c>
      <c r="M161" s="81">
        <f t="shared" si="12"/>
        <v>0</v>
      </c>
      <c r="N161" s="80">
        <v>846</v>
      </c>
      <c r="O161" s="81">
        <f t="shared" si="13"/>
        <v>0</v>
      </c>
      <c r="P161" s="80">
        <v>802</v>
      </c>
      <c r="Q161" s="81">
        <f t="shared" si="14"/>
        <v>0</v>
      </c>
      <c r="R161" s="80">
        <v>759</v>
      </c>
      <c r="S161" s="188">
        <f t="shared" si="15"/>
        <v>0</v>
      </c>
      <c r="T161" s="178"/>
      <c r="U161" s="18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</row>
    <row r="162" spans="1:47" s="50" customFormat="1" ht="16.5" customHeight="1" thickBot="1">
      <c r="A162" s="190"/>
      <c r="B162" s="191"/>
      <c r="C162" s="191"/>
      <c r="D162" s="191"/>
      <c r="E162" s="192" t="s">
        <v>193</v>
      </c>
      <c r="F162" s="193"/>
      <c r="G162" s="193"/>
      <c r="H162" s="193"/>
      <c r="I162" s="193"/>
      <c r="J162" s="193"/>
      <c r="K162" s="193"/>
      <c r="L162" s="194"/>
      <c r="M162" s="194"/>
      <c r="N162" s="195"/>
      <c r="O162" s="195"/>
      <c r="P162" s="195"/>
      <c r="Q162" s="196"/>
      <c r="R162" s="195"/>
      <c r="S162" s="197"/>
      <c r="T162" s="94"/>
      <c r="U162" s="170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</row>
    <row r="163" spans="1:47" s="50" customFormat="1" ht="16.5" customHeight="1" thickBot="1">
      <c r="A163" s="198"/>
      <c r="B163" s="199"/>
      <c r="C163" s="199"/>
      <c r="D163" s="200"/>
      <c r="E163" s="200"/>
      <c r="F163" s="55" t="s">
        <v>20</v>
      </c>
      <c r="G163" s="55" t="s">
        <v>21</v>
      </c>
      <c r="H163" s="55" t="s">
        <v>22</v>
      </c>
      <c r="I163" s="55" t="s">
        <v>23</v>
      </c>
      <c r="J163" s="55" t="s">
        <v>24</v>
      </c>
      <c r="K163" s="201"/>
      <c r="L163" s="202"/>
      <c r="M163" s="203"/>
      <c r="N163" s="204"/>
      <c r="O163" s="203"/>
      <c r="P163" s="204"/>
      <c r="Q163" s="205"/>
      <c r="R163" s="206"/>
      <c r="S163" s="207"/>
      <c r="T163" s="115"/>
      <c r="U163" s="49"/>
      <c r="AA163" s="208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</row>
    <row r="164" spans="1:47" s="50" customFormat="1" ht="16.5" hidden="1" customHeight="1">
      <c r="A164" s="62" t="s">
        <v>25</v>
      </c>
      <c r="B164" s="63" t="s">
        <v>194</v>
      </c>
      <c r="C164" s="148" t="s">
        <v>195</v>
      </c>
      <c r="D164" s="140" t="s">
        <v>28</v>
      </c>
      <c r="E164" s="66" t="s">
        <v>29</v>
      </c>
      <c r="F164" s="90"/>
      <c r="G164" s="90"/>
      <c r="H164" s="90"/>
      <c r="I164" s="89">
        <f>[1]Производство!I164-[1]Заказы!I164</f>
        <v>0</v>
      </c>
      <c r="J164" s="89">
        <f>[1]Производство!J164-[1]Заказы!J164</f>
        <v>0</v>
      </c>
      <c r="K164" s="209"/>
      <c r="L164" s="69">
        <v>530</v>
      </c>
      <c r="M164" s="70">
        <f t="shared" ref="M164:M227" si="16">(F164+G164+H164+I164+J164+K164)*L164</f>
        <v>0</v>
      </c>
      <c r="N164" s="69">
        <v>504</v>
      </c>
      <c r="O164" s="70">
        <f t="shared" ref="O164:O227" si="17">(F164+G164+H164+I164+J164+K164)*N164</f>
        <v>0</v>
      </c>
      <c r="P164" s="69">
        <v>478</v>
      </c>
      <c r="Q164" s="70">
        <f t="shared" ref="Q164:Q227" si="18">(F164+G164+H164+I164+J164+K164)*P164</f>
        <v>0</v>
      </c>
      <c r="R164" s="69">
        <v>452</v>
      </c>
      <c r="S164" s="71">
        <f t="shared" ref="S164:S227" si="19">(F164+G164+H164+I164+J164+K164)*R164</f>
        <v>0</v>
      </c>
      <c r="T164" s="72"/>
      <c r="U164" s="210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</row>
    <row r="165" spans="1:47" s="50" customFormat="1" ht="16.5" hidden="1" customHeight="1">
      <c r="A165" s="116" t="s">
        <v>25</v>
      </c>
      <c r="B165" s="117" t="s">
        <v>196</v>
      </c>
      <c r="C165" s="149" t="s">
        <v>33</v>
      </c>
      <c r="D165" s="119" t="s">
        <v>28</v>
      </c>
      <c r="E165" s="120" t="s">
        <v>29</v>
      </c>
      <c r="F165" s="101"/>
      <c r="G165" s="101"/>
      <c r="H165" s="101"/>
      <c r="I165" s="100">
        <f>[1]Производство!I165-[1]Заказы!I165</f>
        <v>0</v>
      </c>
      <c r="J165" s="100">
        <f>[1]Производство!J165-[1]Заказы!J165</f>
        <v>0</v>
      </c>
      <c r="K165" s="211"/>
      <c r="L165" s="121">
        <v>530</v>
      </c>
      <c r="M165" s="122">
        <f t="shared" si="16"/>
        <v>0</v>
      </c>
      <c r="N165" s="121">
        <v>504</v>
      </c>
      <c r="O165" s="122">
        <f t="shared" si="17"/>
        <v>0</v>
      </c>
      <c r="P165" s="121">
        <v>478</v>
      </c>
      <c r="Q165" s="122">
        <f t="shared" si="18"/>
        <v>0</v>
      </c>
      <c r="R165" s="121">
        <v>452</v>
      </c>
      <c r="S165" s="123">
        <f t="shared" si="19"/>
        <v>0</v>
      </c>
      <c r="T165" s="106"/>
      <c r="U165" s="48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</row>
    <row r="166" spans="1:47" s="50" customFormat="1" ht="16.5" hidden="1" customHeight="1" thickBot="1">
      <c r="A166" s="73" t="s">
        <v>25</v>
      </c>
      <c r="B166" s="74" t="s">
        <v>197</v>
      </c>
      <c r="C166" s="124" t="s">
        <v>198</v>
      </c>
      <c r="D166" s="76" t="s">
        <v>28</v>
      </c>
      <c r="E166" s="77" t="s">
        <v>29</v>
      </c>
      <c r="F166" s="79"/>
      <c r="G166" s="79"/>
      <c r="H166" s="79"/>
      <c r="I166" s="78">
        <f>[1]Производство!I166-[1]Заказы!I166</f>
        <v>0</v>
      </c>
      <c r="J166" s="78">
        <f>[1]Производство!J166-[1]Заказы!J166</f>
        <v>0</v>
      </c>
      <c r="K166" s="212"/>
      <c r="L166" s="80">
        <v>530</v>
      </c>
      <c r="M166" s="81">
        <f t="shared" si="16"/>
        <v>0</v>
      </c>
      <c r="N166" s="80">
        <v>504</v>
      </c>
      <c r="O166" s="81">
        <f t="shared" si="17"/>
        <v>0</v>
      </c>
      <c r="P166" s="80">
        <v>478</v>
      </c>
      <c r="Q166" s="81">
        <f t="shared" si="18"/>
        <v>0</v>
      </c>
      <c r="R166" s="80">
        <v>452</v>
      </c>
      <c r="S166" s="82">
        <f t="shared" si="19"/>
        <v>0</v>
      </c>
      <c r="T166" s="83"/>
      <c r="U166" s="48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</row>
    <row r="167" spans="1:47" s="50" customFormat="1" ht="16.5" hidden="1" customHeight="1">
      <c r="A167" s="213" t="s">
        <v>25</v>
      </c>
      <c r="B167" s="214" t="s">
        <v>199</v>
      </c>
      <c r="C167" s="215" t="s">
        <v>33</v>
      </c>
      <c r="D167" s="216" t="s">
        <v>34</v>
      </c>
      <c r="E167" s="217" t="s">
        <v>29</v>
      </c>
      <c r="F167" s="90"/>
      <c r="G167" s="90"/>
      <c r="H167" s="89">
        <f>[1]Производство!H167-[1]Заказы!H167</f>
        <v>0</v>
      </c>
      <c r="I167" s="89">
        <f>[1]Производство!I167-[1]Заказы!I167</f>
        <v>0</v>
      </c>
      <c r="J167" s="89">
        <f>[1]Производство!J167-[1]Заказы!J167</f>
        <v>0</v>
      </c>
      <c r="K167" s="218"/>
      <c r="L167" s="219">
        <v>843</v>
      </c>
      <c r="M167" s="220">
        <f t="shared" si="16"/>
        <v>0</v>
      </c>
      <c r="N167" s="219">
        <v>801</v>
      </c>
      <c r="O167" s="220">
        <f t="shared" si="17"/>
        <v>0</v>
      </c>
      <c r="P167" s="219">
        <v>760</v>
      </c>
      <c r="Q167" s="220">
        <f t="shared" si="18"/>
        <v>0</v>
      </c>
      <c r="R167" s="219">
        <v>718</v>
      </c>
      <c r="S167" s="221">
        <f t="shared" si="19"/>
        <v>0</v>
      </c>
      <c r="T167" s="94"/>
      <c r="U167" s="48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</row>
    <row r="168" spans="1:47" s="50" customFormat="1" ht="16.5" hidden="1" customHeight="1" thickBot="1">
      <c r="A168" s="222" t="s">
        <v>25</v>
      </c>
      <c r="B168" s="223" t="s">
        <v>200</v>
      </c>
      <c r="C168" s="224" t="s">
        <v>138</v>
      </c>
      <c r="D168" s="225" t="s">
        <v>34</v>
      </c>
      <c r="E168" s="226" t="s">
        <v>29</v>
      </c>
      <c r="F168" s="227"/>
      <c r="G168" s="227"/>
      <c r="H168" s="228">
        <f>[1]Производство!H168-[1]Заказы!H168</f>
        <v>0</v>
      </c>
      <c r="I168" s="228">
        <f>[1]Производство!I168-[1]Заказы!I168</f>
        <v>0</v>
      </c>
      <c r="J168" s="228">
        <f>[1]Производство!J168-[1]Заказы!J168</f>
        <v>0</v>
      </c>
      <c r="K168" s="229"/>
      <c r="L168" s="230">
        <v>843</v>
      </c>
      <c r="M168" s="231">
        <f t="shared" si="16"/>
        <v>0</v>
      </c>
      <c r="N168" s="230">
        <v>801</v>
      </c>
      <c r="O168" s="231">
        <f t="shared" si="17"/>
        <v>0</v>
      </c>
      <c r="P168" s="230">
        <v>760</v>
      </c>
      <c r="Q168" s="231">
        <f t="shared" si="18"/>
        <v>0</v>
      </c>
      <c r="R168" s="230">
        <v>718</v>
      </c>
      <c r="S168" s="232">
        <f t="shared" si="19"/>
        <v>0</v>
      </c>
      <c r="T168" s="115"/>
      <c r="U168" s="48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</row>
    <row r="169" spans="1:47" s="50" customFormat="1" ht="16.5" hidden="1" customHeight="1">
      <c r="A169" s="62" t="s">
        <v>25</v>
      </c>
      <c r="B169" s="63" t="s">
        <v>201</v>
      </c>
      <c r="C169" s="233" t="s">
        <v>195</v>
      </c>
      <c r="D169" s="65" t="s">
        <v>28</v>
      </c>
      <c r="E169" s="66" t="s">
        <v>29</v>
      </c>
      <c r="F169" s="234"/>
      <c r="G169" s="234"/>
      <c r="H169" s="234"/>
      <c r="I169" s="235">
        <f>[1]Производство!I169-[1]Заказы!I169</f>
        <v>0</v>
      </c>
      <c r="J169" s="235">
        <f>[1]Производство!J169-[1]Заказы!J169</f>
        <v>0</v>
      </c>
      <c r="K169" s="236"/>
      <c r="L169" s="69">
        <v>543</v>
      </c>
      <c r="M169" s="70">
        <f t="shared" si="16"/>
        <v>0</v>
      </c>
      <c r="N169" s="69">
        <v>516</v>
      </c>
      <c r="O169" s="70">
        <f t="shared" si="17"/>
        <v>0</v>
      </c>
      <c r="P169" s="69">
        <v>489</v>
      </c>
      <c r="Q169" s="70">
        <f t="shared" si="18"/>
        <v>0</v>
      </c>
      <c r="R169" s="69">
        <v>463</v>
      </c>
      <c r="S169" s="71">
        <f t="shared" si="19"/>
        <v>0</v>
      </c>
      <c r="T169" s="72"/>
      <c r="U169" s="48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</row>
    <row r="170" spans="1:47" s="50" customFormat="1" ht="16.5" hidden="1" customHeight="1">
      <c r="A170" s="116" t="s">
        <v>25</v>
      </c>
      <c r="B170" s="117" t="s">
        <v>202</v>
      </c>
      <c r="C170" s="149" t="s">
        <v>33</v>
      </c>
      <c r="D170" s="119" t="s">
        <v>28</v>
      </c>
      <c r="E170" s="120" t="s">
        <v>29</v>
      </c>
      <c r="F170" s="101"/>
      <c r="G170" s="101"/>
      <c r="H170" s="101"/>
      <c r="I170" s="100">
        <f>[1]Производство!I170-[1]Заказы!I170</f>
        <v>0</v>
      </c>
      <c r="J170" s="100">
        <f>[1]Производство!J170-[1]Заказы!J170</f>
        <v>0</v>
      </c>
      <c r="K170" s="211"/>
      <c r="L170" s="121">
        <v>543</v>
      </c>
      <c r="M170" s="122">
        <f t="shared" si="16"/>
        <v>0</v>
      </c>
      <c r="N170" s="121">
        <v>516</v>
      </c>
      <c r="O170" s="122">
        <f t="shared" si="17"/>
        <v>0</v>
      </c>
      <c r="P170" s="121">
        <v>489</v>
      </c>
      <c r="Q170" s="122">
        <f t="shared" si="18"/>
        <v>0</v>
      </c>
      <c r="R170" s="121">
        <v>463</v>
      </c>
      <c r="S170" s="123">
        <f t="shared" si="19"/>
        <v>0</v>
      </c>
      <c r="T170" s="106"/>
      <c r="U170" s="48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</row>
    <row r="171" spans="1:47" s="50" customFormat="1" ht="16.5" hidden="1" customHeight="1" thickBot="1">
      <c r="A171" s="73" t="s">
        <v>25</v>
      </c>
      <c r="B171" s="74" t="s">
        <v>203</v>
      </c>
      <c r="C171" s="124" t="s">
        <v>204</v>
      </c>
      <c r="D171" s="76" t="s">
        <v>28</v>
      </c>
      <c r="E171" s="77" t="s">
        <v>29</v>
      </c>
      <c r="F171" s="79"/>
      <c r="G171" s="79"/>
      <c r="H171" s="79"/>
      <c r="I171" s="78">
        <f>[1]Производство!I171-[1]Заказы!I171</f>
        <v>0</v>
      </c>
      <c r="J171" s="78">
        <f>[1]Производство!J171-[1]Заказы!J171</f>
        <v>0</v>
      </c>
      <c r="K171" s="212"/>
      <c r="L171" s="80">
        <v>543</v>
      </c>
      <c r="M171" s="81">
        <f t="shared" si="16"/>
        <v>0</v>
      </c>
      <c r="N171" s="80">
        <v>516</v>
      </c>
      <c r="O171" s="81">
        <f t="shared" si="17"/>
        <v>0</v>
      </c>
      <c r="P171" s="80">
        <v>489</v>
      </c>
      <c r="Q171" s="81">
        <f t="shared" si="18"/>
        <v>0</v>
      </c>
      <c r="R171" s="80">
        <v>463</v>
      </c>
      <c r="S171" s="82">
        <f t="shared" si="19"/>
        <v>0</v>
      </c>
      <c r="T171" s="83"/>
      <c r="U171" s="48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</row>
    <row r="172" spans="1:47" s="50" customFormat="1" ht="16.5" hidden="1" customHeight="1">
      <c r="A172" s="213" t="s">
        <v>25</v>
      </c>
      <c r="B172" s="214" t="s">
        <v>205</v>
      </c>
      <c r="C172" s="237" t="s">
        <v>195</v>
      </c>
      <c r="D172" s="216" t="s">
        <v>42</v>
      </c>
      <c r="E172" s="217" t="s">
        <v>29</v>
      </c>
      <c r="F172" s="89">
        <f>[1]Производство!F172-[1]Заказы!F172</f>
        <v>0</v>
      </c>
      <c r="G172" s="90"/>
      <c r="H172" s="90"/>
      <c r="I172" s="89">
        <f>[1]Производство!I172-[1]Заказы!I172</f>
        <v>0</v>
      </c>
      <c r="J172" s="89">
        <f>[1]Производство!J172-[1]Заказы!J172</f>
        <v>0</v>
      </c>
      <c r="K172" s="218"/>
      <c r="L172" s="219">
        <v>582</v>
      </c>
      <c r="M172" s="220">
        <f t="shared" si="16"/>
        <v>0</v>
      </c>
      <c r="N172" s="219">
        <v>553</v>
      </c>
      <c r="O172" s="220">
        <f t="shared" si="17"/>
        <v>0</v>
      </c>
      <c r="P172" s="219">
        <v>524</v>
      </c>
      <c r="Q172" s="220">
        <f t="shared" si="18"/>
        <v>0</v>
      </c>
      <c r="R172" s="219">
        <v>496</v>
      </c>
      <c r="S172" s="221">
        <f t="shared" si="19"/>
        <v>0</v>
      </c>
      <c r="T172" s="94"/>
      <c r="U172" s="48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</row>
    <row r="173" spans="1:47" s="50" customFormat="1" ht="16.5" hidden="1" customHeight="1">
      <c r="A173" s="238" t="s">
        <v>25</v>
      </c>
      <c r="B173" s="239" t="s">
        <v>206</v>
      </c>
      <c r="C173" s="240" t="s">
        <v>33</v>
      </c>
      <c r="D173" s="241" t="s">
        <v>42</v>
      </c>
      <c r="E173" s="242" t="s">
        <v>29</v>
      </c>
      <c r="F173" s="100">
        <f>[1]Производство!F173-[1]Заказы!F173</f>
        <v>0</v>
      </c>
      <c r="G173" s="101"/>
      <c r="H173" s="101"/>
      <c r="I173" s="100">
        <f>[1]Производство!I173-[1]Заказы!I173</f>
        <v>0</v>
      </c>
      <c r="J173" s="100">
        <f>[1]Производство!J173-[1]Заказы!J173</f>
        <v>0</v>
      </c>
      <c r="K173" s="243"/>
      <c r="L173" s="244">
        <v>582</v>
      </c>
      <c r="M173" s="245">
        <f t="shared" si="16"/>
        <v>0</v>
      </c>
      <c r="N173" s="244">
        <v>553</v>
      </c>
      <c r="O173" s="245">
        <f t="shared" si="17"/>
        <v>0</v>
      </c>
      <c r="P173" s="244">
        <v>524</v>
      </c>
      <c r="Q173" s="245">
        <f t="shared" si="18"/>
        <v>0</v>
      </c>
      <c r="R173" s="244">
        <v>496</v>
      </c>
      <c r="S173" s="246">
        <f t="shared" si="19"/>
        <v>0</v>
      </c>
      <c r="T173" s="106"/>
      <c r="U173" s="48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</row>
    <row r="174" spans="1:47" s="50" customFormat="1" ht="16.5" hidden="1" customHeight="1" thickBot="1">
      <c r="A174" s="222" t="s">
        <v>25</v>
      </c>
      <c r="B174" s="223" t="s">
        <v>207</v>
      </c>
      <c r="C174" s="224" t="s">
        <v>198</v>
      </c>
      <c r="D174" s="247" t="s">
        <v>42</v>
      </c>
      <c r="E174" s="226" t="s">
        <v>29</v>
      </c>
      <c r="F174" s="78">
        <f>[1]Производство!F174-[1]Заказы!F174</f>
        <v>0</v>
      </c>
      <c r="G174" s="79"/>
      <c r="H174" s="79"/>
      <c r="I174" s="78">
        <f>[1]Производство!I174-[1]Заказы!I174</f>
        <v>0</v>
      </c>
      <c r="J174" s="78">
        <f>[1]Производство!J174-[1]Заказы!J174</f>
        <v>0</v>
      </c>
      <c r="K174" s="229"/>
      <c r="L174" s="230">
        <v>582</v>
      </c>
      <c r="M174" s="231">
        <f t="shared" si="16"/>
        <v>0</v>
      </c>
      <c r="N174" s="230">
        <v>553</v>
      </c>
      <c r="O174" s="231">
        <f t="shared" si="17"/>
        <v>0</v>
      </c>
      <c r="P174" s="230">
        <v>524</v>
      </c>
      <c r="Q174" s="231">
        <f t="shared" si="18"/>
        <v>0</v>
      </c>
      <c r="R174" s="230">
        <v>496</v>
      </c>
      <c r="S174" s="232">
        <f t="shared" si="19"/>
        <v>0</v>
      </c>
      <c r="T174" s="115"/>
      <c r="U174" s="48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</row>
    <row r="175" spans="1:47" s="50" customFormat="1" ht="16.5" hidden="1" customHeight="1">
      <c r="A175" s="62" t="s">
        <v>25</v>
      </c>
      <c r="B175" s="63" t="s">
        <v>208</v>
      </c>
      <c r="C175" s="148" t="s">
        <v>33</v>
      </c>
      <c r="D175" s="248" t="s">
        <v>34</v>
      </c>
      <c r="E175" s="66" t="s">
        <v>29</v>
      </c>
      <c r="F175" s="68"/>
      <c r="G175" s="68"/>
      <c r="H175" s="67">
        <f>[1]Производство!H175-[1]Заказы!H175</f>
        <v>0</v>
      </c>
      <c r="I175" s="67">
        <f>[1]Производство!I175-[1]Заказы!I175</f>
        <v>0</v>
      </c>
      <c r="J175" s="67">
        <f>[1]Производство!J175-[1]Заказы!J175</f>
        <v>0</v>
      </c>
      <c r="K175" s="209"/>
      <c r="L175" s="69">
        <v>679</v>
      </c>
      <c r="M175" s="70">
        <f t="shared" si="16"/>
        <v>0</v>
      </c>
      <c r="N175" s="69">
        <v>645</v>
      </c>
      <c r="O175" s="70">
        <f t="shared" si="17"/>
        <v>0</v>
      </c>
      <c r="P175" s="69">
        <v>612</v>
      </c>
      <c r="Q175" s="70">
        <f t="shared" si="18"/>
        <v>0</v>
      </c>
      <c r="R175" s="69">
        <v>579</v>
      </c>
      <c r="S175" s="71">
        <f t="shared" si="19"/>
        <v>0</v>
      </c>
      <c r="T175" s="72"/>
      <c r="U175" s="48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</row>
    <row r="176" spans="1:47" s="50" customFormat="1" ht="16.5" hidden="1" customHeight="1" thickBot="1">
      <c r="A176" s="73" t="s">
        <v>25</v>
      </c>
      <c r="B176" s="74" t="s">
        <v>209</v>
      </c>
      <c r="C176" s="249" t="s">
        <v>138</v>
      </c>
      <c r="D176" s="142" t="s">
        <v>34</v>
      </c>
      <c r="E176" s="77" t="s">
        <v>29</v>
      </c>
      <c r="F176" s="79"/>
      <c r="G176" s="79"/>
      <c r="H176" s="78">
        <f>[1]Производство!H176-[1]Заказы!H176</f>
        <v>0</v>
      </c>
      <c r="I176" s="78">
        <f>[1]Производство!I176-[1]Заказы!I176</f>
        <v>0</v>
      </c>
      <c r="J176" s="78">
        <f>[1]Производство!J176-[1]Заказы!J176</f>
        <v>0</v>
      </c>
      <c r="K176" s="212"/>
      <c r="L176" s="80">
        <v>679</v>
      </c>
      <c r="M176" s="81">
        <f t="shared" si="16"/>
        <v>0</v>
      </c>
      <c r="N176" s="80">
        <v>645</v>
      </c>
      <c r="O176" s="81">
        <f t="shared" si="17"/>
        <v>0</v>
      </c>
      <c r="P176" s="80">
        <v>612</v>
      </c>
      <c r="Q176" s="81">
        <f t="shared" si="18"/>
        <v>0</v>
      </c>
      <c r="R176" s="80">
        <v>579</v>
      </c>
      <c r="S176" s="82">
        <f t="shared" si="19"/>
        <v>0</v>
      </c>
      <c r="T176" s="83"/>
      <c r="U176" s="48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</row>
    <row r="177" spans="1:47" s="50" customFormat="1" ht="16.5" hidden="1" customHeight="1">
      <c r="A177" s="213" t="s">
        <v>25</v>
      </c>
      <c r="B177" s="214" t="s">
        <v>210</v>
      </c>
      <c r="C177" s="237" t="s">
        <v>195</v>
      </c>
      <c r="D177" s="250" t="s">
        <v>42</v>
      </c>
      <c r="E177" s="217" t="s">
        <v>29</v>
      </c>
      <c r="F177" s="89">
        <f>[1]Производство!F177-[1]Заказы!F177</f>
        <v>0</v>
      </c>
      <c r="G177" s="90"/>
      <c r="H177" s="90"/>
      <c r="I177" s="89">
        <f>[1]Производство!I177-[1]Заказы!I177</f>
        <v>0</v>
      </c>
      <c r="J177" s="89">
        <f>[1]Производство!J177-[1]Заказы!J177</f>
        <v>0</v>
      </c>
      <c r="K177" s="218"/>
      <c r="L177" s="219">
        <v>638</v>
      </c>
      <c r="M177" s="220">
        <f t="shared" si="16"/>
        <v>0</v>
      </c>
      <c r="N177" s="219">
        <v>606</v>
      </c>
      <c r="O177" s="220">
        <f t="shared" si="17"/>
        <v>0</v>
      </c>
      <c r="P177" s="219">
        <v>575</v>
      </c>
      <c r="Q177" s="220">
        <f t="shared" si="18"/>
        <v>0</v>
      </c>
      <c r="R177" s="219">
        <v>543</v>
      </c>
      <c r="S177" s="221">
        <f t="shared" si="19"/>
        <v>0</v>
      </c>
      <c r="T177" s="94"/>
      <c r="U177" s="48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</row>
    <row r="178" spans="1:47" s="50" customFormat="1" ht="16.5" hidden="1" customHeight="1">
      <c r="A178" s="238" t="s">
        <v>25</v>
      </c>
      <c r="B178" s="239" t="s">
        <v>211</v>
      </c>
      <c r="C178" s="240" t="s">
        <v>33</v>
      </c>
      <c r="D178" s="251" t="s">
        <v>42</v>
      </c>
      <c r="E178" s="242" t="s">
        <v>29</v>
      </c>
      <c r="F178" s="100">
        <f>[1]Производство!F178-[1]Заказы!F178</f>
        <v>0</v>
      </c>
      <c r="G178" s="101"/>
      <c r="H178" s="101"/>
      <c r="I178" s="100">
        <f>[1]Производство!I178-[1]Заказы!I178</f>
        <v>0</v>
      </c>
      <c r="J178" s="100">
        <f>[1]Производство!J178-[1]Заказы!J178</f>
        <v>0</v>
      </c>
      <c r="K178" s="243"/>
      <c r="L178" s="244">
        <v>638</v>
      </c>
      <c r="M178" s="245">
        <f t="shared" si="16"/>
        <v>0</v>
      </c>
      <c r="N178" s="244">
        <v>606</v>
      </c>
      <c r="O178" s="245">
        <f t="shared" si="17"/>
        <v>0</v>
      </c>
      <c r="P178" s="244">
        <v>575</v>
      </c>
      <c r="Q178" s="245">
        <f t="shared" si="18"/>
        <v>0</v>
      </c>
      <c r="R178" s="244">
        <v>543</v>
      </c>
      <c r="S178" s="246">
        <f t="shared" si="19"/>
        <v>0</v>
      </c>
      <c r="T178" s="106" t="s">
        <v>212</v>
      </c>
      <c r="U178" s="48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</row>
    <row r="179" spans="1:47" s="50" customFormat="1" ht="16.5" hidden="1" customHeight="1" thickBot="1">
      <c r="A179" s="222" t="s">
        <v>25</v>
      </c>
      <c r="B179" s="223" t="s">
        <v>213</v>
      </c>
      <c r="C179" s="252" t="s">
        <v>138</v>
      </c>
      <c r="D179" s="253" t="s">
        <v>42</v>
      </c>
      <c r="E179" s="226" t="s">
        <v>29</v>
      </c>
      <c r="F179" s="78">
        <f>[1]Производство!F179-[1]Заказы!F179</f>
        <v>0</v>
      </c>
      <c r="G179" s="79"/>
      <c r="H179" s="79"/>
      <c r="I179" s="78">
        <f>[1]Производство!I179-[1]Заказы!I179</f>
        <v>0</v>
      </c>
      <c r="J179" s="78">
        <f>[1]Производство!J179-[1]Заказы!J179</f>
        <v>0</v>
      </c>
      <c r="K179" s="229"/>
      <c r="L179" s="230">
        <v>638</v>
      </c>
      <c r="M179" s="231">
        <f t="shared" si="16"/>
        <v>0</v>
      </c>
      <c r="N179" s="230">
        <v>606</v>
      </c>
      <c r="O179" s="231">
        <f t="shared" si="17"/>
        <v>0</v>
      </c>
      <c r="P179" s="230">
        <v>575</v>
      </c>
      <c r="Q179" s="231">
        <f t="shared" si="18"/>
        <v>0</v>
      </c>
      <c r="R179" s="230">
        <v>543</v>
      </c>
      <c r="S179" s="232">
        <f t="shared" si="19"/>
        <v>0</v>
      </c>
      <c r="T179" s="115"/>
      <c r="U179" s="48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</row>
    <row r="180" spans="1:47" s="50" customFormat="1" ht="16.5" hidden="1" customHeight="1">
      <c r="A180" s="62" t="s">
        <v>64</v>
      </c>
      <c r="B180" s="63" t="s">
        <v>214</v>
      </c>
      <c r="C180" s="233" t="s">
        <v>195</v>
      </c>
      <c r="D180" s="248"/>
      <c r="E180" s="66" t="s">
        <v>29</v>
      </c>
      <c r="F180" s="89">
        <f>[1]Производство!F180-[1]Заказы!F180</f>
        <v>0</v>
      </c>
      <c r="G180" s="89">
        <f>[1]Производство!G180-[1]Заказы!G180</f>
        <v>0</v>
      </c>
      <c r="H180" s="89">
        <f>[1]Производство!H180-[1]Заказы!H180</f>
        <v>0</v>
      </c>
      <c r="I180" s="89">
        <f>[1]Производство!I180-[1]Заказы!I180</f>
        <v>0</v>
      </c>
      <c r="J180" s="90"/>
      <c r="K180" s="209"/>
      <c r="L180" s="69">
        <v>575</v>
      </c>
      <c r="M180" s="70">
        <f t="shared" si="16"/>
        <v>0</v>
      </c>
      <c r="N180" s="69">
        <v>547</v>
      </c>
      <c r="O180" s="70">
        <f t="shared" si="17"/>
        <v>0</v>
      </c>
      <c r="P180" s="69">
        <v>519</v>
      </c>
      <c r="Q180" s="70">
        <f t="shared" si="18"/>
        <v>0</v>
      </c>
      <c r="R180" s="69">
        <v>490</v>
      </c>
      <c r="S180" s="71">
        <f t="shared" si="19"/>
        <v>0</v>
      </c>
      <c r="T180" s="72"/>
      <c r="U180" s="48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</row>
    <row r="181" spans="1:47" s="50" customFormat="1" ht="16.5" hidden="1" customHeight="1">
      <c r="A181" s="116" t="s">
        <v>64</v>
      </c>
      <c r="B181" s="117" t="s">
        <v>215</v>
      </c>
      <c r="C181" s="149" t="s">
        <v>33</v>
      </c>
      <c r="D181" s="254"/>
      <c r="E181" s="120" t="s">
        <v>29</v>
      </c>
      <c r="F181" s="100">
        <f>[1]Производство!F181-[1]Заказы!F181</f>
        <v>0</v>
      </c>
      <c r="G181" s="100">
        <f>[1]Производство!G181-[1]Заказы!G181</f>
        <v>0</v>
      </c>
      <c r="H181" s="100">
        <f>[1]Производство!H181-[1]Заказы!H181</f>
        <v>0</v>
      </c>
      <c r="I181" s="100">
        <f>[1]Производство!I181-[1]Заказы!I181</f>
        <v>0</v>
      </c>
      <c r="J181" s="101"/>
      <c r="K181" s="211"/>
      <c r="L181" s="121">
        <v>575</v>
      </c>
      <c r="M181" s="122">
        <f t="shared" si="16"/>
        <v>0</v>
      </c>
      <c r="N181" s="121">
        <v>547</v>
      </c>
      <c r="O181" s="122">
        <f t="shared" si="17"/>
        <v>0</v>
      </c>
      <c r="P181" s="121">
        <v>519</v>
      </c>
      <c r="Q181" s="122">
        <f t="shared" si="18"/>
        <v>0</v>
      </c>
      <c r="R181" s="121">
        <v>490</v>
      </c>
      <c r="S181" s="123">
        <f t="shared" si="19"/>
        <v>0</v>
      </c>
      <c r="T181" s="106"/>
      <c r="U181" s="48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</row>
    <row r="182" spans="1:47" s="50" customFormat="1" ht="16.5" hidden="1" customHeight="1">
      <c r="A182" s="116" t="s">
        <v>64</v>
      </c>
      <c r="B182" s="117" t="s">
        <v>216</v>
      </c>
      <c r="C182" s="255" t="s">
        <v>204</v>
      </c>
      <c r="D182" s="254"/>
      <c r="E182" s="120" t="s">
        <v>29</v>
      </c>
      <c r="F182" s="235">
        <f>[1]Производство!F182-[1]Заказы!F182</f>
        <v>0</v>
      </c>
      <c r="G182" s="235">
        <f>[1]Производство!G182-[1]Заказы!G182</f>
        <v>0</v>
      </c>
      <c r="H182" s="235">
        <f>[1]Производство!H182-[1]Заказы!H182</f>
        <v>0</v>
      </c>
      <c r="I182" s="235">
        <f>[1]Производство!I182-[1]Заказы!I182</f>
        <v>0</v>
      </c>
      <c r="J182" s="234"/>
      <c r="K182" s="211"/>
      <c r="L182" s="121">
        <v>575</v>
      </c>
      <c r="M182" s="122">
        <f t="shared" si="16"/>
        <v>0</v>
      </c>
      <c r="N182" s="121">
        <v>547</v>
      </c>
      <c r="O182" s="122">
        <f t="shared" si="17"/>
        <v>0</v>
      </c>
      <c r="P182" s="121">
        <v>519</v>
      </c>
      <c r="Q182" s="122">
        <f t="shared" si="18"/>
        <v>0</v>
      </c>
      <c r="R182" s="121">
        <v>490</v>
      </c>
      <c r="S182" s="123">
        <f t="shared" si="19"/>
        <v>0</v>
      </c>
      <c r="T182" s="106"/>
      <c r="U182" s="48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49"/>
    </row>
    <row r="183" spans="1:47" s="50" customFormat="1" ht="16.5" hidden="1" customHeight="1">
      <c r="A183" s="116" t="s">
        <v>64</v>
      </c>
      <c r="B183" s="117" t="s">
        <v>217</v>
      </c>
      <c r="C183" s="255" t="s">
        <v>138</v>
      </c>
      <c r="D183" s="254"/>
      <c r="E183" s="120" t="s">
        <v>29</v>
      </c>
      <c r="F183" s="100">
        <f>[1]Производство!F183-[1]Заказы!F183</f>
        <v>0</v>
      </c>
      <c r="G183" s="100">
        <f>[1]Производство!G183-[1]Заказы!G183</f>
        <v>0</v>
      </c>
      <c r="H183" s="100">
        <f>[1]Производство!H183-[1]Заказы!H183</f>
        <v>0</v>
      </c>
      <c r="I183" s="100">
        <f>[1]Производство!I183-[1]Заказы!I183</f>
        <v>0</v>
      </c>
      <c r="J183" s="101"/>
      <c r="K183" s="211"/>
      <c r="L183" s="121">
        <v>575</v>
      </c>
      <c r="M183" s="122">
        <f t="shared" si="16"/>
        <v>0</v>
      </c>
      <c r="N183" s="121">
        <v>547</v>
      </c>
      <c r="O183" s="122">
        <f t="shared" si="17"/>
        <v>0</v>
      </c>
      <c r="P183" s="121">
        <v>519</v>
      </c>
      <c r="Q183" s="122">
        <f t="shared" si="18"/>
        <v>0</v>
      </c>
      <c r="R183" s="121">
        <v>490</v>
      </c>
      <c r="S183" s="123">
        <f t="shared" si="19"/>
        <v>0</v>
      </c>
      <c r="T183" s="106"/>
      <c r="U183" s="48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</row>
    <row r="184" spans="1:47" s="50" customFormat="1" ht="16.5" hidden="1" customHeight="1" thickBot="1">
      <c r="A184" s="73" t="s">
        <v>64</v>
      </c>
      <c r="B184" s="74" t="s">
        <v>218</v>
      </c>
      <c r="C184" s="124" t="s">
        <v>198</v>
      </c>
      <c r="D184" s="256"/>
      <c r="E184" s="77" t="s">
        <v>29</v>
      </c>
      <c r="F184" s="78">
        <f>[1]Производство!F184-[1]Заказы!F184</f>
        <v>0</v>
      </c>
      <c r="G184" s="78">
        <f>[1]Производство!G184-[1]Заказы!G184</f>
        <v>0</v>
      </c>
      <c r="H184" s="78">
        <f>[1]Производство!H184-[1]Заказы!H184</f>
        <v>0</v>
      </c>
      <c r="I184" s="78">
        <f>[1]Производство!I184-[1]Заказы!I184</f>
        <v>0</v>
      </c>
      <c r="J184" s="79"/>
      <c r="K184" s="212"/>
      <c r="L184" s="80">
        <v>575</v>
      </c>
      <c r="M184" s="81">
        <f t="shared" si="16"/>
        <v>0</v>
      </c>
      <c r="N184" s="80">
        <v>547</v>
      </c>
      <c r="O184" s="81">
        <f t="shared" si="17"/>
        <v>0</v>
      </c>
      <c r="P184" s="80">
        <v>519</v>
      </c>
      <c r="Q184" s="81">
        <f t="shared" si="18"/>
        <v>0</v>
      </c>
      <c r="R184" s="80">
        <v>490</v>
      </c>
      <c r="S184" s="82">
        <f t="shared" si="19"/>
        <v>0</v>
      </c>
      <c r="T184" s="83"/>
      <c r="U184" s="48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</row>
    <row r="185" spans="1:47" s="50" customFormat="1" ht="16.5" hidden="1" customHeight="1">
      <c r="A185" s="213" t="s">
        <v>25</v>
      </c>
      <c r="B185" s="214" t="s">
        <v>219</v>
      </c>
      <c r="C185" s="237" t="s">
        <v>195</v>
      </c>
      <c r="D185" s="216" t="s">
        <v>34</v>
      </c>
      <c r="E185" s="217" t="s">
        <v>29</v>
      </c>
      <c r="F185" s="90"/>
      <c r="G185" s="90"/>
      <c r="H185" s="89">
        <f>[1]Производство!H185-[1]Заказы!H185</f>
        <v>0</v>
      </c>
      <c r="I185" s="89">
        <f>[1]Производство!I185-[1]Заказы!I185</f>
        <v>0</v>
      </c>
      <c r="J185" s="89">
        <f>[1]Производство!J185-[1]Заказы!J185</f>
        <v>0</v>
      </c>
      <c r="K185" s="218"/>
      <c r="L185" s="219">
        <v>575</v>
      </c>
      <c r="M185" s="220">
        <f t="shared" si="16"/>
        <v>0</v>
      </c>
      <c r="N185" s="219">
        <v>547</v>
      </c>
      <c r="O185" s="220">
        <f t="shared" si="17"/>
        <v>0</v>
      </c>
      <c r="P185" s="219">
        <v>519</v>
      </c>
      <c r="Q185" s="220">
        <f t="shared" si="18"/>
        <v>0</v>
      </c>
      <c r="R185" s="219">
        <v>490</v>
      </c>
      <c r="S185" s="221">
        <f t="shared" si="19"/>
        <v>0</v>
      </c>
      <c r="T185" s="94"/>
      <c r="U185" s="48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</row>
    <row r="186" spans="1:47" s="50" customFormat="1" ht="16.5" hidden="1" customHeight="1">
      <c r="A186" s="238" t="s">
        <v>25</v>
      </c>
      <c r="B186" s="239" t="s">
        <v>220</v>
      </c>
      <c r="C186" s="240" t="s">
        <v>33</v>
      </c>
      <c r="D186" s="257" t="s">
        <v>34</v>
      </c>
      <c r="E186" s="242" t="s">
        <v>29</v>
      </c>
      <c r="F186" s="101"/>
      <c r="G186" s="101"/>
      <c r="H186" s="138">
        <f>[1]Производство!H186-[1]Заказы!H186</f>
        <v>0</v>
      </c>
      <c r="I186" s="100">
        <f>[1]Производство!I186-[1]Заказы!I186</f>
        <v>0</v>
      </c>
      <c r="J186" s="100">
        <f>[1]Производство!J186-[1]Заказы!J186</f>
        <v>0</v>
      </c>
      <c r="K186" s="243"/>
      <c r="L186" s="244">
        <v>575</v>
      </c>
      <c r="M186" s="245">
        <f t="shared" si="16"/>
        <v>0</v>
      </c>
      <c r="N186" s="244">
        <v>547</v>
      </c>
      <c r="O186" s="245">
        <f t="shared" si="17"/>
        <v>0</v>
      </c>
      <c r="P186" s="244">
        <v>519</v>
      </c>
      <c r="Q186" s="245">
        <f t="shared" si="18"/>
        <v>0</v>
      </c>
      <c r="R186" s="244">
        <v>490</v>
      </c>
      <c r="S186" s="246">
        <f t="shared" si="19"/>
        <v>0</v>
      </c>
      <c r="T186" s="106"/>
      <c r="U186" s="48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</row>
    <row r="187" spans="1:47" s="50" customFormat="1" ht="16.5" hidden="1" customHeight="1" thickBot="1">
      <c r="A187" s="222" t="s">
        <v>25</v>
      </c>
      <c r="B187" s="223" t="s">
        <v>221</v>
      </c>
      <c r="C187" s="252" t="s">
        <v>204</v>
      </c>
      <c r="D187" s="225" t="s">
        <v>34</v>
      </c>
      <c r="E187" s="226" t="s">
        <v>29</v>
      </c>
      <c r="F187" s="79"/>
      <c r="G187" s="79"/>
      <c r="H187" s="78">
        <f>[1]Производство!H187-[1]Заказы!H187</f>
        <v>0</v>
      </c>
      <c r="I187" s="78">
        <f>[1]Производство!I187-[1]Заказы!I187</f>
        <v>0</v>
      </c>
      <c r="J187" s="78">
        <f>[1]Производство!J187-[1]Заказы!J187</f>
        <v>0</v>
      </c>
      <c r="K187" s="229"/>
      <c r="L187" s="230">
        <v>575</v>
      </c>
      <c r="M187" s="231">
        <f t="shared" si="16"/>
        <v>0</v>
      </c>
      <c r="N187" s="230">
        <v>547</v>
      </c>
      <c r="O187" s="231">
        <f t="shared" si="17"/>
        <v>0</v>
      </c>
      <c r="P187" s="230">
        <v>519</v>
      </c>
      <c r="Q187" s="231">
        <f t="shared" si="18"/>
        <v>0</v>
      </c>
      <c r="R187" s="230">
        <v>490</v>
      </c>
      <c r="S187" s="232">
        <f t="shared" si="19"/>
        <v>0</v>
      </c>
      <c r="T187" s="115"/>
      <c r="U187" s="48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</row>
    <row r="188" spans="1:47" s="50" customFormat="1" ht="16.5" hidden="1" customHeight="1">
      <c r="A188" s="62" t="s">
        <v>64</v>
      </c>
      <c r="B188" s="63" t="s">
        <v>222</v>
      </c>
      <c r="C188" s="233" t="s">
        <v>195</v>
      </c>
      <c r="D188" s="248"/>
      <c r="E188" s="66" t="s">
        <v>29</v>
      </c>
      <c r="F188" s="89">
        <f>[1]Производство!F188-[1]Заказы!F188</f>
        <v>0</v>
      </c>
      <c r="G188" s="89">
        <f>[1]Производство!G188-[1]Заказы!G188</f>
        <v>0</v>
      </c>
      <c r="H188" s="89">
        <f>[1]Производство!H188-[1]Заказы!H188</f>
        <v>0</v>
      </c>
      <c r="I188" s="89">
        <f>[1]Производство!I188-[1]Заказы!I188</f>
        <v>0</v>
      </c>
      <c r="J188" s="90">
        <f>[1]Производство!J188-[1]Заказы!J188</f>
        <v>1</v>
      </c>
      <c r="K188" s="209"/>
      <c r="L188" s="69">
        <v>580</v>
      </c>
      <c r="M188" s="70">
        <f t="shared" si="16"/>
        <v>580</v>
      </c>
      <c r="N188" s="69">
        <v>552</v>
      </c>
      <c r="O188" s="70">
        <f t="shared" si="17"/>
        <v>552</v>
      </c>
      <c r="P188" s="69">
        <v>523</v>
      </c>
      <c r="Q188" s="70">
        <f t="shared" si="18"/>
        <v>523</v>
      </c>
      <c r="R188" s="69">
        <v>495</v>
      </c>
      <c r="S188" s="71">
        <f t="shared" si="19"/>
        <v>495</v>
      </c>
      <c r="T188" s="72"/>
      <c r="U188" s="48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</row>
    <row r="189" spans="1:47" s="50" customFormat="1" ht="16.5" hidden="1" customHeight="1">
      <c r="A189" s="116" t="s">
        <v>64</v>
      </c>
      <c r="B189" s="117" t="s">
        <v>223</v>
      </c>
      <c r="C189" s="149" t="s">
        <v>33</v>
      </c>
      <c r="D189" s="254"/>
      <c r="E189" s="120" t="s">
        <v>29</v>
      </c>
      <c r="F189" s="100">
        <f>[1]Производство!F189-[1]Заказы!F189</f>
        <v>0</v>
      </c>
      <c r="G189" s="100">
        <f>[1]Производство!G189-[1]Заказы!G189</f>
        <v>0</v>
      </c>
      <c r="H189" s="100">
        <f>[1]Производство!H189-[1]Заказы!H189</f>
        <v>0</v>
      </c>
      <c r="I189" s="100">
        <f>[1]Производство!I189-[1]Заказы!I189</f>
        <v>0</v>
      </c>
      <c r="J189" s="101">
        <f>[1]Производство!J189-[1]Заказы!J189</f>
        <v>3</v>
      </c>
      <c r="K189" s="211"/>
      <c r="L189" s="121">
        <v>580</v>
      </c>
      <c r="M189" s="122">
        <f t="shared" si="16"/>
        <v>1740</v>
      </c>
      <c r="N189" s="121">
        <v>552</v>
      </c>
      <c r="O189" s="122">
        <f t="shared" si="17"/>
        <v>1656</v>
      </c>
      <c r="P189" s="121">
        <v>523</v>
      </c>
      <c r="Q189" s="122">
        <f t="shared" si="18"/>
        <v>1569</v>
      </c>
      <c r="R189" s="121">
        <v>495</v>
      </c>
      <c r="S189" s="123">
        <f t="shared" si="19"/>
        <v>1485</v>
      </c>
      <c r="T189" s="106"/>
      <c r="U189" s="48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</row>
    <row r="190" spans="1:47" s="50" customFormat="1" ht="16.5" hidden="1" customHeight="1" thickBot="1">
      <c r="A190" s="73" t="s">
        <v>64</v>
      </c>
      <c r="B190" s="74" t="s">
        <v>224</v>
      </c>
      <c r="C190" s="249" t="s">
        <v>204</v>
      </c>
      <c r="D190" s="256"/>
      <c r="E190" s="77" t="s">
        <v>29</v>
      </c>
      <c r="F190" s="78">
        <f>[1]Производство!F190-[1]Заказы!F190</f>
        <v>0</v>
      </c>
      <c r="G190" s="78">
        <f>[1]Производство!G190-[1]Заказы!G190</f>
        <v>0</v>
      </c>
      <c r="H190" s="78">
        <f>[1]Производство!H190-[1]Заказы!H190</f>
        <v>0</v>
      </c>
      <c r="I190" s="78">
        <f>[1]Производство!I190-[1]Заказы!I190</f>
        <v>0</v>
      </c>
      <c r="J190" s="79">
        <f>[1]Производство!J190-[1]Заказы!J190</f>
        <v>2</v>
      </c>
      <c r="K190" s="212"/>
      <c r="L190" s="80">
        <v>580</v>
      </c>
      <c r="M190" s="81">
        <f t="shared" si="16"/>
        <v>1160</v>
      </c>
      <c r="N190" s="80">
        <v>552</v>
      </c>
      <c r="O190" s="81">
        <f t="shared" si="17"/>
        <v>1104</v>
      </c>
      <c r="P190" s="80">
        <v>523</v>
      </c>
      <c r="Q190" s="81">
        <f t="shared" si="18"/>
        <v>1046</v>
      </c>
      <c r="R190" s="80">
        <v>495</v>
      </c>
      <c r="S190" s="82">
        <f t="shared" si="19"/>
        <v>990</v>
      </c>
      <c r="T190" s="83"/>
      <c r="U190" s="48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</row>
    <row r="191" spans="1:47" s="50" customFormat="1" ht="16.5" hidden="1" customHeight="1">
      <c r="A191" s="213" t="s">
        <v>25</v>
      </c>
      <c r="B191" s="214" t="s">
        <v>225</v>
      </c>
      <c r="C191" s="237" t="s">
        <v>195</v>
      </c>
      <c r="D191" s="250" t="s">
        <v>42</v>
      </c>
      <c r="E191" s="217" t="s">
        <v>226</v>
      </c>
      <c r="F191" s="89">
        <f>[1]Производство!F191-[1]Заказы!F191</f>
        <v>0</v>
      </c>
      <c r="G191" s="90">
        <f>[1]Производство!G191-[1]Заказы!G191</f>
        <v>0</v>
      </c>
      <c r="H191" s="90">
        <f>[1]Производство!H191-[1]Заказы!H191</f>
        <v>2</v>
      </c>
      <c r="I191" s="89">
        <f>[1]Производство!I191-[1]Заказы!I191</f>
        <v>0</v>
      </c>
      <c r="J191" s="89">
        <f>[1]Производство!J191-[1]Заказы!J191</f>
        <v>0</v>
      </c>
      <c r="K191" s="218"/>
      <c r="L191" s="219">
        <v>633</v>
      </c>
      <c r="M191" s="220">
        <f t="shared" si="16"/>
        <v>1266</v>
      </c>
      <c r="N191" s="219">
        <v>601</v>
      </c>
      <c r="O191" s="220">
        <f t="shared" si="17"/>
        <v>1202</v>
      </c>
      <c r="P191" s="219">
        <v>570</v>
      </c>
      <c r="Q191" s="220">
        <f t="shared" si="18"/>
        <v>1140</v>
      </c>
      <c r="R191" s="219">
        <v>539</v>
      </c>
      <c r="S191" s="221">
        <f t="shared" si="19"/>
        <v>1078</v>
      </c>
      <c r="T191" s="94"/>
      <c r="U191" s="48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</row>
    <row r="192" spans="1:47" s="50" customFormat="1" ht="16.5" hidden="1" customHeight="1">
      <c r="A192" s="238" t="s">
        <v>25</v>
      </c>
      <c r="B192" s="239" t="s">
        <v>227</v>
      </c>
      <c r="C192" s="240" t="s">
        <v>82</v>
      </c>
      <c r="D192" s="251" t="s">
        <v>42</v>
      </c>
      <c r="E192" s="242" t="s">
        <v>226</v>
      </c>
      <c r="F192" s="100">
        <f>[1]Производство!F192-[1]Заказы!F192</f>
        <v>0</v>
      </c>
      <c r="G192" s="101">
        <f>[1]Производство!G192-[1]Заказы!G192</f>
        <v>0</v>
      </c>
      <c r="H192" s="101">
        <f>[1]Производство!H192-[1]Заказы!H192</f>
        <v>0</v>
      </c>
      <c r="I192" s="100">
        <f>[1]Производство!I192-[1]Заказы!I192</f>
        <v>0</v>
      </c>
      <c r="J192" s="100">
        <f>[1]Производство!J192-[1]Заказы!J192</f>
        <v>0</v>
      </c>
      <c r="K192" s="243"/>
      <c r="L192" s="244">
        <v>633</v>
      </c>
      <c r="M192" s="245">
        <f t="shared" si="16"/>
        <v>0</v>
      </c>
      <c r="N192" s="244">
        <v>601</v>
      </c>
      <c r="O192" s="245">
        <f t="shared" si="17"/>
        <v>0</v>
      </c>
      <c r="P192" s="244">
        <v>570</v>
      </c>
      <c r="Q192" s="245">
        <f t="shared" si="18"/>
        <v>0</v>
      </c>
      <c r="R192" s="244">
        <v>539</v>
      </c>
      <c r="S192" s="246">
        <f t="shared" si="19"/>
        <v>0</v>
      </c>
      <c r="T192" s="106"/>
      <c r="U192" s="48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 s="49"/>
      <c r="AJ192" s="49"/>
      <c r="AK192" s="49"/>
      <c r="AL192" s="49"/>
      <c r="AM192" s="49"/>
      <c r="AN192" s="49"/>
      <c r="AO192" s="49"/>
      <c r="AP192" s="49"/>
      <c r="AQ192" s="49"/>
      <c r="AR192" s="49"/>
      <c r="AS192" s="49"/>
      <c r="AT192" s="49"/>
      <c r="AU192" s="49"/>
    </row>
    <row r="193" spans="1:47" s="50" customFormat="1" ht="16.5" hidden="1" customHeight="1" thickBot="1">
      <c r="A193" s="222" t="s">
        <v>25</v>
      </c>
      <c r="B193" s="223" t="s">
        <v>228</v>
      </c>
      <c r="C193" s="252" t="s">
        <v>204</v>
      </c>
      <c r="D193" s="253" t="s">
        <v>42</v>
      </c>
      <c r="E193" s="226" t="s">
        <v>226</v>
      </c>
      <c r="F193" s="78">
        <f>[1]Производство!F193-[1]Заказы!F193</f>
        <v>0</v>
      </c>
      <c r="G193" s="79">
        <f>[1]Производство!G193-[1]Заказы!G193</f>
        <v>3</v>
      </c>
      <c r="H193" s="79">
        <f>[1]Производство!H193-[1]Заказы!H193</f>
        <v>2</v>
      </c>
      <c r="I193" s="78">
        <f>[1]Производство!I193-[1]Заказы!I193</f>
        <v>0</v>
      </c>
      <c r="J193" s="78">
        <f>[1]Производство!J193-[1]Заказы!J193</f>
        <v>0</v>
      </c>
      <c r="K193" s="229"/>
      <c r="L193" s="230">
        <v>633</v>
      </c>
      <c r="M193" s="231">
        <f t="shared" si="16"/>
        <v>3165</v>
      </c>
      <c r="N193" s="230">
        <v>601</v>
      </c>
      <c r="O193" s="231">
        <f t="shared" si="17"/>
        <v>3005</v>
      </c>
      <c r="P193" s="230">
        <v>570</v>
      </c>
      <c r="Q193" s="231">
        <f t="shared" si="18"/>
        <v>2850</v>
      </c>
      <c r="R193" s="230">
        <v>539</v>
      </c>
      <c r="S193" s="232">
        <f t="shared" si="19"/>
        <v>2695</v>
      </c>
      <c r="T193" s="115"/>
      <c r="U193" s="48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  <c r="AH193" s="49"/>
      <c r="AI193" s="49"/>
      <c r="AJ193" s="49"/>
      <c r="AK193" s="49"/>
      <c r="AL193" s="49"/>
      <c r="AM193" s="49"/>
      <c r="AN193" s="49"/>
      <c r="AO193" s="49"/>
      <c r="AP193" s="49"/>
      <c r="AQ193" s="49"/>
      <c r="AR193" s="49"/>
      <c r="AS193" s="49"/>
      <c r="AT193" s="49"/>
      <c r="AU193" s="49"/>
    </row>
    <row r="194" spans="1:47" s="50" customFormat="1" ht="16.5" hidden="1" customHeight="1">
      <c r="A194" s="62" t="s">
        <v>25</v>
      </c>
      <c r="B194" s="63" t="s">
        <v>229</v>
      </c>
      <c r="C194" s="233" t="s">
        <v>195</v>
      </c>
      <c r="D194" s="248" t="s">
        <v>42</v>
      </c>
      <c r="E194" s="66" t="s">
        <v>226</v>
      </c>
      <c r="F194" s="67">
        <f>[1]Производство!F194-[1]Заказы!F194</f>
        <v>0</v>
      </c>
      <c r="G194" s="68">
        <f>[1]Производство!G194-[1]Заказы!G194</f>
        <v>-1</v>
      </c>
      <c r="H194" s="68">
        <f>[1]Производство!H194-[1]Заказы!H194</f>
        <v>-2</v>
      </c>
      <c r="I194" s="67">
        <f>[1]Производство!I194-[1]Заказы!I194</f>
        <v>0</v>
      </c>
      <c r="J194" s="67">
        <f>[1]Производство!J194-[1]Заказы!J194</f>
        <v>0</v>
      </c>
      <c r="K194" s="209"/>
      <c r="L194" s="69">
        <v>580</v>
      </c>
      <c r="M194" s="70">
        <f t="shared" si="16"/>
        <v>-1740</v>
      </c>
      <c r="N194" s="69">
        <v>552</v>
      </c>
      <c r="O194" s="70">
        <f t="shared" si="17"/>
        <v>-1656</v>
      </c>
      <c r="P194" s="69">
        <v>523</v>
      </c>
      <c r="Q194" s="70">
        <f t="shared" si="18"/>
        <v>-1569</v>
      </c>
      <c r="R194" s="69">
        <v>495</v>
      </c>
      <c r="S194" s="71">
        <f t="shared" si="19"/>
        <v>-1485</v>
      </c>
      <c r="T194" s="72"/>
      <c r="U194" s="48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  <c r="AH194" s="49"/>
      <c r="AI194" s="49"/>
      <c r="AJ194" s="49"/>
      <c r="AK194" s="49"/>
      <c r="AL194" s="49"/>
      <c r="AM194" s="49"/>
      <c r="AN194" s="49"/>
      <c r="AO194" s="49"/>
      <c r="AP194" s="49"/>
      <c r="AQ194" s="49"/>
      <c r="AR194" s="49"/>
      <c r="AS194" s="49"/>
      <c r="AT194" s="49"/>
      <c r="AU194" s="49"/>
    </row>
    <row r="195" spans="1:47" s="50" customFormat="1" ht="16.5" hidden="1" customHeight="1" thickBot="1">
      <c r="A195" s="73" t="s">
        <v>25</v>
      </c>
      <c r="B195" s="74" t="s">
        <v>230</v>
      </c>
      <c r="C195" s="249" t="s">
        <v>82</v>
      </c>
      <c r="D195" s="256" t="s">
        <v>42</v>
      </c>
      <c r="E195" s="77" t="s">
        <v>226</v>
      </c>
      <c r="F195" s="78">
        <f>[1]Производство!F195-[1]Заказы!F195</f>
        <v>0</v>
      </c>
      <c r="G195" s="79">
        <f>[1]Производство!G195-[1]Заказы!G195</f>
        <v>0</v>
      </c>
      <c r="H195" s="79">
        <f>[1]Производство!H195-[1]Заказы!H195</f>
        <v>-1</v>
      </c>
      <c r="I195" s="78">
        <f>[1]Производство!I195-[1]Заказы!I195</f>
        <v>0</v>
      </c>
      <c r="J195" s="78">
        <f>[1]Производство!J195-[1]Заказы!J195</f>
        <v>0</v>
      </c>
      <c r="K195" s="212"/>
      <c r="L195" s="80">
        <v>580</v>
      </c>
      <c r="M195" s="81">
        <f t="shared" si="16"/>
        <v>-580</v>
      </c>
      <c r="N195" s="80">
        <v>552</v>
      </c>
      <c r="O195" s="81">
        <f t="shared" si="17"/>
        <v>-552</v>
      </c>
      <c r="P195" s="80">
        <v>523</v>
      </c>
      <c r="Q195" s="81">
        <f t="shared" si="18"/>
        <v>-523</v>
      </c>
      <c r="R195" s="80">
        <v>495</v>
      </c>
      <c r="S195" s="82">
        <f t="shared" si="19"/>
        <v>-495</v>
      </c>
      <c r="T195" s="83"/>
      <c r="U195" s="48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  <c r="AH195" s="49"/>
      <c r="AI195" s="49"/>
      <c r="AJ195" s="49"/>
      <c r="AK195" s="49"/>
      <c r="AL195" s="49"/>
      <c r="AM195" s="49"/>
      <c r="AN195" s="49"/>
      <c r="AO195" s="49"/>
      <c r="AP195" s="49"/>
      <c r="AQ195" s="49"/>
      <c r="AR195" s="49"/>
      <c r="AS195" s="49"/>
      <c r="AT195" s="49"/>
      <c r="AU195" s="49"/>
    </row>
    <row r="196" spans="1:47" s="50" customFormat="1" ht="16.5" hidden="1" customHeight="1">
      <c r="A196" s="213" t="s">
        <v>25</v>
      </c>
      <c r="B196" s="214" t="s">
        <v>231</v>
      </c>
      <c r="C196" s="215" t="s">
        <v>33</v>
      </c>
      <c r="D196" s="250" t="s">
        <v>42</v>
      </c>
      <c r="E196" s="217" t="s">
        <v>226</v>
      </c>
      <c r="F196" s="89">
        <f>[1]Производство!F196-[1]Заказы!F196</f>
        <v>0</v>
      </c>
      <c r="G196" s="152">
        <f>[1]Производство!G196-[1]Заказы!G196</f>
        <v>-12</v>
      </c>
      <c r="H196" s="152">
        <f>[1]Производство!H196-[1]Заказы!H196</f>
        <v>-17</v>
      </c>
      <c r="I196" s="89">
        <f>[1]Производство!I196-[1]Заказы!I196</f>
        <v>0</v>
      </c>
      <c r="J196" s="89">
        <f>[1]Производство!J196-[1]Заказы!J196</f>
        <v>0</v>
      </c>
      <c r="K196" s="218"/>
      <c r="L196" s="219">
        <v>614</v>
      </c>
      <c r="M196" s="220">
        <f t="shared" si="16"/>
        <v>-17806</v>
      </c>
      <c r="N196" s="219">
        <v>584</v>
      </c>
      <c r="O196" s="220">
        <f t="shared" si="17"/>
        <v>-16936</v>
      </c>
      <c r="P196" s="219">
        <v>553</v>
      </c>
      <c r="Q196" s="220">
        <f t="shared" si="18"/>
        <v>-16037</v>
      </c>
      <c r="R196" s="219">
        <v>523</v>
      </c>
      <c r="S196" s="221">
        <f t="shared" si="19"/>
        <v>-15167</v>
      </c>
      <c r="T196" s="94"/>
      <c r="U196" s="48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49"/>
      <c r="AH196" s="49"/>
      <c r="AI196" s="49"/>
      <c r="AJ196" s="49"/>
      <c r="AK196" s="49"/>
      <c r="AL196" s="49"/>
      <c r="AM196" s="49"/>
      <c r="AN196" s="49"/>
      <c r="AO196" s="49"/>
      <c r="AP196" s="49"/>
      <c r="AQ196" s="49"/>
      <c r="AR196" s="49"/>
      <c r="AS196" s="49"/>
      <c r="AT196" s="49"/>
      <c r="AU196" s="49"/>
    </row>
    <row r="197" spans="1:47" s="50" customFormat="1" ht="16.5" hidden="1" customHeight="1">
      <c r="A197" s="238" t="s">
        <v>25</v>
      </c>
      <c r="B197" s="239" t="s">
        <v>232</v>
      </c>
      <c r="C197" s="258" t="s">
        <v>204</v>
      </c>
      <c r="D197" s="251" t="s">
        <v>42</v>
      </c>
      <c r="E197" s="242" t="s">
        <v>226</v>
      </c>
      <c r="F197" s="100">
        <f>[1]Производство!F197-[1]Заказы!F197</f>
        <v>0</v>
      </c>
      <c r="G197" s="153">
        <f>[1]Производство!G197-[1]Заказы!G197</f>
        <v>-14</v>
      </c>
      <c r="H197" s="153">
        <f>[1]Производство!H197-[1]Заказы!H197</f>
        <v>-20</v>
      </c>
      <c r="I197" s="100">
        <f>[1]Производство!I197-[1]Заказы!I197</f>
        <v>0</v>
      </c>
      <c r="J197" s="100">
        <f>[1]Производство!J197-[1]Заказы!J197</f>
        <v>0</v>
      </c>
      <c r="K197" s="243"/>
      <c r="L197" s="244">
        <v>614</v>
      </c>
      <c r="M197" s="245">
        <f t="shared" si="16"/>
        <v>-20876</v>
      </c>
      <c r="N197" s="244">
        <v>584</v>
      </c>
      <c r="O197" s="245">
        <f t="shared" si="17"/>
        <v>-19856</v>
      </c>
      <c r="P197" s="244">
        <v>553</v>
      </c>
      <c r="Q197" s="245">
        <f t="shared" si="18"/>
        <v>-18802</v>
      </c>
      <c r="R197" s="244">
        <v>523</v>
      </c>
      <c r="S197" s="246">
        <f t="shared" si="19"/>
        <v>-17782</v>
      </c>
      <c r="T197" s="106"/>
      <c r="U197" s="48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49"/>
      <c r="AH197" s="49"/>
      <c r="AI197" s="49"/>
      <c r="AJ197" s="49"/>
      <c r="AK197" s="49"/>
      <c r="AL197" s="49"/>
      <c r="AM197" s="49"/>
      <c r="AN197" s="49"/>
      <c r="AO197" s="49"/>
      <c r="AP197" s="49"/>
      <c r="AQ197" s="49"/>
      <c r="AR197" s="49"/>
      <c r="AS197" s="49"/>
      <c r="AT197" s="49"/>
      <c r="AU197" s="49"/>
    </row>
    <row r="198" spans="1:47" s="50" customFormat="1" ht="16.5" hidden="1" customHeight="1" thickBot="1">
      <c r="A198" s="222" t="s">
        <v>25</v>
      </c>
      <c r="B198" s="223" t="s">
        <v>233</v>
      </c>
      <c r="C198" s="224" t="s">
        <v>198</v>
      </c>
      <c r="D198" s="253" t="s">
        <v>42</v>
      </c>
      <c r="E198" s="226" t="s">
        <v>226</v>
      </c>
      <c r="F198" s="78">
        <f>[1]Производство!F198-[1]Заказы!F198</f>
        <v>0</v>
      </c>
      <c r="G198" s="154">
        <f>[1]Производство!G198-[1]Заказы!G198</f>
        <v>-7</v>
      </c>
      <c r="H198" s="154">
        <f>[1]Производство!H198-[1]Заказы!H198</f>
        <v>-10</v>
      </c>
      <c r="I198" s="78">
        <f>[1]Производство!I198-[1]Заказы!I198</f>
        <v>0</v>
      </c>
      <c r="J198" s="78">
        <f>[1]Производство!J198-[1]Заказы!J198</f>
        <v>0</v>
      </c>
      <c r="K198" s="229"/>
      <c r="L198" s="230">
        <v>614</v>
      </c>
      <c r="M198" s="231">
        <f t="shared" si="16"/>
        <v>-10438</v>
      </c>
      <c r="N198" s="230">
        <v>584</v>
      </c>
      <c r="O198" s="231">
        <f t="shared" si="17"/>
        <v>-9928</v>
      </c>
      <c r="P198" s="230">
        <v>553</v>
      </c>
      <c r="Q198" s="231">
        <f t="shared" si="18"/>
        <v>-9401</v>
      </c>
      <c r="R198" s="230">
        <v>523</v>
      </c>
      <c r="S198" s="232">
        <f t="shared" si="19"/>
        <v>-8891</v>
      </c>
      <c r="T198" s="115"/>
      <c r="U198" s="48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49"/>
      <c r="AL198" s="49"/>
      <c r="AM198" s="49"/>
      <c r="AN198" s="49"/>
      <c r="AO198" s="49"/>
      <c r="AP198" s="49"/>
      <c r="AQ198" s="49"/>
      <c r="AR198" s="49"/>
      <c r="AS198" s="49"/>
      <c r="AT198" s="49"/>
      <c r="AU198" s="49"/>
    </row>
    <row r="199" spans="1:47" s="50" customFormat="1" ht="16.5" customHeight="1">
      <c r="A199" s="62" t="s">
        <v>186</v>
      </c>
      <c r="B199" s="63" t="s">
        <v>234</v>
      </c>
      <c r="C199" s="233" t="s">
        <v>195</v>
      </c>
      <c r="D199" s="65" t="s">
        <v>188</v>
      </c>
      <c r="E199" s="66" t="s">
        <v>226</v>
      </c>
      <c r="F199" s="68"/>
      <c r="G199" s="68"/>
      <c r="H199" s="165">
        <f>[1]Производство!H199-[1]Заказы!H199</f>
        <v>3</v>
      </c>
      <c r="I199" s="68"/>
      <c r="J199" s="67">
        <f>[1]Производство!J199-[1]Заказы!J199</f>
        <v>0</v>
      </c>
      <c r="K199" s="209"/>
      <c r="L199" s="69">
        <v>707</v>
      </c>
      <c r="M199" s="70">
        <f t="shared" si="16"/>
        <v>2121</v>
      </c>
      <c r="N199" s="69">
        <v>672</v>
      </c>
      <c r="O199" s="70">
        <f t="shared" si="17"/>
        <v>2016</v>
      </c>
      <c r="P199" s="69">
        <v>637</v>
      </c>
      <c r="Q199" s="70">
        <f t="shared" si="18"/>
        <v>1911</v>
      </c>
      <c r="R199" s="69">
        <v>602</v>
      </c>
      <c r="S199" s="71">
        <f t="shared" si="19"/>
        <v>1806</v>
      </c>
      <c r="T199" s="72"/>
      <c r="U199" s="48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49"/>
      <c r="AL199" s="49"/>
      <c r="AM199" s="49"/>
      <c r="AN199" s="49"/>
      <c r="AO199" s="49"/>
      <c r="AP199" s="49"/>
      <c r="AQ199" s="49"/>
      <c r="AR199" s="49"/>
      <c r="AS199" s="49"/>
      <c r="AT199" s="49"/>
      <c r="AU199" s="49"/>
    </row>
    <row r="200" spans="1:47" s="50" customFormat="1" ht="16.5" customHeight="1" thickBot="1">
      <c r="A200" s="73" t="s">
        <v>186</v>
      </c>
      <c r="B200" s="74" t="s">
        <v>235</v>
      </c>
      <c r="C200" s="249" t="s">
        <v>33</v>
      </c>
      <c r="D200" s="76" t="s">
        <v>188</v>
      </c>
      <c r="E200" s="77" t="s">
        <v>226</v>
      </c>
      <c r="F200" s="79"/>
      <c r="G200" s="132">
        <f>[1]Производство!G200-[1]Заказы!G200</f>
        <v>8</v>
      </c>
      <c r="H200" s="79"/>
      <c r="I200" s="79"/>
      <c r="J200" s="78">
        <f>[1]Производство!J200-[1]Заказы!J200</f>
        <v>0</v>
      </c>
      <c r="K200" s="212"/>
      <c r="L200" s="80">
        <v>707</v>
      </c>
      <c r="M200" s="81">
        <f t="shared" si="16"/>
        <v>5656</v>
      </c>
      <c r="N200" s="80">
        <v>672</v>
      </c>
      <c r="O200" s="81">
        <f t="shared" si="17"/>
        <v>5376</v>
      </c>
      <c r="P200" s="80">
        <v>637</v>
      </c>
      <c r="Q200" s="81">
        <f t="shared" si="18"/>
        <v>5096</v>
      </c>
      <c r="R200" s="80">
        <v>602</v>
      </c>
      <c r="S200" s="82">
        <f t="shared" si="19"/>
        <v>4816</v>
      </c>
      <c r="T200" s="83"/>
      <c r="U200" s="48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49"/>
      <c r="AU200" s="49"/>
    </row>
    <row r="201" spans="1:47" s="50" customFormat="1" ht="16.5" customHeight="1">
      <c r="A201" s="213" t="s">
        <v>186</v>
      </c>
      <c r="B201" s="214" t="s">
        <v>236</v>
      </c>
      <c r="C201" s="237" t="s">
        <v>195</v>
      </c>
      <c r="D201" s="250" t="s">
        <v>188</v>
      </c>
      <c r="E201" s="217" t="s">
        <v>226</v>
      </c>
      <c r="F201" s="68"/>
      <c r="G201" s="68"/>
      <c r="H201" s="68"/>
      <c r="I201" s="68"/>
      <c r="J201" s="67">
        <f>[1]Производство!J201-[1]Заказы!J201</f>
        <v>0</v>
      </c>
      <c r="K201" s="218"/>
      <c r="L201" s="219">
        <v>815</v>
      </c>
      <c r="M201" s="220">
        <f t="shared" si="16"/>
        <v>0</v>
      </c>
      <c r="N201" s="219">
        <v>775</v>
      </c>
      <c r="O201" s="220">
        <f t="shared" si="17"/>
        <v>0</v>
      </c>
      <c r="P201" s="219">
        <v>735</v>
      </c>
      <c r="Q201" s="220">
        <f t="shared" si="18"/>
        <v>0</v>
      </c>
      <c r="R201" s="219">
        <v>695</v>
      </c>
      <c r="S201" s="221">
        <f t="shared" si="19"/>
        <v>0</v>
      </c>
      <c r="T201" s="94"/>
      <c r="U201" s="48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  <c r="AG201" s="49"/>
      <c r="AH201" s="49"/>
      <c r="AI201" s="49"/>
      <c r="AJ201" s="49"/>
      <c r="AK201" s="49"/>
      <c r="AL201" s="49"/>
      <c r="AM201" s="49"/>
      <c r="AN201" s="49"/>
      <c r="AO201" s="49"/>
      <c r="AP201" s="49"/>
      <c r="AQ201" s="49"/>
      <c r="AR201" s="49"/>
      <c r="AS201" s="49"/>
      <c r="AT201" s="49"/>
      <c r="AU201" s="49"/>
    </row>
    <row r="202" spans="1:47" s="50" customFormat="1" ht="16.5" customHeight="1" thickBot="1">
      <c r="A202" s="222" t="s">
        <v>186</v>
      </c>
      <c r="B202" s="223" t="s">
        <v>237</v>
      </c>
      <c r="C202" s="224" t="s">
        <v>198</v>
      </c>
      <c r="D202" s="253" t="s">
        <v>188</v>
      </c>
      <c r="E202" s="226" t="s">
        <v>226</v>
      </c>
      <c r="F202" s="79"/>
      <c r="G202" s="132">
        <f>[1]Производство!G202-[1]Заказы!G202</f>
        <v>19</v>
      </c>
      <c r="H202" s="132">
        <f>[1]Производство!H202-[1]Заказы!H202</f>
        <v>10</v>
      </c>
      <c r="I202" s="79"/>
      <c r="J202" s="78">
        <f>[1]Производство!J202-[1]Заказы!J202</f>
        <v>0</v>
      </c>
      <c r="K202" s="229"/>
      <c r="L202" s="230">
        <v>815</v>
      </c>
      <c r="M202" s="231">
        <f t="shared" si="16"/>
        <v>23635</v>
      </c>
      <c r="N202" s="230">
        <v>775</v>
      </c>
      <c r="O202" s="231">
        <f t="shared" si="17"/>
        <v>22475</v>
      </c>
      <c r="P202" s="230">
        <v>735</v>
      </c>
      <c r="Q202" s="231">
        <f t="shared" si="18"/>
        <v>21315</v>
      </c>
      <c r="R202" s="230">
        <v>695</v>
      </c>
      <c r="S202" s="232">
        <f t="shared" si="19"/>
        <v>20155</v>
      </c>
      <c r="T202" s="115"/>
      <c r="U202" s="48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49"/>
      <c r="AH202" s="49"/>
      <c r="AI202" s="49"/>
      <c r="AJ202" s="49"/>
      <c r="AK202" s="49"/>
      <c r="AL202" s="49"/>
      <c r="AM202" s="49"/>
      <c r="AN202" s="49"/>
      <c r="AO202" s="49"/>
      <c r="AP202" s="49"/>
      <c r="AQ202" s="49"/>
      <c r="AR202" s="49"/>
      <c r="AS202" s="49"/>
      <c r="AT202" s="49"/>
      <c r="AU202" s="49"/>
    </row>
    <row r="203" spans="1:47" s="50" customFormat="1" ht="16.5" hidden="1" customHeight="1">
      <c r="A203" s="62" t="s">
        <v>25</v>
      </c>
      <c r="B203" s="63" t="s">
        <v>238</v>
      </c>
      <c r="C203" s="233" t="s">
        <v>107</v>
      </c>
      <c r="D203" s="248" t="s">
        <v>94</v>
      </c>
      <c r="E203" s="66" t="s">
        <v>226</v>
      </c>
      <c r="F203" s="89">
        <f>[1]Производство!F203-[1]Заказы!F203</f>
        <v>0</v>
      </c>
      <c r="G203" s="89">
        <f>[1]Производство!G203-[1]Заказы!G203</f>
        <v>0</v>
      </c>
      <c r="H203" s="90"/>
      <c r="I203" s="90"/>
      <c r="J203" s="89">
        <f>[1]Производство!J203-[1]Заказы!J203</f>
        <v>0</v>
      </c>
      <c r="K203" s="209"/>
      <c r="L203" s="69">
        <v>462</v>
      </c>
      <c r="M203" s="70">
        <f t="shared" si="16"/>
        <v>0</v>
      </c>
      <c r="N203" s="69">
        <v>439</v>
      </c>
      <c r="O203" s="70">
        <f t="shared" si="17"/>
        <v>0</v>
      </c>
      <c r="P203" s="69">
        <v>416</v>
      </c>
      <c r="Q203" s="70">
        <f t="shared" si="18"/>
        <v>0</v>
      </c>
      <c r="R203" s="69">
        <v>393</v>
      </c>
      <c r="S203" s="71">
        <f t="shared" si="19"/>
        <v>0</v>
      </c>
      <c r="T203" s="72"/>
      <c r="U203" s="48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  <c r="AG203" s="49"/>
      <c r="AH203" s="49"/>
      <c r="AI203" s="49"/>
      <c r="AJ203" s="49"/>
      <c r="AK203" s="49"/>
      <c r="AL203" s="49"/>
      <c r="AM203" s="49"/>
      <c r="AN203" s="49"/>
      <c r="AO203" s="49"/>
      <c r="AP203" s="49"/>
      <c r="AQ203" s="49"/>
      <c r="AR203" s="49"/>
      <c r="AS203" s="49"/>
      <c r="AT203" s="49"/>
      <c r="AU203" s="49"/>
    </row>
    <row r="204" spans="1:47" s="50" customFormat="1" ht="16.5" hidden="1" customHeight="1">
      <c r="A204" s="116" t="s">
        <v>25</v>
      </c>
      <c r="B204" s="117" t="s">
        <v>239</v>
      </c>
      <c r="C204" s="255" t="s">
        <v>195</v>
      </c>
      <c r="D204" s="254" t="s">
        <v>94</v>
      </c>
      <c r="E204" s="120" t="s">
        <v>226</v>
      </c>
      <c r="F204" s="100">
        <f>[1]Производство!F204-[1]Заказы!F204</f>
        <v>0</v>
      </c>
      <c r="G204" s="100">
        <f>[1]Производство!G204-[1]Заказы!G204</f>
        <v>0</v>
      </c>
      <c r="H204" s="101"/>
      <c r="I204" s="101"/>
      <c r="J204" s="100">
        <f>[1]Производство!J204-[1]Заказы!J204</f>
        <v>0</v>
      </c>
      <c r="K204" s="211"/>
      <c r="L204" s="121">
        <v>462</v>
      </c>
      <c r="M204" s="122">
        <f t="shared" si="16"/>
        <v>0</v>
      </c>
      <c r="N204" s="121">
        <v>439</v>
      </c>
      <c r="O204" s="122">
        <f t="shared" si="17"/>
        <v>0</v>
      </c>
      <c r="P204" s="121">
        <v>416</v>
      </c>
      <c r="Q204" s="122">
        <f t="shared" si="18"/>
        <v>0</v>
      </c>
      <c r="R204" s="121">
        <v>393</v>
      </c>
      <c r="S204" s="123">
        <f t="shared" si="19"/>
        <v>0</v>
      </c>
      <c r="T204" s="106"/>
      <c r="U204" s="48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  <c r="AG204" s="49"/>
      <c r="AH204" s="49"/>
      <c r="AI204" s="49"/>
      <c r="AJ204" s="49"/>
      <c r="AK204" s="49"/>
      <c r="AL204" s="49"/>
      <c r="AM204" s="49"/>
      <c r="AN204" s="49"/>
      <c r="AO204" s="49"/>
      <c r="AP204" s="49"/>
      <c r="AQ204" s="49"/>
      <c r="AR204" s="49"/>
      <c r="AS204" s="49"/>
      <c r="AT204" s="49"/>
      <c r="AU204" s="49"/>
    </row>
    <row r="205" spans="1:47" s="50" customFormat="1" ht="16.5" hidden="1" customHeight="1" thickBot="1">
      <c r="A205" s="73" t="s">
        <v>25</v>
      </c>
      <c r="B205" s="74" t="s">
        <v>240</v>
      </c>
      <c r="C205" s="249" t="s">
        <v>82</v>
      </c>
      <c r="D205" s="256" t="s">
        <v>94</v>
      </c>
      <c r="E205" s="77" t="s">
        <v>226</v>
      </c>
      <c r="F205" s="78">
        <f>[1]Производство!F205-[1]Заказы!F205</f>
        <v>0</v>
      </c>
      <c r="G205" s="78">
        <f>[1]Производство!G205-[1]Заказы!G205</f>
        <v>0</v>
      </c>
      <c r="H205" s="79"/>
      <c r="I205" s="79"/>
      <c r="J205" s="78">
        <f>[1]Производство!J205-[1]Заказы!J205</f>
        <v>0</v>
      </c>
      <c r="K205" s="212"/>
      <c r="L205" s="80">
        <v>462</v>
      </c>
      <c r="M205" s="81">
        <f t="shared" si="16"/>
        <v>0</v>
      </c>
      <c r="N205" s="80">
        <v>439</v>
      </c>
      <c r="O205" s="81">
        <f t="shared" si="17"/>
        <v>0</v>
      </c>
      <c r="P205" s="80">
        <v>416</v>
      </c>
      <c r="Q205" s="81">
        <f t="shared" si="18"/>
        <v>0</v>
      </c>
      <c r="R205" s="80">
        <v>393</v>
      </c>
      <c r="S205" s="82">
        <f t="shared" si="19"/>
        <v>0</v>
      </c>
      <c r="T205" s="83"/>
      <c r="U205" s="48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  <c r="AG205" s="49"/>
      <c r="AH205" s="49"/>
      <c r="AI205" s="49"/>
      <c r="AJ205" s="49"/>
      <c r="AK205" s="49"/>
      <c r="AL205" s="49"/>
      <c r="AM205" s="49"/>
      <c r="AN205" s="49"/>
      <c r="AO205" s="49"/>
      <c r="AP205" s="49"/>
      <c r="AQ205" s="49"/>
      <c r="AR205" s="49"/>
      <c r="AS205" s="49"/>
      <c r="AT205" s="49"/>
      <c r="AU205" s="49"/>
    </row>
    <row r="206" spans="1:47" s="50" customFormat="1" ht="16.5" hidden="1" customHeight="1">
      <c r="A206" s="213" t="s">
        <v>64</v>
      </c>
      <c r="B206" s="214" t="s">
        <v>241</v>
      </c>
      <c r="C206" s="237" t="s">
        <v>107</v>
      </c>
      <c r="D206" s="216"/>
      <c r="E206" s="217" t="s">
        <v>226</v>
      </c>
      <c r="F206" s="89">
        <f>[1]Производство!F206-[1]Заказы!F206</f>
        <v>0</v>
      </c>
      <c r="G206" s="89">
        <f>[1]Производство!G206-[1]Заказы!G206</f>
        <v>0</v>
      </c>
      <c r="H206" s="89">
        <f>[1]Производство!H206-[1]Заказы!H206</f>
        <v>0</v>
      </c>
      <c r="I206" s="89">
        <f>[1]Производство!I206-[1]Заказы!I206</f>
        <v>0</v>
      </c>
      <c r="J206" s="90"/>
      <c r="K206" s="218"/>
      <c r="L206" s="219">
        <v>605</v>
      </c>
      <c r="M206" s="220">
        <f t="shared" si="16"/>
        <v>0</v>
      </c>
      <c r="N206" s="219">
        <v>575</v>
      </c>
      <c r="O206" s="220">
        <f t="shared" si="17"/>
        <v>0</v>
      </c>
      <c r="P206" s="219">
        <v>546</v>
      </c>
      <c r="Q206" s="220">
        <f t="shared" si="18"/>
        <v>0</v>
      </c>
      <c r="R206" s="219">
        <v>516</v>
      </c>
      <c r="S206" s="221">
        <f t="shared" si="19"/>
        <v>0</v>
      </c>
      <c r="T206" s="94"/>
      <c r="U206" s="48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</row>
    <row r="207" spans="1:47" s="50" customFormat="1" ht="16.5" hidden="1" customHeight="1">
      <c r="A207" s="238" t="s">
        <v>64</v>
      </c>
      <c r="B207" s="239" t="s">
        <v>242</v>
      </c>
      <c r="C207" s="258" t="s">
        <v>195</v>
      </c>
      <c r="D207" s="241"/>
      <c r="E207" s="242" t="s">
        <v>226</v>
      </c>
      <c r="F207" s="100">
        <f>[1]Производство!F207-[1]Заказы!F207</f>
        <v>0</v>
      </c>
      <c r="G207" s="100">
        <f>[1]Производство!G207-[1]Заказы!G207</f>
        <v>0</v>
      </c>
      <c r="H207" s="100">
        <f>[1]Производство!H207-[1]Заказы!H207</f>
        <v>0</v>
      </c>
      <c r="I207" s="100">
        <f>[1]Производство!I207-[1]Заказы!I207</f>
        <v>0</v>
      </c>
      <c r="J207" s="101"/>
      <c r="K207" s="243"/>
      <c r="L207" s="244">
        <v>605</v>
      </c>
      <c r="M207" s="245">
        <f t="shared" si="16"/>
        <v>0</v>
      </c>
      <c r="N207" s="244">
        <v>575</v>
      </c>
      <c r="O207" s="245">
        <f t="shared" si="17"/>
        <v>0</v>
      </c>
      <c r="P207" s="244">
        <v>546</v>
      </c>
      <c r="Q207" s="245">
        <f t="shared" si="18"/>
        <v>0</v>
      </c>
      <c r="R207" s="244">
        <v>516</v>
      </c>
      <c r="S207" s="246">
        <f t="shared" si="19"/>
        <v>0</v>
      </c>
      <c r="T207" s="106"/>
      <c r="U207" s="48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</row>
    <row r="208" spans="1:47" s="50" customFormat="1" ht="16.5" hidden="1" customHeight="1" thickBot="1">
      <c r="A208" s="222" t="s">
        <v>64</v>
      </c>
      <c r="B208" s="223" t="s">
        <v>243</v>
      </c>
      <c r="C208" s="252" t="s">
        <v>82</v>
      </c>
      <c r="D208" s="247"/>
      <c r="E208" s="226" t="s">
        <v>226</v>
      </c>
      <c r="F208" s="78">
        <f>[1]Производство!F208-[1]Заказы!F208</f>
        <v>0</v>
      </c>
      <c r="G208" s="78">
        <f>[1]Производство!G208-[1]Заказы!G208</f>
        <v>0</v>
      </c>
      <c r="H208" s="78">
        <f>[1]Производство!H208-[1]Заказы!H208</f>
        <v>0</v>
      </c>
      <c r="I208" s="78">
        <f>[1]Производство!I208-[1]Заказы!I208</f>
        <v>0</v>
      </c>
      <c r="J208" s="128"/>
      <c r="K208" s="229"/>
      <c r="L208" s="230">
        <v>605</v>
      </c>
      <c r="M208" s="231">
        <f t="shared" si="16"/>
        <v>0</v>
      </c>
      <c r="N208" s="230">
        <v>575</v>
      </c>
      <c r="O208" s="231">
        <f t="shared" si="17"/>
        <v>0</v>
      </c>
      <c r="P208" s="230">
        <v>546</v>
      </c>
      <c r="Q208" s="231">
        <f t="shared" si="18"/>
        <v>0</v>
      </c>
      <c r="R208" s="230">
        <v>516</v>
      </c>
      <c r="S208" s="232">
        <f t="shared" si="19"/>
        <v>0</v>
      </c>
      <c r="T208" s="115"/>
      <c r="U208" s="48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  <c r="AG208" s="49"/>
      <c r="AH208" s="49"/>
      <c r="AI208" s="49"/>
      <c r="AJ208" s="49"/>
      <c r="AK208" s="49"/>
      <c r="AL208" s="49"/>
      <c r="AM208" s="49"/>
      <c r="AN208" s="49"/>
      <c r="AO208" s="49"/>
      <c r="AP208" s="49"/>
      <c r="AQ208" s="49"/>
      <c r="AR208" s="49"/>
      <c r="AS208" s="49"/>
      <c r="AT208" s="49"/>
      <c r="AU208" s="49"/>
    </row>
    <row r="209" spans="1:47" s="50" customFormat="1" ht="16.5" hidden="1" customHeight="1">
      <c r="A209" s="62" t="s">
        <v>25</v>
      </c>
      <c r="B209" s="63" t="s">
        <v>244</v>
      </c>
      <c r="C209" s="233" t="s">
        <v>107</v>
      </c>
      <c r="D209" s="248" t="s">
        <v>94</v>
      </c>
      <c r="E209" s="66" t="s">
        <v>226</v>
      </c>
      <c r="F209" s="89">
        <f>[1]Производство!F209-[1]Заказы!F209</f>
        <v>0</v>
      </c>
      <c r="G209" s="89">
        <f>[1]Производство!G209-[1]Заказы!G209</f>
        <v>0</v>
      </c>
      <c r="H209" s="90"/>
      <c r="I209" s="90"/>
      <c r="J209" s="89">
        <f>[1]Производство!J209-[1]Заказы!J209</f>
        <v>0</v>
      </c>
      <c r="K209" s="209"/>
      <c r="L209" s="69">
        <v>482</v>
      </c>
      <c r="M209" s="70">
        <f t="shared" si="16"/>
        <v>0</v>
      </c>
      <c r="N209" s="69">
        <v>458</v>
      </c>
      <c r="O209" s="70">
        <f t="shared" si="17"/>
        <v>0</v>
      </c>
      <c r="P209" s="69">
        <v>434</v>
      </c>
      <c r="Q209" s="70">
        <f t="shared" si="18"/>
        <v>0</v>
      </c>
      <c r="R209" s="69">
        <v>410</v>
      </c>
      <c r="S209" s="71">
        <f t="shared" si="19"/>
        <v>0</v>
      </c>
      <c r="T209" s="72"/>
      <c r="U209" s="48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  <c r="AG209" s="49"/>
      <c r="AH209" s="49"/>
      <c r="AI209" s="49"/>
      <c r="AJ209" s="49"/>
      <c r="AK209" s="49"/>
      <c r="AL209" s="49"/>
      <c r="AM209" s="49"/>
      <c r="AN209" s="49"/>
      <c r="AO209" s="49"/>
      <c r="AP209" s="49"/>
      <c r="AQ209" s="49"/>
      <c r="AR209" s="49"/>
      <c r="AS209" s="49"/>
      <c r="AT209" s="49"/>
      <c r="AU209" s="49"/>
    </row>
    <row r="210" spans="1:47" s="50" customFormat="1" ht="16.5" hidden="1" customHeight="1">
      <c r="A210" s="116" t="s">
        <v>25</v>
      </c>
      <c r="B210" s="117" t="s">
        <v>245</v>
      </c>
      <c r="C210" s="255" t="s">
        <v>195</v>
      </c>
      <c r="D210" s="254" t="s">
        <v>94</v>
      </c>
      <c r="E210" s="120" t="s">
        <v>226</v>
      </c>
      <c r="F210" s="100">
        <f>[1]Производство!F210-[1]Заказы!F210</f>
        <v>0</v>
      </c>
      <c r="G210" s="100">
        <f>[1]Производство!G210-[1]Заказы!G210</f>
        <v>0</v>
      </c>
      <c r="H210" s="101"/>
      <c r="I210" s="101"/>
      <c r="J210" s="100">
        <f>[1]Производство!J210-[1]Заказы!J210</f>
        <v>0</v>
      </c>
      <c r="K210" s="211"/>
      <c r="L210" s="121">
        <v>482</v>
      </c>
      <c r="M210" s="122">
        <f t="shared" si="16"/>
        <v>0</v>
      </c>
      <c r="N210" s="121">
        <v>458</v>
      </c>
      <c r="O210" s="122">
        <f t="shared" si="17"/>
        <v>0</v>
      </c>
      <c r="P210" s="121">
        <v>434</v>
      </c>
      <c r="Q210" s="122">
        <f t="shared" si="18"/>
        <v>0</v>
      </c>
      <c r="R210" s="121">
        <v>410</v>
      </c>
      <c r="S210" s="123">
        <f t="shared" si="19"/>
        <v>0</v>
      </c>
      <c r="T210" s="106"/>
      <c r="U210" s="48"/>
      <c r="V210" s="49"/>
      <c r="W210" s="49"/>
      <c r="X210" s="49"/>
      <c r="Y210" s="49"/>
      <c r="Z210" s="49"/>
      <c r="AA210" s="49"/>
      <c r="AB210" s="49"/>
      <c r="AC210" s="49"/>
      <c r="AD210" s="49"/>
      <c r="AE210" s="49"/>
      <c r="AF210" s="49"/>
      <c r="AG210" s="49"/>
      <c r="AH210" s="49"/>
      <c r="AI210" s="49"/>
      <c r="AJ210" s="49"/>
      <c r="AK210" s="49"/>
      <c r="AL210" s="49"/>
      <c r="AM210" s="49"/>
      <c r="AN210" s="49"/>
      <c r="AO210" s="49"/>
      <c r="AP210" s="49"/>
      <c r="AQ210" s="49"/>
      <c r="AR210" s="49"/>
      <c r="AS210" s="49"/>
      <c r="AT210" s="49"/>
      <c r="AU210" s="49"/>
    </row>
    <row r="211" spans="1:47" s="50" customFormat="1" ht="16.5" hidden="1" customHeight="1" thickBot="1">
      <c r="A211" s="73" t="s">
        <v>25</v>
      </c>
      <c r="B211" s="74" t="s">
        <v>246</v>
      </c>
      <c r="C211" s="249" t="s">
        <v>82</v>
      </c>
      <c r="D211" s="256" t="s">
        <v>94</v>
      </c>
      <c r="E211" s="77" t="s">
        <v>226</v>
      </c>
      <c r="F211" s="78">
        <f>[1]Производство!F211-[1]Заказы!F211</f>
        <v>0</v>
      </c>
      <c r="G211" s="78">
        <f>[1]Производство!G211-[1]Заказы!G211</f>
        <v>0</v>
      </c>
      <c r="H211" s="79"/>
      <c r="I211" s="79"/>
      <c r="J211" s="78">
        <f>[1]Производство!J211-[1]Заказы!J211</f>
        <v>0</v>
      </c>
      <c r="K211" s="212"/>
      <c r="L211" s="80">
        <v>482</v>
      </c>
      <c r="M211" s="81">
        <f t="shared" si="16"/>
        <v>0</v>
      </c>
      <c r="N211" s="80">
        <v>458</v>
      </c>
      <c r="O211" s="81">
        <f t="shared" si="17"/>
        <v>0</v>
      </c>
      <c r="P211" s="80">
        <v>434</v>
      </c>
      <c r="Q211" s="81">
        <f t="shared" si="18"/>
        <v>0</v>
      </c>
      <c r="R211" s="80">
        <v>410</v>
      </c>
      <c r="S211" s="82">
        <f t="shared" si="19"/>
        <v>0</v>
      </c>
      <c r="T211" s="83"/>
      <c r="U211" s="48"/>
      <c r="V211" s="49"/>
      <c r="W211" s="49"/>
      <c r="X211" s="49"/>
      <c r="Y211" s="49"/>
      <c r="Z211" s="49"/>
      <c r="AA211" s="49"/>
      <c r="AB211" s="49"/>
      <c r="AC211" s="49"/>
      <c r="AD211" s="49"/>
      <c r="AE211" s="49"/>
      <c r="AF211" s="49"/>
      <c r="AG211" s="49"/>
      <c r="AH211" s="49"/>
      <c r="AI211" s="49"/>
      <c r="AJ211" s="49"/>
      <c r="AK211" s="49"/>
      <c r="AL211" s="49"/>
      <c r="AM211" s="49"/>
      <c r="AN211" s="49"/>
      <c r="AO211" s="49"/>
      <c r="AP211" s="49"/>
      <c r="AQ211" s="49"/>
      <c r="AR211" s="49"/>
      <c r="AS211" s="49"/>
      <c r="AT211" s="49"/>
      <c r="AU211" s="49"/>
    </row>
    <row r="212" spans="1:47" s="50" customFormat="1" ht="16.5" hidden="1" customHeight="1">
      <c r="A212" s="213" t="s">
        <v>25</v>
      </c>
      <c r="B212" s="214" t="s">
        <v>247</v>
      </c>
      <c r="C212" s="237" t="s">
        <v>195</v>
      </c>
      <c r="D212" s="216" t="s">
        <v>94</v>
      </c>
      <c r="E212" s="217" t="s">
        <v>226</v>
      </c>
      <c r="F212" s="89">
        <f>[1]Производство!F212-[1]Заказы!F212</f>
        <v>0</v>
      </c>
      <c r="G212" s="89">
        <f>[1]Производство!G212-[1]Заказы!G212</f>
        <v>0</v>
      </c>
      <c r="H212" s="125"/>
      <c r="I212" s="90"/>
      <c r="J212" s="89">
        <f>[1]Производство!J212-[1]Заказы!J212</f>
        <v>0</v>
      </c>
      <c r="K212" s="218"/>
      <c r="L212" s="219">
        <v>593</v>
      </c>
      <c r="M212" s="220">
        <f t="shared" si="16"/>
        <v>0</v>
      </c>
      <c r="N212" s="219">
        <v>563</v>
      </c>
      <c r="O212" s="220">
        <f t="shared" si="17"/>
        <v>0</v>
      </c>
      <c r="P212" s="219">
        <v>534</v>
      </c>
      <c r="Q212" s="220">
        <f t="shared" si="18"/>
        <v>0</v>
      </c>
      <c r="R212" s="219">
        <v>505</v>
      </c>
      <c r="S212" s="221">
        <f t="shared" si="19"/>
        <v>0</v>
      </c>
      <c r="T212" s="94"/>
      <c r="U212" s="48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  <c r="AG212" s="49"/>
      <c r="AH212" s="49"/>
      <c r="AI212" s="49"/>
      <c r="AJ212" s="49"/>
      <c r="AK212" s="49"/>
      <c r="AL212" s="49"/>
      <c r="AM212" s="49"/>
      <c r="AN212" s="49"/>
      <c r="AO212" s="49"/>
      <c r="AP212" s="49"/>
      <c r="AQ212" s="49"/>
      <c r="AR212" s="49"/>
      <c r="AS212" s="49"/>
      <c r="AT212" s="49"/>
      <c r="AU212" s="49"/>
    </row>
    <row r="213" spans="1:47" s="50" customFormat="1" ht="16.5" hidden="1" customHeight="1">
      <c r="A213" s="238" t="s">
        <v>25</v>
      </c>
      <c r="B213" s="239" t="s">
        <v>248</v>
      </c>
      <c r="C213" s="258" t="s">
        <v>82</v>
      </c>
      <c r="D213" s="241" t="s">
        <v>94</v>
      </c>
      <c r="E213" s="242" t="s">
        <v>226</v>
      </c>
      <c r="F213" s="100">
        <f>[1]Производство!F213-[1]Заказы!F213</f>
        <v>0</v>
      </c>
      <c r="G213" s="100">
        <f>[1]Производство!G213-[1]Заказы!G213</f>
        <v>0</v>
      </c>
      <c r="H213" s="101"/>
      <c r="I213" s="101"/>
      <c r="J213" s="100">
        <f>[1]Производство!J213-[1]Заказы!J213</f>
        <v>0</v>
      </c>
      <c r="K213" s="243"/>
      <c r="L213" s="244">
        <v>593</v>
      </c>
      <c r="M213" s="245">
        <f t="shared" si="16"/>
        <v>0</v>
      </c>
      <c r="N213" s="244">
        <v>563</v>
      </c>
      <c r="O213" s="245">
        <f t="shared" si="17"/>
        <v>0</v>
      </c>
      <c r="P213" s="244">
        <v>534</v>
      </c>
      <c r="Q213" s="245">
        <f t="shared" si="18"/>
        <v>0</v>
      </c>
      <c r="R213" s="244">
        <v>505</v>
      </c>
      <c r="S213" s="246">
        <f t="shared" si="19"/>
        <v>0</v>
      </c>
      <c r="T213" s="106"/>
      <c r="U213" s="48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  <c r="AG213" s="49"/>
      <c r="AH213" s="49"/>
      <c r="AI213" s="49"/>
      <c r="AJ213" s="49"/>
      <c r="AK213" s="49"/>
      <c r="AL213" s="49"/>
      <c r="AM213" s="49"/>
      <c r="AN213" s="49"/>
      <c r="AO213" s="49"/>
      <c r="AP213" s="49"/>
      <c r="AQ213" s="49"/>
      <c r="AR213" s="49"/>
      <c r="AS213" s="49"/>
      <c r="AT213" s="49"/>
      <c r="AU213" s="49"/>
    </row>
    <row r="214" spans="1:47" s="50" customFormat="1" ht="16.5" hidden="1" customHeight="1" thickBot="1">
      <c r="A214" s="222" t="s">
        <v>25</v>
      </c>
      <c r="B214" s="223" t="s">
        <v>249</v>
      </c>
      <c r="C214" s="252" t="s">
        <v>250</v>
      </c>
      <c r="D214" s="247" t="s">
        <v>94</v>
      </c>
      <c r="E214" s="226" t="s">
        <v>226</v>
      </c>
      <c r="F214" s="78">
        <f>[1]Производство!F214-[1]Заказы!F214</f>
        <v>0</v>
      </c>
      <c r="G214" s="78">
        <f>[1]Производство!G214-[1]Заказы!G214</f>
        <v>0</v>
      </c>
      <c r="H214" s="79"/>
      <c r="I214" s="79"/>
      <c r="J214" s="78">
        <f>[1]Производство!J214-[1]Заказы!J214</f>
        <v>0</v>
      </c>
      <c r="K214" s="229"/>
      <c r="L214" s="230">
        <v>593</v>
      </c>
      <c r="M214" s="231">
        <f t="shared" si="16"/>
        <v>0</v>
      </c>
      <c r="N214" s="230">
        <v>563</v>
      </c>
      <c r="O214" s="231">
        <f t="shared" si="17"/>
        <v>0</v>
      </c>
      <c r="P214" s="230">
        <v>534</v>
      </c>
      <c r="Q214" s="231">
        <f t="shared" si="18"/>
        <v>0</v>
      </c>
      <c r="R214" s="230">
        <v>505</v>
      </c>
      <c r="S214" s="232">
        <f t="shared" si="19"/>
        <v>0</v>
      </c>
      <c r="T214" s="115"/>
      <c r="U214" s="48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  <c r="AG214" s="49"/>
      <c r="AH214" s="49"/>
      <c r="AI214" s="49"/>
      <c r="AJ214" s="49"/>
      <c r="AK214" s="49"/>
      <c r="AL214" s="49"/>
      <c r="AM214" s="49"/>
      <c r="AN214" s="49"/>
      <c r="AO214" s="49"/>
      <c r="AP214" s="49"/>
      <c r="AQ214" s="49"/>
      <c r="AR214" s="49"/>
      <c r="AS214" s="49"/>
      <c r="AT214" s="49"/>
      <c r="AU214" s="49"/>
    </row>
    <row r="215" spans="1:47" s="50" customFormat="1" ht="16.5" customHeight="1">
      <c r="A215" s="62" t="s">
        <v>64</v>
      </c>
      <c r="B215" s="63" t="s">
        <v>251</v>
      </c>
      <c r="C215" s="233" t="s">
        <v>195</v>
      </c>
      <c r="D215" s="248"/>
      <c r="E215" s="66" t="s">
        <v>226</v>
      </c>
      <c r="F215" s="89">
        <f>[1]Производство!F215-[1]Заказы!F215</f>
        <v>0</v>
      </c>
      <c r="G215" s="89">
        <f>[1]Производство!G215-[1]Заказы!G215</f>
        <v>0</v>
      </c>
      <c r="H215" s="89">
        <f>[1]Производство!H215-[1]Заказы!H215</f>
        <v>0</v>
      </c>
      <c r="I215" s="89">
        <f>[1]Производство!I215-[1]Заказы!I215</f>
        <v>0</v>
      </c>
      <c r="J215" s="129">
        <f>[1]Производство!J215-[1]Заказы!J215</f>
        <v>3</v>
      </c>
      <c r="K215" s="209"/>
      <c r="L215" s="69">
        <v>580</v>
      </c>
      <c r="M215" s="70">
        <f t="shared" si="16"/>
        <v>1740</v>
      </c>
      <c r="N215" s="69">
        <v>552</v>
      </c>
      <c r="O215" s="70">
        <f t="shared" si="17"/>
        <v>1656</v>
      </c>
      <c r="P215" s="69">
        <v>523</v>
      </c>
      <c r="Q215" s="70">
        <f t="shared" si="18"/>
        <v>1569</v>
      </c>
      <c r="R215" s="69">
        <v>495</v>
      </c>
      <c r="S215" s="71">
        <f t="shared" si="19"/>
        <v>1485</v>
      </c>
      <c r="T215" s="72"/>
      <c r="U215" s="48"/>
      <c r="V215" s="49"/>
      <c r="W215" s="49"/>
      <c r="X215" s="49"/>
      <c r="Y215" s="49"/>
      <c r="Z215" s="49"/>
      <c r="AA215" s="49"/>
      <c r="AB215" s="49"/>
      <c r="AC215" s="49"/>
      <c r="AD215" s="49"/>
      <c r="AE215" s="49"/>
      <c r="AF215" s="49"/>
      <c r="AG215" s="49"/>
      <c r="AH215" s="49"/>
      <c r="AI215" s="49"/>
      <c r="AJ215" s="49"/>
      <c r="AK215" s="49"/>
      <c r="AL215" s="49"/>
      <c r="AM215" s="49"/>
      <c r="AN215" s="49"/>
      <c r="AO215" s="49"/>
      <c r="AP215" s="49"/>
      <c r="AQ215" s="49"/>
      <c r="AR215" s="49"/>
      <c r="AS215" s="49"/>
      <c r="AT215" s="49"/>
      <c r="AU215" s="49"/>
    </row>
    <row r="216" spans="1:47" s="50" customFormat="1" ht="16.5" customHeight="1">
      <c r="A216" s="116" t="s">
        <v>64</v>
      </c>
      <c r="B216" s="117" t="s">
        <v>252</v>
      </c>
      <c r="C216" s="255" t="s">
        <v>82</v>
      </c>
      <c r="D216" s="254"/>
      <c r="E216" s="120" t="s">
        <v>226</v>
      </c>
      <c r="F216" s="100">
        <f>[1]Производство!F216-[1]Заказы!F216</f>
        <v>0</v>
      </c>
      <c r="G216" s="100">
        <f>[1]Производство!G216-[1]Заказы!G216</f>
        <v>0</v>
      </c>
      <c r="H216" s="100">
        <f>[1]Производство!H216-[1]Заказы!H216</f>
        <v>0</v>
      </c>
      <c r="I216" s="100">
        <f>[1]Производство!I216-[1]Заказы!I216</f>
        <v>0</v>
      </c>
      <c r="J216" s="101"/>
      <c r="K216" s="211"/>
      <c r="L216" s="121">
        <v>580</v>
      </c>
      <c r="M216" s="122">
        <f t="shared" si="16"/>
        <v>0</v>
      </c>
      <c r="N216" s="121">
        <v>552</v>
      </c>
      <c r="O216" s="122">
        <f t="shared" si="17"/>
        <v>0</v>
      </c>
      <c r="P216" s="121">
        <v>523</v>
      </c>
      <c r="Q216" s="122">
        <f t="shared" si="18"/>
        <v>0</v>
      </c>
      <c r="R216" s="121">
        <v>495</v>
      </c>
      <c r="S216" s="123">
        <f t="shared" si="19"/>
        <v>0</v>
      </c>
      <c r="T216" s="106"/>
      <c r="U216" s="48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  <c r="AG216" s="49"/>
      <c r="AH216" s="49"/>
      <c r="AI216" s="49"/>
      <c r="AJ216" s="49"/>
      <c r="AK216" s="49"/>
      <c r="AL216" s="49"/>
      <c r="AM216" s="49"/>
      <c r="AN216" s="49"/>
      <c r="AO216" s="49"/>
      <c r="AP216" s="49"/>
      <c r="AQ216" s="49"/>
      <c r="AR216" s="49"/>
      <c r="AS216" s="49"/>
      <c r="AT216" s="49"/>
      <c r="AU216" s="49"/>
    </row>
    <row r="217" spans="1:47" s="50" customFormat="1" ht="16.5" customHeight="1" thickBot="1">
      <c r="A217" s="73" t="s">
        <v>64</v>
      </c>
      <c r="B217" s="74" t="s">
        <v>253</v>
      </c>
      <c r="C217" s="249" t="s">
        <v>250</v>
      </c>
      <c r="D217" s="256"/>
      <c r="E217" s="77" t="s">
        <v>226</v>
      </c>
      <c r="F217" s="78">
        <f>[1]Производство!F217-[1]Заказы!F217</f>
        <v>0</v>
      </c>
      <c r="G217" s="78">
        <f>[1]Производство!G217-[1]Заказы!G217</f>
        <v>0</v>
      </c>
      <c r="H217" s="78">
        <f>[1]Производство!H217-[1]Заказы!H217</f>
        <v>0</v>
      </c>
      <c r="I217" s="78">
        <f>[1]Производство!I217-[1]Заказы!I217</f>
        <v>0</v>
      </c>
      <c r="J217" s="132">
        <f>[1]Производство!J217-[1]Заказы!J217</f>
        <v>3</v>
      </c>
      <c r="K217" s="212"/>
      <c r="L217" s="80">
        <v>580</v>
      </c>
      <c r="M217" s="81">
        <f t="shared" si="16"/>
        <v>1740</v>
      </c>
      <c r="N217" s="80">
        <v>552</v>
      </c>
      <c r="O217" s="81">
        <f t="shared" si="17"/>
        <v>1656</v>
      </c>
      <c r="P217" s="80">
        <v>523</v>
      </c>
      <c r="Q217" s="81">
        <f t="shared" si="18"/>
        <v>1569</v>
      </c>
      <c r="R217" s="80">
        <v>495</v>
      </c>
      <c r="S217" s="82">
        <f t="shared" si="19"/>
        <v>1485</v>
      </c>
      <c r="T217" s="83"/>
      <c r="U217" s="48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  <c r="AG217" s="49"/>
      <c r="AH217" s="49"/>
      <c r="AI217" s="49"/>
      <c r="AJ217" s="49"/>
      <c r="AK217" s="49"/>
      <c r="AL217" s="49"/>
      <c r="AM217" s="49"/>
      <c r="AN217" s="49"/>
      <c r="AO217" s="49"/>
      <c r="AP217" s="49"/>
      <c r="AQ217" s="49"/>
      <c r="AR217" s="49"/>
      <c r="AS217" s="49"/>
      <c r="AT217" s="49"/>
      <c r="AU217" s="49"/>
    </row>
    <row r="218" spans="1:47" s="50" customFormat="1" ht="16.5" customHeight="1">
      <c r="A218" s="213" t="s">
        <v>25</v>
      </c>
      <c r="B218" s="214" t="s">
        <v>254</v>
      </c>
      <c r="C218" s="215" t="s">
        <v>33</v>
      </c>
      <c r="D218" s="216" t="s">
        <v>94</v>
      </c>
      <c r="E218" s="217" t="s">
        <v>226</v>
      </c>
      <c r="F218" s="89">
        <f>[1]Производство!F218-[1]Заказы!F218</f>
        <v>0</v>
      </c>
      <c r="G218" s="89">
        <f>[1]Производство!G218-[1]Заказы!G218</f>
        <v>0</v>
      </c>
      <c r="H218" s="90"/>
      <c r="I218" s="90"/>
      <c r="J218" s="89">
        <f>[1]Производство!J218-[1]Заказы!J218</f>
        <v>0</v>
      </c>
      <c r="K218" s="218"/>
      <c r="L218" s="219">
        <v>453</v>
      </c>
      <c r="M218" s="220">
        <f t="shared" si="16"/>
        <v>0</v>
      </c>
      <c r="N218" s="219">
        <v>430</v>
      </c>
      <c r="O218" s="220">
        <f t="shared" si="17"/>
        <v>0</v>
      </c>
      <c r="P218" s="219">
        <v>408</v>
      </c>
      <c r="Q218" s="220">
        <f t="shared" si="18"/>
        <v>0</v>
      </c>
      <c r="R218" s="219">
        <v>386</v>
      </c>
      <c r="S218" s="221">
        <f t="shared" si="19"/>
        <v>0</v>
      </c>
      <c r="T218" s="94"/>
      <c r="U218" s="48"/>
      <c r="V218" s="49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  <c r="AG218" s="49"/>
      <c r="AH218" s="49"/>
      <c r="AI218" s="49"/>
      <c r="AJ218" s="49"/>
      <c r="AK218" s="49"/>
      <c r="AL218" s="49"/>
      <c r="AM218" s="49"/>
      <c r="AN218" s="49"/>
      <c r="AO218" s="49"/>
      <c r="AP218" s="49"/>
      <c r="AQ218" s="49"/>
      <c r="AR218" s="49"/>
      <c r="AS218" s="49"/>
      <c r="AT218" s="49"/>
      <c r="AU218" s="49"/>
    </row>
    <row r="219" spans="1:47" s="50" customFormat="1" ht="16.5" customHeight="1">
      <c r="A219" s="238" t="s">
        <v>25</v>
      </c>
      <c r="B219" s="239" t="s">
        <v>255</v>
      </c>
      <c r="C219" s="240" t="s">
        <v>204</v>
      </c>
      <c r="D219" s="241" t="s">
        <v>94</v>
      </c>
      <c r="E219" s="242" t="s">
        <v>226</v>
      </c>
      <c r="F219" s="100">
        <f>[1]Производство!F219-[1]Заказы!F219</f>
        <v>0</v>
      </c>
      <c r="G219" s="100">
        <f>[1]Производство!G219-[1]Заказы!G219</f>
        <v>0</v>
      </c>
      <c r="H219" s="101"/>
      <c r="I219" s="101"/>
      <c r="J219" s="100">
        <f>[1]Производство!J219-[1]Заказы!J219</f>
        <v>0</v>
      </c>
      <c r="K219" s="243"/>
      <c r="L219" s="244">
        <v>453</v>
      </c>
      <c r="M219" s="245">
        <f t="shared" si="16"/>
        <v>0</v>
      </c>
      <c r="N219" s="244">
        <v>430</v>
      </c>
      <c r="O219" s="245">
        <f t="shared" si="17"/>
        <v>0</v>
      </c>
      <c r="P219" s="244">
        <v>408</v>
      </c>
      <c r="Q219" s="245">
        <f t="shared" si="18"/>
        <v>0</v>
      </c>
      <c r="R219" s="244">
        <v>386</v>
      </c>
      <c r="S219" s="246">
        <f t="shared" si="19"/>
        <v>0</v>
      </c>
      <c r="T219" s="106"/>
      <c r="U219" s="48"/>
      <c r="V219" s="49"/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  <c r="AG219" s="49"/>
      <c r="AH219" s="49"/>
      <c r="AI219" s="49"/>
      <c r="AJ219" s="49"/>
      <c r="AK219" s="49"/>
      <c r="AL219" s="49"/>
      <c r="AM219" s="49"/>
      <c r="AN219" s="49"/>
      <c r="AO219" s="49"/>
      <c r="AP219" s="49"/>
      <c r="AQ219" s="49"/>
      <c r="AR219" s="49"/>
      <c r="AS219" s="49"/>
      <c r="AT219" s="49"/>
      <c r="AU219" s="49"/>
    </row>
    <row r="220" spans="1:47" s="50" customFormat="1" ht="16.5" customHeight="1">
      <c r="A220" s="222" t="s">
        <v>25</v>
      </c>
      <c r="B220" s="223" t="s">
        <v>256</v>
      </c>
      <c r="C220" s="224" t="s">
        <v>198</v>
      </c>
      <c r="D220" s="247" t="s">
        <v>94</v>
      </c>
      <c r="E220" s="226" t="s">
        <v>226</v>
      </c>
      <c r="F220" s="78">
        <f>[1]Производство!F220-[1]Заказы!F220</f>
        <v>0</v>
      </c>
      <c r="G220" s="78">
        <f>[1]Производство!G220-[1]Заказы!G220</f>
        <v>0</v>
      </c>
      <c r="H220" s="79"/>
      <c r="I220" s="132">
        <f>[1]Производство!I220-[1]Заказы!I220</f>
        <v>3</v>
      </c>
      <c r="J220" s="78">
        <f>[1]Производство!J220-[1]Заказы!J220</f>
        <v>0</v>
      </c>
      <c r="K220" s="229"/>
      <c r="L220" s="230">
        <v>453</v>
      </c>
      <c r="M220" s="231">
        <f t="shared" si="16"/>
        <v>1359</v>
      </c>
      <c r="N220" s="230">
        <v>430</v>
      </c>
      <c r="O220" s="231">
        <f t="shared" si="17"/>
        <v>1290</v>
      </c>
      <c r="P220" s="230">
        <v>408</v>
      </c>
      <c r="Q220" s="231">
        <f t="shared" si="18"/>
        <v>1224</v>
      </c>
      <c r="R220" s="230">
        <v>386</v>
      </c>
      <c r="S220" s="232">
        <f t="shared" si="19"/>
        <v>1158</v>
      </c>
      <c r="T220" s="115"/>
      <c r="U220" s="48"/>
      <c r="V220" s="49"/>
      <c r="W220" s="49"/>
      <c r="X220" s="49"/>
      <c r="Y220" s="49"/>
      <c r="Z220" s="49"/>
      <c r="AA220" s="49"/>
      <c r="AB220" s="49"/>
      <c r="AC220" s="49"/>
      <c r="AD220" s="49"/>
      <c r="AE220" s="49"/>
      <c r="AF220" s="49"/>
      <c r="AG220" s="49"/>
      <c r="AH220" s="49"/>
      <c r="AI220" s="49"/>
      <c r="AJ220" s="49"/>
      <c r="AK220" s="49"/>
      <c r="AL220" s="49"/>
      <c r="AM220" s="49"/>
      <c r="AN220" s="49"/>
      <c r="AO220" s="49"/>
      <c r="AP220" s="49"/>
      <c r="AQ220" s="49"/>
      <c r="AR220" s="49"/>
      <c r="AS220" s="49"/>
      <c r="AT220" s="49"/>
      <c r="AU220" s="49"/>
    </row>
    <row r="221" spans="1:47" s="50" customFormat="1" ht="16.5" hidden="1" customHeight="1">
      <c r="A221" s="62" t="s">
        <v>25</v>
      </c>
      <c r="B221" s="63" t="s">
        <v>257</v>
      </c>
      <c r="C221" s="233" t="s">
        <v>107</v>
      </c>
      <c r="D221" s="248" t="s">
        <v>94</v>
      </c>
      <c r="E221" s="66" t="s">
        <v>226</v>
      </c>
      <c r="F221" s="89">
        <f>[1]Производство!F221-[1]Заказы!F221</f>
        <v>0</v>
      </c>
      <c r="G221" s="89">
        <f>[1]Производство!G221-[1]Заказы!G221</f>
        <v>0</v>
      </c>
      <c r="H221" s="90">
        <f>[1]Производство!H221-[1]Заказы!H221</f>
        <v>-10</v>
      </c>
      <c r="I221" s="90">
        <f>[1]Производство!I221-[1]Заказы!I221</f>
        <v>1</v>
      </c>
      <c r="J221" s="89">
        <f>[1]Производство!J221-[1]Заказы!J221</f>
        <v>0</v>
      </c>
      <c r="K221" s="209"/>
      <c r="L221" s="69">
        <v>432</v>
      </c>
      <c r="M221" s="70">
        <f t="shared" si="16"/>
        <v>-3888</v>
      </c>
      <c r="N221" s="69">
        <v>410</v>
      </c>
      <c r="O221" s="70">
        <f t="shared" si="17"/>
        <v>-3690</v>
      </c>
      <c r="P221" s="69">
        <v>389</v>
      </c>
      <c r="Q221" s="70">
        <f t="shared" si="18"/>
        <v>-3501</v>
      </c>
      <c r="R221" s="69">
        <v>368</v>
      </c>
      <c r="S221" s="71">
        <f t="shared" si="19"/>
        <v>-3312</v>
      </c>
      <c r="T221" s="72"/>
      <c r="U221" s="210"/>
      <c r="V221" s="49"/>
      <c r="W221" s="49"/>
      <c r="X221" s="49"/>
      <c r="Y221" s="49"/>
      <c r="Z221" s="49"/>
      <c r="AA221" s="49"/>
      <c r="AB221" s="49"/>
      <c r="AC221" s="49"/>
      <c r="AD221" s="49"/>
      <c r="AE221" s="49"/>
      <c r="AF221" s="49"/>
      <c r="AG221" s="49"/>
      <c r="AH221" s="49"/>
      <c r="AI221" s="49"/>
      <c r="AJ221" s="49"/>
      <c r="AK221" s="49"/>
      <c r="AL221" s="49"/>
      <c r="AM221" s="49"/>
      <c r="AN221" s="49"/>
      <c r="AO221" s="49"/>
      <c r="AP221" s="49"/>
      <c r="AQ221" s="49"/>
      <c r="AR221" s="49"/>
      <c r="AS221" s="49"/>
      <c r="AT221" s="49"/>
      <c r="AU221" s="49"/>
    </row>
    <row r="222" spans="1:47" s="50" customFormat="1" ht="16.5" hidden="1" customHeight="1">
      <c r="A222" s="116" t="s">
        <v>25</v>
      </c>
      <c r="B222" s="117" t="s">
        <v>258</v>
      </c>
      <c r="C222" s="255" t="s">
        <v>195</v>
      </c>
      <c r="D222" s="254" t="s">
        <v>94</v>
      </c>
      <c r="E222" s="120" t="s">
        <v>226</v>
      </c>
      <c r="F222" s="100">
        <f>[1]Производство!F222-[1]Заказы!F222</f>
        <v>0</v>
      </c>
      <c r="G222" s="100">
        <f>[1]Производство!G222-[1]Заказы!G222</f>
        <v>0</v>
      </c>
      <c r="H222" s="101">
        <f>[1]Производство!H222-[1]Заказы!H222</f>
        <v>-13</v>
      </c>
      <c r="I222" s="101">
        <f>[1]Производство!I222-[1]Заказы!I222</f>
        <v>-9</v>
      </c>
      <c r="J222" s="100">
        <f>[1]Производство!J222-[1]Заказы!J222</f>
        <v>0</v>
      </c>
      <c r="K222" s="211"/>
      <c r="L222" s="121">
        <v>432</v>
      </c>
      <c r="M222" s="122">
        <f t="shared" si="16"/>
        <v>-9504</v>
      </c>
      <c r="N222" s="121">
        <v>410</v>
      </c>
      <c r="O222" s="122">
        <f t="shared" si="17"/>
        <v>-9020</v>
      </c>
      <c r="P222" s="121">
        <v>389</v>
      </c>
      <c r="Q222" s="122">
        <f t="shared" si="18"/>
        <v>-8558</v>
      </c>
      <c r="R222" s="121">
        <v>368</v>
      </c>
      <c r="S222" s="123">
        <f t="shared" si="19"/>
        <v>-8096</v>
      </c>
      <c r="T222" s="106"/>
      <c r="U222" s="210"/>
      <c r="V222" s="49"/>
      <c r="W222" s="49"/>
      <c r="X222" s="49"/>
      <c r="Y222" s="49"/>
      <c r="Z222" s="49"/>
      <c r="AA222" s="49"/>
      <c r="AB222" s="49"/>
      <c r="AC222" s="49"/>
      <c r="AD222" s="49"/>
      <c r="AE222" s="49"/>
      <c r="AF222" s="49"/>
      <c r="AG222" s="49"/>
      <c r="AH222" s="49"/>
      <c r="AI222" s="49"/>
      <c r="AJ222" s="49"/>
      <c r="AK222" s="49"/>
      <c r="AL222" s="49"/>
      <c r="AM222" s="49"/>
      <c r="AN222" s="49"/>
      <c r="AO222" s="49"/>
      <c r="AP222" s="49"/>
      <c r="AQ222" s="49"/>
      <c r="AR222" s="49"/>
      <c r="AS222" s="49"/>
      <c r="AT222" s="49"/>
      <c r="AU222" s="49"/>
    </row>
    <row r="223" spans="1:47" s="50" customFormat="1" ht="16.5" customHeight="1" thickBot="1">
      <c r="A223" s="73" t="s">
        <v>25</v>
      </c>
      <c r="B223" s="74" t="s">
        <v>259</v>
      </c>
      <c r="C223" s="249" t="s">
        <v>250</v>
      </c>
      <c r="D223" s="256" t="s">
        <v>94</v>
      </c>
      <c r="E223" s="77" t="s">
        <v>226</v>
      </c>
      <c r="F223" s="78">
        <f>[1]Производство!F223-[1]Заказы!F223</f>
        <v>0</v>
      </c>
      <c r="G223" s="78">
        <f>[1]Производство!G223-[1]Заказы!G223</f>
        <v>0</v>
      </c>
      <c r="H223" s="79"/>
      <c r="I223" s="132">
        <f>[1]Производство!I223-[1]Заказы!I223</f>
        <v>3</v>
      </c>
      <c r="J223" s="78">
        <f>[1]Производство!J223-[1]Заказы!J223</f>
        <v>0</v>
      </c>
      <c r="K223" s="212"/>
      <c r="L223" s="80">
        <v>432</v>
      </c>
      <c r="M223" s="81">
        <f t="shared" si="16"/>
        <v>1296</v>
      </c>
      <c r="N223" s="80">
        <v>410</v>
      </c>
      <c r="O223" s="81">
        <f t="shared" si="17"/>
        <v>1230</v>
      </c>
      <c r="P223" s="80">
        <v>389</v>
      </c>
      <c r="Q223" s="81">
        <f t="shared" si="18"/>
        <v>1167</v>
      </c>
      <c r="R223" s="80">
        <v>368</v>
      </c>
      <c r="S223" s="82">
        <f t="shared" si="19"/>
        <v>1104</v>
      </c>
      <c r="T223" s="83"/>
      <c r="U223" s="210"/>
      <c r="V223" s="49"/>
      <c r="W223" s="49"/>
      <c r="X223" s="49"/>
      <c r="Y223" s="49"/>
      <c r="Z223" s="49"/>
      <c r="AA223" s="49"/>
      <c r="AB223" s="49"/>
      <c r="AC223" s="49"/>
      <c r="AD223" s="49"/>
      <c r="AE223" s="49"/>
      <c r="AF223" s="49"/>
      <c r="AG223" s="49"/>
      <c r="AH223" s="49"/>
      <c r="AI223" s="49"/>
      <c r="AJ223" s="49"/>
      <c r="AK223" s="49"/>
      <c r="AL223" s="49"/>
      <c r="AM223" s="49"/>
      <c r="AN223" s="49"/>
      <c r="AO223" s="49"/>
      <c r="AP223" s="49"/>
      <c r="AQ223" s="49"/>
      <c r="AR223" s="49"/>
      <c r="AS223" s="49"/>
      <c r="AT223" s="49"/>
      <c r="AU223" s="49"/>
    </row>
    <row r="224" spans="1:47" s="50" customFormat="1" ht="16.5" hidden="1" customHeight="1">
      <c r="A224" s="213" t="s">
        <v>25</v>
      </c>
      <c r="B224" s="214" t="s">
        <v>260</v>
      </c>
      <c r="C224" s="215" t="s">
        <v>195</v>
      </c>
      <c r="D224" s="216" t="s">
        <v>94</v>
      </c>
      <c r="E224" s="217" t="s">
        <v>226</v>
      </c>
      <c r="F224" s="67">
        <f>[1]Производство!F224-[1]Заказы!F224</f>
        <v>0</v>
      </c>
      <c r="G224" s="67">
        <f>[1]Производство!G224-[1]Заказы!G224</f>
        <v>0</v>
      </c>
      <c r="H224" s="68">
        <f>[1]Производство!H224-[1]Заказы!H224</f>
        <v>1</v>
      </c>
      <c r="I224" s="68">
        <f>[1]Производство!I224-[1]Заказы!I224</f>
        <v>0</v>
      </c>
      <c r="J224" s="259">
        <f>[1]Производство!J224-[1]Заказы!J224</f>
        <v>0</v>
      </c>
      <c r="K224" s="218"/>
      <c r="L224" s="219">
        <v>650</v>
      </c>
      <c r="M224" s="220">
        <f t="shared" si="16"/>
        <v>650</v>
      </c>
      <c r="N224" s="219">
        <v>618</v>
      </c>
      <c r="O224" s="220">
        <f t="shared" si="17"/>
        <v>618</v>
      </c>
      <c r="P224" s="219">
        <v>586</v>
      </c>
      <c r="Q224" s="220">
        <f t="shared" si="18"/>
        <v>586</v>
      </c>
      <c r="R224" s="219">
        <v>554</v>
      </c>
      <c r="S224" s="221">
        <f t="shared" si="19"/>
        <v>554</v>
      </c>
      <c r="T224" s="94"/>
      <c r="U224" s="48"/>
      <c r="V224" s="49"/>
      <c r="W224" s="49"/>
      <c r="X224" s="49"/>
      <c r="Y224" s="49"/>
      <c r="Z224" s="49"/>
      <c r="AA224" s="49"/>
      <c r="AB224" s="49"/>
      <c r="AC224" s="49"/>
      <c r="AD224" s="49"/>
      <c r="AE224" s="49"/>
      <c r="AF224" s="49"/>
      <c r="AG224" s="49"/>
      <c r="AH224" s="49"/>
      <c r="AI224" s="49"/>
      <c r="AJ224" s="49"/>
      <c r="AK224" s="49"/>
      <c r="AL224" s="49"/>
      <c r="AM224" s="49"/>
      <c r="AN224" s="49"/>
      <c r="AO224" s="49"/>
      <c r="AP224" s="49"/>
      <c r="AQ224" s="49"/>
      <c r="AR224" s="49"/>
      <c r="AS224" s="49"/>
      <c r="AT224" s="49"/>
      <c r="AU224" s="49"/>
    </row>
    <row r="225" spans="1:47" s="50" customFormat="1" ht="16.5" hidden="1" customHeight="1" thickBot="1">
      <c r="A225" s="222" t="s">
        <v>25</v>
      </c>
      <c r="B225" s="223" t="s">
        <v>261</v>
      </c>
      <c r="C225" s="224" t="s">
        <v>82</v>
      </c>
      <c r="D225" s="247" t="s">
        <v>94</v>
      </c>
      <c r="E225" s="226" t="s">
        <v>226</v>
      </c>
      <c r="F225" s="78">
        <f>[1]Производство!F225-[1]Заказы!F225</f>
        <v>0</v>
      </c>
      <c r="G225" s="78">
        <f>[1]Производство!G225-[1]Заказы!G225</f>
        <v>0</v>
      </c>
      <c r="H225" s="79">
        <f>[1]Производство!H225-[1]Заказы!H225</f>
        <v>-3</v>
      </c>
      <c r="I225" s="79">
        <f>[1]Производство!I225-[1]Заказы!I225</f>
        <v>-2</v>
      </c>
      <c r="J225" s="78">
        <f>[1]Производство!J225-[1]Заказы!J225</f>
        <v>0</v>
      </c>
      <c r="K225" s="229"/>
      <c r="L225" s="230">
        <v>650</v>
      </c>
      <c r="M225" s="231">
        <f t="shared" si="16"/>
        <v>-3250</v>
      </c>
      <c r="N225" s="230">
        <v>618</v>
      </c>
      <c r="O225" s="231">
        <f t="shared" si="17"/>
        <v>-3090</v>
      </c>
      <c r="P225" s="230">
        <v>586</v>
      </c>
      <c r="Q225" s="231">
        <f t="shared" si="18"/>
        <v>-2930</v>
      </c>
      <c r="R225" s="230">
        <v>554</v>
      </c>
      <c r="S225" s="232">
        <f t="shared" si="19"/>
        <v>-2770</v>
      </c>
      <c r="T225" s="115"/>
      <c r="U225" s="48"/>
      <c r="V225" s="49"/>
      <c r="W225" s="49"/>
      <c r="X225" s="49"/>
      <c r="Y225" s="49"/>
      <c r="Z225" s="49"/>
      <c r="AA225" s="49"/>
      <c r="AB225" s="49"/>
      <c r="AC225" s="49"/>
      <c r="AD225" s="49"/>
      <c r="AE225" s="49"/>
      <c r="AF225" s="49"/>
      <c r="AG225" s="49"/>
      <c r="AH225" s="49"/>
      <c r="AI225" s="49"/>
      <c r="AJ225" s="49"/>
      <c r="AK225" s="49"/>
      <c r="AL225" s="49"/>
      <c r="AM225" s="49"/>
      <c r="AN225" s="49"/>
      <c r="AO225" s="49"/>
      <c r="AP225" s="49"/>
      <c r="AQ225" s="49"/>
      <c r="AR225" s="49"/>
      <c r="AS225" s="49"/>
      <c r="AT225" s="49"/>
      <c r="AU225" s="49"/>
    </row>
    <row r="226" spans="1:47" s="50" customFormat="1" ht="16.5" hidden="1" customHeight="1">
      <c r="A226" s="62" t="s">
        <v>25</v>
      </c>
      <c r="B226" s="63" t="s">
        <v>262</v>
      </c>
      <c r="C226" s="148" t="s">
        <v>195</v>
      </c>
      <c r="D226" s="248" t="s">
        <v>94</v>
      </c>
      <c r="E226" s="66" t="s">
        <v>226</v>
      </c>
      <c r="F226" s="67">
        <f>[1]Производство!F226-[1]Заказы!F226</f>
        <v>0</v>
      </c>
      <c r="G226" s="260">
        <f>[1]Производство!G226-[1]Заказы!G226</f>
        <v>0</v>
      </c>
      <c r="H226" s="68">
        <f>[1]Производство!H226-[1]Заказы!H226</f>
        <v>-5</v>
      </c>
      <c r="I226" s="68">
        <f>[1]Производство!I226-[1]Заказы!I226</f>
        <v>3</v>
      </c>
      <c r="J226" s="67">
        <f>[1]Производство!J226-[1]Заказы!J226</f>
        <v>0</v>
      </c>
      <c r="K226" s="209"/>
      <c r="L226" s="69">
        <v>442</v>
      </c>
      <c r="M226" s="70">
        <f t="shared" si="16"/>
        <v>-884</v>
      </c>
      <c r="N226" s="69">
        <v>420</v>
      </c>
      <c r="O226" s="70">
        <f t="shared" si="17"/>
        <v>-840</v>
      </c>
      <c r="P226" s="69">
        <v>398</v>
      </c>
      <c r="Q226" s="70">
        <f t="shared" si="18"/>
        <v>-796</v>
      </c>
      <c r="R226" s="69">
        <v>376</v>
      </c>
      <c r="S226" s="71">
        <f t="shared" si="19"/>
        <v>-752</v>
      </c>
      <c r="T226" s="72"/>
      <c r="U226" s="48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49"/>
      <c r="AH226" s="49"/>
      <c r="AI226" s="49"/>
      <c r="AJ226" s="49"/>
      <c r="AK226" s="49"/>
      <c r="AL226" s="49"/>
      <c r="AM226" s="49"/>
      <c r="AN226" s="49"/>
      <c r="AO226" s="49"/>
      <c r="AP226" s="49"/>
      <c r="AQ226" s="49"/>
      <c r="AR226" s="49"/>
      <c r="AS226" s="49"/>
      <c r="AT226" s="49"/>
      <c r="AU226" s="49"/>
    </row>
    <row r="227" spans="1:47" s="50" customFormat="1" ht="16.5" hidden="1" customHeight="1" thickBot="1">
      <c r="A227" s="73" t="s">
        <v>25</v>
      </c>
      <c r="B227" s="74" t="s">
        <v>263</v>
      </c>
      <c r="C227" s="124" t="s">
        <v>82</v>
      </c>
      <c r="D227" s="256" t="s">
        <v>94</v>
      </c>
      <c r="E227" s="77" t="s">
        <v>226</v>
      </c>
      <c r="F227" s="78">
        <f>[1]Производство!F227-[1]Заказы!F227</f>
        <v>0</v>
      </c>
      <c r="G227" s="78">
        <f>[1]Производство!G227-[1]Заказы!G227</f>
        <v>0</v>
      </c>
      <c r="H227" s="79">
        <f>[1]Производство!H227-[1]Заказы!H227</f>
        <v>-3</v>
      </c>
      <c r="I227" s="79">
        <f>[1]Производство!I227-[1]Заказы!I227</f>
        <v>1</v>
      </c>
      <c r="J227" s="78">
        <f>[1]Производство!J227-[1]Заказы!J227</f>
        <v>0</v>
      </c>
      <c r="K227" s="212"/>
      <c r="L227" s="80">
        <v>442</v>
      </c>
      <c r="M227" s="81">
        <f t="shared" si="16"/>
        <v>-884</v>
      </c>
      <c r="N227" s="80">
        <v>420</v>
      </c>
      <c r="O227" s="81">
        <f t="shared" si="17"/>
        <v>-840</v>
      </c>
      <c r="P227" s="80">
        <v>398</v>
      </c>
      <c r="Q227" s="81">
        <f t="shared" si="18"/>
        <v>-796</v>
      </c>
      <c r="R227" s="80">
        <v>376</v>
      </c>
      <c r="S227" s="82">
        <f t="shared" si="19"/>
        <v>-752</v>
      </c>
      <c r="T227" s="83"/>
      <c r="U227" s="48"/>
      <c r="V227" s="49"/>
      <c r="W227" s="49"/>
      <c r="X227" s="49"/>
      <c r="Y227" s="49"/>
      <c r="Z227" s="49"/>
      <c r="AA227" s="49"/>
      <c r="AB227" s="49"/>
      <c r="AC227" s="49"/>
      <c r="AD227" s="49"/>
      <c r="AE227" s="49"/>
      <c r="AF227" s="49"/>
      <c r="AG227" s="49"/>
      <c r="AH227" s="49"/>
      <c r="AI227" s="49"/>
      <c r="AJ227" s="49"/>
      <c r="AK227" s="49"/>
      <c r="AL227" s="49"/>
      <c r="AM227" s="49"/>
      <c r="AN227" s="49"/>
      <c r="AO227" s="49"/>
      <c r="AP227" s="49"/>
      <c r="AQ227" s="49"/>
      <c r="AR227" s="49"/>
      <c r="AS227" s="49"/>
      <c r="AT227" s="49"/>
      <c r="AU227" s="49"/>
    </row>
    <row r="228" spans="1:47" s="50" customFormat="1" ht="16.5" hidden="1" customHeight="1">
      <c r="A228" s="213" t="s">
        <v>25</v>
      </c>
      <c r="B228" s="214" t="s">
        <v>264</v>
      </c>
      <c r="C228" s="237" t="s">
        <v>107</v>
      </c>
      <c r="D228" s="216" t="s">
        <v>94</v>
      </c>
      <c r="E228" s="217" t="s">
        <v>226</v>
      </c>
      <c r="F228" s="89">
        <f>[1]Производство!F228-[1]Заказы!F228</f>
        <v>0</v>
      </c>
      <c r="G228" s="89">
        <f>[1]Производство!G228-[1]Заказы!G228</f>
        <v>0</v>
      </c>
      <c r="H228" s="90">
        <f>[1]Производство!H228-[1]Заказы!H228</f>
        <v>-2</v>
      </c>
      <c r="I228" s="90">
        <f>[1]Производство!I228-[1]Заказы!I228</f>
        <v>-1</v>
      </c>
      <c r="J228" s="89">
        <f>[1]Производство!J228-[1]Заказы!J228</f>
        <v>0</v>
      </c>
      <c r="K228" s="218"/>
      <c r="L228" s="219">
        <v>702</v>
      </c>
      <c r="M228" s="220">
        <f t="shared" ref="M228:M237" si="20">(F228+G228+H228+I228+J228+K228)*L228</f>
        <v>-2106</v>
      </c>
      <c r="N228" s="219">
        <v>667</v>
      </c>
      <c r="O228" s="220">
        <f t="shared" ref="O228:O237" si="21">(F228+G228+H228+I228+J228+K228)*N228</f>
        <v>-2001</v>
      </c>
      <c r="P228" s="219">
        <v>632</v>
      </c>
      <c r="Q228" s="220">
        <f t="shared" ref="Q228:Q237" si="22">(F228+G228+H228+I228+J228+K228)*P228</f>
        <v>-1896</v>
      </c>
      <c r="R228" s="219">
        <v>598</v>
      </c>
      <c r="S228" s="221">
        <f t="shared" ref="S228:S237" si="23">(F228+G228+H228+I228+J228+K228)*R228</f>
        <v>-1794</v>
      </c>
      <c r="T228" s="94"/>
      <c r="U228" s="48"/>
      <c r="V228" s="49"/>
      <c r="W228" s="49"/>
      <c r="X228" s="49"/>
      <c r="Y228" s="49"/>
      <c r="Z228" s="49"/>
      <c r="AA228" s="49"/>
      <c r="AB228" s="49"/>
      <c r="AC228" s="49"/>
      <c r="AD228" s="49"/>
      <c r="AE228" s="49"/>
      <c r="AF228" s="49"/>
      <c r="AG228" s="49"/>
      <c r="AH228" s="49"/>
      <c r="AI228" s="49"/>
      <c r="AJ228" s="49"/>
      <c r="AK228" s="49"/>
      <c r="AL228" s="49"/>
      <c r="AM228" s="49"/>
      <c r="AN228" s="49"/>
      <c r="AO228" s="49"/>
      <c r="AP228" s="49"/>
      <c r="AQ228" s="49"/>
      <c r="AR228" s="49"/>
      <c r="AS228" s="49"/>
      <c r="AT228" s="49"/>
      <c r="AU228" s="49"/>
    </row>
    <row r="229" spans="1:47" s="50" customFormat="1" ht="16.5" hidden="1" customHeight="1">
      <c r="A229" s="238" t="s">
        <v>25</v>
      </c>
      <c r="B229" s="239" t="s">
        <v>265</v>
      </c>
      <c r="C229" s="258" t="s">
        <v>82</v>
      </c>
      <c r="D229" s="241" t="s">
        <v>94</v>
      </c>
      <c r="E229" s="242" t="s">
        <v>226</v>
      </c>
      <c r="F229" s="100">
        <f>[1]Производство!F229-[1]Заказы!F229</f>
        <v>0</v>
      </c>
      <c r="G229" s="100">
        <f>[1]Производство!G229-[1]Заказы!G229</f>
        <v>0</v>
      </c>
      <c r="H229" s="126">
        <f>[1]Производство!H229-[1]Заказы!H229</f>
        <v>-7</v>
      </c>
      <c r="I229" s="101">
        <f>[1]Производство!I229-[1]Заказы!I229</f>
        <v>-5</v>
      </c>
      <c r="J229" s="100">
        <f>[1]Производство!J229-[1]Заказы!J229</f>
        <v>0</v>
      </c>
      <c r="K229" s="243"/>
      <c r="L229" s="244">
        <v>702</v>
      </c>
      <c r="M229" s="245">
        <f t="shared" si="20"/>
        <v>-8424</v>
      </c>
      <c r="N229" s="244">
        <v>667</v>
      </c>
      <c r="O229" s="245">
        <f t="shared" si="21"/>
        <v>-8004</v>
      </c>
      <c r="P229" s="244">
        <v>632</v>
      </c>
      <c r="Q229" s="245">
        <f t="shared" si="22"/>
        <v>-7584</v>
      </c>
      <c r="R229" s="244">
        <v>598</v>
      </c>
      <c r="S229" s="246">
        <f t="shared" si="23"/>
        <v>-7176</v>
      </c>
      <c r="T229" s="106"/>
      <c r="U229" s="48"/>
      <c r="V229" s="49"/>
      <c r="W229" s="49"/>
      <c r="X229" s="49"/>
      <c r="Y229" s="49"/>
      <c r="Z229" s="49"/>
      <c r="AA229" s="49"/>
      <c r="AB229" s="49"/>
      <c r="AC229" s="49"/>
      <c r="AD229" s="49"/>
      <c r="AE229" s="49"/>
      <c r="AF229" s="49"/>
      <c r="AG229" s="49"/>
      <c r="AH229" s="49"/>
      <c r="AI229" s="49"/>
      <c r="AJ229" s="49"/>
      <c r="AK229" s="49"/>
      <c r="AL229" s="49"/>
      <c r="AM229" s="49"/>
      <c r="AN229" s="49"/>
      <c r="AO229" s="49"/>
      <c r="AP229" s="49"/>
      <c r="AQ229" s="49"/>
      <c r="AR229" s="49"/>
      <c r="AS229" s="49"/>
      <c r="AT229" s="49"/>
      <c r="AU229" s="49"/>
    </row>
    <row r="230" spans="1:47" s="50" customFormat="1" ht="16.5" hidden="1" customHeight="1" thickBot="1">
      <c r="A230" s="222" t="s">
        <v>25</v>
      </c>
      <c r="B230" s="223" t="s">
        <v>266</v>
      </c>
      <c r="C230" s="224" t="s">
        <v>198</v>
      </c>
      <c r="D230" s="247" t="s">
        <v>94</v>
      </c>
      <c r="E230" s="226" t="s">
        <v>226</v>
      </c>
      <c r="F230" s="78">
        <f>[1]Производство!F230-[1]Заказы!F230</f>
        <v>0</v>
      </c>
      <c r="G230" s="78">
        <f>[1]Производство!G230-[1]Заказы!G230</f>
        <v>0</v>
      </c>
      <c r="H230" s="79">
        <f>[1]Производство!H230-[1]Заказы!H230</f>
        <v>-1</v>
      </c>
      <c r="I230" s="79">
        <f>[1]Производство!I230-[1]Заказы!I230</f>
        <v>-1</v>
      </c>
      <c r="J230" s="78">
        <f>[1]Производство!J230-[1]Заказы!J230</f>
        <v>0</v>
      </c>
      <c r="K230" s="229"/>
      <c r="L230" s="230">
        <v>702</v>
      </c>
      <c r="M230" s="231">
        <f t="shared" si="20"/>
        <v>-1404</v>
      </c>
      <c r="N230" s="230">
        <v>667</v>
      </c>
      <c r="O230" s="231">
        <f t="shared" si="21"/>
        <v>-1334</v>
      </c>
      <c r="P230" s="230">
        <v>632</v>
      </c>
      <c r="Q230" s="231">
        <f t="shared" si="22"/>
        <v>-1264</v>
      </c>
      <c r="R230" s="230">
        <v>598</v>
      </c>
      <c r="S230" s="232">
        <f t="shared" si="23"/>
        <v>-1196</v>
      </c>
      <c r="T230" s="115"/>
      <c r="U230" s="48"/>
      <c r="V230" s="49"/>
      <c r="W230" s="49"/>
      <c r="X230" s="49"/>
      <c r="Y230" s="49"/>
      <c r="Z230" s="49"/>
      <c r="AA230" s="49"/>
      <c r="AB230" s="49"/>
      <c r="AC230" s="49"/>
      <c r="AD230" s="49"/>
      <c r="AE230" s="49"/>
      <c r="AF230" s="49"/>
      <c r="AG230" s="49"/>
      <c r="AH230" s="49"/>
      <c r="AI230" s="49"/>
      <c r="AJ230" s="49"/>
      <c r="AK230" s="49"/>
      <c r="AL230" s="49"/>
      <c r="AM230" s="49"/>
      <c r="AN230" s="49"/>
      <c r="AO230" s="49"/>
      <c r="AP230" s="49"/>
      <c r="AQ230" s="49"/>
      <c r="AR230" s="49"/>
      <c r="AS230" s="49"/>
      <c r="AT230" s="49"/>
      <c r="AU230" s="49"/>
    </row>
    <row r="231" spans="1:47" s="50" customFormat="1" ht="16.5" hidden="1" customHeight="1">
      <c r="A231" s="62" t="s">
        <v>25</v>
      </c>
      <c r="B231" s="63" t="s">
        <v>267</v>
      </c>
      <c r="C231" s="148" t="s">
        <v>195</v>
      </c>
      <c r="D231" s="248" t="s">
        <v>42</v>
      </c>
      <c r="E231" s="66" t="s">
        <v>226</v>
      </c>
      <c r="F231" s="67">
        <f>[1]Производство!F231-[1]Заказы!F231</f>
        <v>0</v>
      </c>
      <c r="G231" s="68">
        <f>[1]Производство!G231-[1]Заказы!G231</f>
        <v>-1</v>
      </c>
      <c r="H231" s="68">
        <f>[1]Производство!H231-[1]Заказы!H231</f>
        <v>-4</v>
      </c>
      <c r="I231" s="67">
        <f>[1]Производство!I231-[1]Заказы!I231</f>
        <v>0</v>
      </c>
      <c r="J231" s="67">
        <f>[1]Производство!J231-[1]Заказы!J231</f>
        <v>0</v>
      </c>
      <c r="K231" s="209"/>
      <c r="L231" s="69">
        <v>595</v>
      </c>
      <c r="M231" s="70">
        <f t="shared" si="20"/>
        <v>-2975</v>
      </c>
      <c r="N231" s="69">
        <v>566</v>
      </c>
      <c r="O231" s="70">
        <f t="shared" si="21"/>
        <v>-2830</v>
      </c>
      <c r="P231" s="69">
        <v>537</v>
      </c>
      <c r="Q231" s="70">
        <f t="shared" si="22"/>
        <v>-2685</v>
      </c>
      <c r="R231" s="69">
        <v>507</v>
      </c>
      <c r="S231" s="71">
        <f t="shared" si="23"/>
        <v>-2535</v>
      </c>
      <c r="T231" s="72"/>
      <c r="U231" s="48"/>
      <c r="V231" s="49"/>
      <c r="W231" s="49"/>
      <c r="X231" s="49"/>
      <c r="Y231" s="49"/>
      <c r="Z231" s="49"/>
      <c r="AA231" s="49"/>
      <c r="AB231" s="49"/>
      <c r="AC231" s="49"/>
      <c r="AD231" s="49"/>
      <c r="AE231" s="49"/>
      <c r="AF231" s="49"/>
      <c r="AG231" s="49"/>
      <c r="AH231" s="49"/>
      <c r="AI231" s="49"/>
      <c r="AJ231" s="49"/>
      <c r="AK231" s="49"/>
      <c r="AL231" s="49"/>
      <c r="AM231" s="49"/>
      <c r="AN231" s="49"/>
      <c r="AO231" s="49"/>
      <c r="AP231" s="49"/>
      <c r="AQ231" s="49"/>
      <c r="AR231" s="49"/>
      <c r="AS231" s="49"/>
      <c r="AT231" s="49"/>
      <c r="AU231" s="49"/>
    </row>
    <row r="232" spans="1:47" s="50" customFormat="1" ht="16.5" hidden="1" customHeight="1" thickBot="1">
      <c r="A232" s="73" t="s">
        <v>25</v>
      </c>
      <c r="B232" s="74" t="s">
        <v>268</v>
      </c>
      <c r="C232" s="124" t="s">
        <v>250</v>
      </c>
      <c r="D232" s="256" t="s">
        <v>42</v>
      </c>
      <c r="E232" s="77" t="s">
        <v>226</v>
      </c>
      <c r="F232" s="78">
        <f>[1]Производство!F232-[1]Заказы!F232</f>
        <v>0</v>
      </c>
      <c r="G232" s="79">
        <f>[1]Производство!G232-[1]Заказы!G232</f>
        <v>1</v>
      </c>
      <c r="H232" s="79">
        <f>[1]Производство!H232-[1]Заказы!H232</f>
        <v>-1</v>
      </c>
      <c r="I232" s="78">
        <f>[1]Производство!I232-[1]Заказы!I232</f>
        <v>0</v>
      </c>
      <c r="J232" s="78">
        <f>[1]Производство!J232-[1]Заказы!J232</f>
        <v>0</v>
      </c>
      <c r="K232" s="212"/>
      <c r="L232" s="80">
        <v>595</v>
      </c>
      <c r="M232" s="81">
        <f t="shared" si="20"/>
        <v>0</v>
      </c>
      <c r="N232" s="80">
        <v>566</v>
      </c>
      <c r="O232" s="81">
        <f t="shared" si="21"/>
        <v>0</v>
      </c>
      <c r="P232" s="80">
        <v>537</v>
      </c>
      <c r="Q232" s="81">
        <f t="shared" si="22"/>
        <v>0</v>
      </c>
      <c r="R232" s="80">
        <v>507</v>
      </c>
      <c r="S232" s="82">
        <f t="shared" si="23"/>
        <v>0</v>
      </c>
      <c r="T232" s="83"/>
      <c r="U232" s="48"/>
      <c r="V232" s="49"/>
      <c r="W232" s="49"/>
      <c r="X232" s="49"/>
      <c r="Y232" s="49"/>
      <c r="Z232" s="49"/>
      <c r="AA232" s="49"/>
      <c r="AB232" s="49"/>
      <c r="AC232" s="49"/>
      <c r="AD232" s="49"/>
      <c r="AE232" s="49"/>
      <c r="AF232" s="49"/>
      <c r="AG232" s="49"/>
      <c r="AH232" s="49"/>
      <c r="AI232" s="49"/>
      <c r="AJ232" s="49"/>
      <c r="AK232" s="49"/>
      <c r="AL232" s="49"/>
      <c r="AM232" s="49"/>
      <c r="AN232" s="49"/>
      <c r="AO232" s="49"/>
      <c r="AP232" s="49"/>
      <c r="AQ232" s="49"/>
      <c r="AR232" s="49"/>
      <c r="AS232" s="49"/>
      <c r="AT232" s="49"/>
      <c r="AU232" s="49"/>
    </row>
    <row r="233" spans="1:47" s="50" customFormat="1" ht="16.5" hidden="1" customHeight="1">
      <c r="A233" s="213" t="s">
        <v>25</v>
      </c>
      <c r="B233" s="214" t="s">
        <v>269</v>
      </c>
      <c r="C233" s="215" t="s">
        <v>195</v>
      </c>
      <c r="D233" s="216" t="s">
        <v>94</v>
      </c>
      <c r="E233" s="217" t="s">
        <v>226</v>
      </c>
      <c r="F233" s="67">
        <f>[1]Производство!F233-[1]Заказы!F233</f>
        <v>0</v>
      </c>
      <c r="G233" s="67">
        <f>[1]Производство!G233-[1]Заказы!G233</f>
        <v>0</v>
      </c>
      <c r="H233" s="68">
        <f>[1]Производство!H233-[1]Заказы!H233</f>
        <v>-15</v>
      </c>
      <c r="I233" s="68">
        <f>[1]Производство!I233-[1]Заказы!I233</f>
        <v>-23</v>
      </c>
      <c r="J233" s="67">
        <f>[1]Производство!J233-[1]Заказы!J233</f>
        <v>0</v>
      </c>
      <c r="K233" s="218"/>
      <c r="L233" s="219">
        <v>528</v>
      </c>
      <c r="M233" s="220">
        <f t="shared" si="20"/>
        <v>-20064</v>
      </c>
      <c r="N233" s="219">
        <v>502</v>
      </c>
      <c r="O233" s="220">
        <f t="shared" si="21"/>
        <v>-19076</v>
      </c>
      <c r="P233" s="219">
        <v>476</v>
      </c>
      <c r="Q233" s="220">
        <f t="shared" si="22"/>
        <v>-18088</v>
      </c>
      <c r="R233" s="219">
        <v>450</v>
      </c>
      <c r="S233" s="221">
        <f t="shared" si="23"/>
        <v>-17100</v>
      </c>
      <c r="T233" s="94"/>
      <c r="U233" s="48"/>
      <c r="V233" s="49"/>
      <c r="W233" s="49"/>
      <c r="X233" s="49"/>
      <c r="Y233" s="49"/>
      <c r="Z233" s="49"/>
      <c r="AA233" s="49"/>
      <c r="AB233" s="49"/>
      <c r="AC233" s="49"/>
      <c r="AD233" s="49"/>
      <c r="AE233" s="49"/>
      <c r="AF233" s="49"/>
      <c r="AG233" s="49"/>
      <c r="AH233" s="49"/>
      <c r="AI233" s="49"/>
      <c r="AJ233" s="49"/>
      <c r="AK233" s="49"/>
      <c r="AL233" s="49"/>
      <c r="AM233" s="49"/>
      <c r="AN233" s="49"/>
      <c r="AO233" s="49"/>
      <c r="AP233" s="49"/>
      <c r="AQ233" s="49"/>
      <c r="AR233" s="49"/>
      <c r="AS233" s="49"/>
      <c r="AT233" s="49"/>
      <c r="AU233" s="49"/>
    </row>
    <row r="234" spans="1:47" s="50" customFormat="1" ht="16.5" hidden="1" customHeight="1" thickBot="1">
      <c r="A234" s="222" t="s">
        <v>25</v>
      </c>
      <c r="B234" s="223" t="s">
        <v>270</v>
      </c>
      <c r="C234" s="252" t="s">
        <v>33</v>
      </c>
      <c r="D234" s="247" t="s">
        <v>94</v>
      </c>
      <c r="E234" s="226" t="s">
        <v>226</v>
      </c>
      <c r="F234" s="78">
        <f>[1]Производство!F234-[1]Заказы!F234</f>
        <v>0</v>
      </c>
      <c r="G234" s="78">
        <f>[1]Производство!G234-[1]Заказы!G234</f>
        <v>0</v>
      </c>
      <c r="H234" s="79">
        <f>[1]Производство!H234-[1]Заказы!H234</f>
        <v>-11</v>
      </c>
      <c r="I234" s="79">
        <f>[1]Производство!I234-[1]Заказы!I234</f>
        <v>-8</v>
      </c>
      <c r="J234" s="78">
        <f>[1]Производство!J234-[1]Заказы!J234</f>
        <v>0</v>
      </c>
      <c r="K234" s="229"/>
      <c r="L234" s="230">
        <v>528</v>
      </c>
      <c r="M234" s="231">
        <f t="shared" si="20"/>
        <v>-10032</v>
      </c>
      <c r="N234" s="230">
        <v>502</v>
      </c>
      <c r="O234" s="231">
        <f t="shared" si="21"/>
        <v>-9538</v>
      </c>
      <c r="P234" s="230">
        <v>476</v>
      </c>
      <c r="Q234" s="231">
        <f t="shared" si="22"/>
        <v>-9044</v>
      </c>
      <c r="R234" s="230">
        <v>450</v>
      </c>
      <c r="S234" s="232">
        <f t="shared" si="23"/>
        <v>-8550</v>
      </c>
      <c r="T234" s="115"/>
      <c r="U234" s="48"/>
      <c r="V234" s="49"/>
      <c r="W234" s="49"/>
      <c r="X234" s="49"/>
      <c r="Y234" s="49"/>
      <c r="Z234" s="49"/>
      <c r="AA234" s="49"/>
      <c r="AB234" s="49"/>
      <c r="AC234" s="49"/>
      <c r="AD234" s="49"/>
      <c r="AE234" s="49"/>
      <c r="AF234" s="49"/>
      <c r="AG234" s="49"/>
      <c r="AH234" s="49"/>
      <c r="AI234" s="49"/>
      <c r="AJ234" s="49"/>
      <c r="AK234" s="49"/>
      <c r="AL234" s="49"/>
      <c r="AM234" s="49"/>
      <c r="AN234" s="49"/>
      <c r="AO234" s="49"/>
      <c r="AP234" s="49"/>
      <c r="AQ234" s="49"/>
      <c r="AR234" s="49"/>
      <c r="AS234" s="49"/>
      <c r="AT234" s="49"/>
      <c r="AU234" s="49"/>
    </row>
    <row r="235" spans="1:47" s="50" customFormat="1" ht="16.5" hidden="1" customHeight="1">
      <c r="A235" s="62" t="s">
        <v>186</v>
      </c>
      <c r="B235" s="63" t="s">
        <v>271</v>
      </c>
      <c r="C235" s="233" t="s">
        <v>195</v>
      </c>
      <c r="D235" s="248" t="s">
        <v>188</v>
      </c>
      <c r="E235" s="66" t="s">
        <v>226</v>
      </c>
      <c r="F235" s="90">
        <f>[1]Производство!F235-[1]Заказы!F235</f>
        <v>1</v>
      </c>
      <c r="G235" s="90">
        <f>[1]Производство!G235-[1]Заказы!G235</f>
        <v>-5</v>
      </c>
      <c r="H235" s="90">
        <f>[1]Производство!H235-[1]Заказы!H235</f>
        <v>-3</v>
      </c>
      <c r="I235" s="90">
        <f>[1]Производство!I235-[1]Заказы!I235</f>
        <v>-5</v>
      </c>
      <c r="J235" s="89">
        <f>[1]Производство!J235-[1]Заказы!J235</f>
        <v>0</v>
      </c>
      <c r="K235" s="209"/>
      <c r="L235" s="69">
        <v>877</v>
      </c>
      <c r="M235" s="70">
        <f t="shared" si="20"/>
        <v>-10524</v>
      </c>
      <c r="N235" s="69">
        <v>833</v>
      </c>
      <c r="O235" s="70">
        <f t="shared" si="21"/>
        <v>-9996</v>
      </c>
      <c r="P235" s="69">
        <v>790</v>
      </c>
      <c r="Q235" s="70">
        <f t="shared" si="22"/>
        <v>-9480</v>
      </c>
      <c r="R235" s="69">
        <v>747</v>
      </c>
      <c r="S235" s="71">
        <f t="shared" si="23"/>
        <v>-8964</v>
      </c>
      <c r="T235" s="72"/>
      <c r="U235" s="48"/>
      <c r="V235" s="49"/>
      <c r="W235" s="49"/>
      <c r="X235" s="49"/>
      <c r="Y235" s="49"/>
      <c r="Z235" s="49"/>
      <c r="AA235" s="49"/>
      <c r="AB235" s="49"/>
      <c r="AC235" s="49"/>
      <c r="AD235" s="49"/>
      <c r="AE235" s="49"/>
      <c r="AF235" s="49"/>
      <c r="AG235" s="49"/>
      <c r="AH235" s="49"/>
      <c r="AI235" s="49"/>
      <c r="AJ235" s="49"/>
      <c r="AK235" s="49"/>
      <c r="AL235" s="49"/>
      <c r="AM235" s="49"/>
      <c r="AN235" s="49"/>
      <c r="AO235" s="49"/>
      <c r="AP235" s="49"/>
      <c r="AQ235" s="49"/>
      <c r="AR235" s="49"/>
      <c r="AS235" s="49"/>
      <c r="AT235" s="49"/>
      <c r="AU235" s="49"/>
    </row>
    <row r="236" spans="1:47" s="50" customFormat="1" ht="16.5" hidden="1" customHeight="1">
      <c r="A236" s="116" t="s">
        <v>186</v>
      </c>
      <c r="B236" s="117" t="s">
        <v>272</v>
      </c>
      <c r="C236" s="255" t="s">
        <v>33</v>
      </c>
      <c r="D236" s="254" t="s">
        <v>188</v>
      </c>
      <c r="E236" s="120" t="s">
        <v>29</v>
      </c>
      <c r="F236" s="101">
        <f>[1]Производство!F236-[1]Заказы!F236</f>
        <v>0</v>
      </c>
      <c r="G236" s="101">
        <f>[1]Производство!G236-[1]Заказы!G236</f>
        <v>-4</v>
      </c>
      <c r="H236" s="101">
        <f>[1]Производство!H236-[1]Заказы!H236</f>
        <v>2</v>
      </c>
      <c r="I236" s="101">
        <f>[1]Производство!I236-[1]Заказы!I236</f>
        <v>-7</v>
      </c>
      <c r="J236" s="100">
        <f>[1]Производство!J236-[1]Заказы!J236</f>
        <v>0</v>
      </c>
      <c r="K236" s="211"/>
      <c r="L236" s="121">
        <v>877</v>
      </c>
      <c r="M236" s="122">
        <f t="shared" si="20"/>
        <v>-7893</v>
      </c>
      <c r="N236" s="121">
        <v>833</v>
      </c>
      <c r="O236" s="122">
        <f t="shared" si="21"/>
        <v>-7497</v>
      </c>
      <c r="P236" s="121">
        <v>790</v>
      </c>
      <c r="Q236" s="122">
        <f t="shared" si="22"/>
        <v>-7110</v>
      </c>
      <c r="R236" s="121">
        <v>747</v>
      </c>
      <c r="S236" s="123">
        <f t="shared" si="23"/>
        <v>-6723</v>
      </c>
      <c r="T236" s="106"/>
      <c r="U236" s="48"/>
      <c r="V236" s="49"/>
      <c r="W236" s="49"/>
      <c r="X236" s="49"/>
      <c r="Y236" s="49"/>
      <c r="Z236" s="49"/>
      <c r="AA236" s="49"/>
      <c r="AB236" s="49"/>
      <c r="AC236" s="49"/>
      <c r="AD236" s="49"/>
      <c r="AE236" s="49"/>
      <c r="AF236" s="49"/>
      <c r="AG236" s="49"/>
      <c r="AH236" s="49"/>
      <c r="AI236" s="49"/>
      <c r="AJ236" s="49"/>
      <c r="AK236" s="49"/>
      <c r="AL236" s="49"/>
      <c r="AM236" s="49"/>
      <c r="AN236" s="49"/>
      <c r="AO236" s="49"/>
      <c r="AP236" s="49"/>
      <c r="AQ236" s="49"/>
      <c r="AR236" s="49"/>
      <c r="AS236" s="49"/>
      <c r="AT236" s="49"/>
      <c r="AU236" s="49"/>
    </row>
    <row r="237" spans="1:47" s="50" customFormat="1" ht="16.5" customHeight="1" thickBot="1">
      <c r="A237" s="73" t="s">
        <v>186</v>
      </c>
      <c r="B237" s="74" t="s">
        <v>273</v>
      </c>
      <c r="C237" s="124" t="s">
        <v>138</v>
      </c>
      <c r="D237" s="256" t="s">
        <v>188</v>
      </c>
      <c r="E237" s="77" t="s">
        <v>29</v>
      </c>
      <c r="F237" s="79"/>
      <c r="G237" s="132">
        <f>[1]Производство!G237-[1]Заказы!G237</f>
        <v>6</v>
      </c>
      <c r="H237" s="132">
        <f>[1]Производство!H237-[1]Заказы!H237</f>
        <v>3</v>
      </c>
      <c r="I237" s="79"/>
      <c r="J237" s="78">
        <f>[1]Производство!J237-[1]Заказы!J237</f>
        <v>0</v>
      </c>
      <c r="K237" s="212"/>
      <c r="L237" s="80">
        <v>877</v>
      </c>
      <c r="M237" s="81">
        <f t="shared" si="20"/>
        <v>7893</v>
      </c>
      <c r="N237" s="80">
        <v>833</v>
      </c>
      <c r="O237" s="81">
        <f t="shared" si="21"/>
        <v>7497</v>
      </c>
      <c r="P237" s="80">
        <v>790</v>
      </c>
      <c r="Q237" s="81">
        <f t="shared" si="22"/>
        <v>7110</v>
      </c>
      <c r="R237" s="80">
        <v>747</v>
      </c>
      <c r="S237" s="82">
        <f t="shared" si="23"/>
        <v>6723</v>
      </c>
      <c r="T237" s="83"/>
      <c r="U237" s="48"/>
      <c r="V237" s="49"/>
      <c r="W237" s="49"/>
      <c r="X237" s="49"/>
      <c r="Y237" s="49"/>
      <c r="Z237" s="49"/>
      <c r="AA237" s="49"/>
      <c r="AB237" s="49"/>
      <c r="AC237" s="49"/>
      <c r="AD237" s="49"/>
      <c r="AE237" s="49"/>
      <c r="AF237" s="49"/>
      <c r="AG237" s="49"/>
      <c r="AH237" s="49"/>
      <c r="AI237" s="49"/>
      <c r="AJ237" s="49"/>
      <c r="AK237" s="49"/>
      <c r="AL237" s="49"/>
      <c r="AM237" s="49"/>
      <c r="AN237" s="49"/>
      <c r="AO237" s="49"/>
      <c r="AP237" s="49"/>
      <c r="AQ237" s="49"/>
      <c r="AR237" s="49"/>
      <c r="AS237" s="49"/>
      <c r="AT237" s="49"/>
      <c r="AU237" s="49"/>
    </row>
    <row r="238" spans="1:47" s="50" customFormat="1" ht="16.5" customHeight="1" thickBot="1">
      <c r="A238" s="261"/>
      <c r="B238" s="262"/>
      <c r="C238" s="262"/>
      <c r="D238" s="262"/>
      <c r="E238" s="263" t="s">
        <v>274</v>
      </c>
      <c r="F238" s="263"/>
      <c r="G238" s="263"/>
      <c r="H238" s="263"/>
      <c r="I238" s="263"/>
      <c r="J238" s="263"/>
      <c r="K238" s="263"/>
      <c r="L238" s="264"/>
      <c r="M238" s="264"/>
      <c r="N238" s="264"/>
      <c r="O238" s="264"/>
      <c r="P238" s="264"/>
      <c r="Q238" s="264"/>
      <c r="R238" s="264"/>
      <c r="S238" s="265"/>
      <c r="T238" s="94"/>
      <c r="U238" s="48"/>
      <c r="V238" s="49"/>
      <c r="W238" s="49"/>
      <c r="X238" s="49"/>
      <c r="Y238" s="49"/>
      <c r="Z238" s="49"/>
      <c r="AA238" s="49"/>
      <c r="AB238" s="49"/>
      <c r="AC238" s="49"/>
      <c r="AD238" s="49"/>
      <c r="AE238" s="49"/>
      <c r="AF238" s="49"/>
      <c r="AG238" s="49"/>
      <c r="AH238" s="49"/>
      <c r="AI238" s="49"/>
      <c r="AJ238" s="49"/>
      <c r="AK238" s="49"/>
      <c r="AL238" s="49"/>
      <c r="AM238" s="49"/>
      <c r="AN238" s="49"/>
      <c r="AO238" s="49"/>
      <c r="AP238" s="49"/>
      <c r="AQ238" s="49"/>
      <c r="AR238" s="49"/>
      <c r="AS238" s="49"/>
      <c r="AT238" s="49"/>
      <c r="AU238" s="49"/>
    </row>
    <row r="239" spans="1:47" s="50" customFormat="1" ht="16.5" customHeight="1" thickBot="1">
      <c r="A239" s="266"/>
      <c r="B239" s="267"/>
      <c r="C239" s="267"/>
      <c r="D239" s="268"/>
      <c r="E239" s="269"/>
      <c r="F239" s="270" t="s">
        <v>275</v>
      </c>
      <c r="G239" s="271" t="s">
        <v>276</v>
      </c>
      <c r="H239" s="272" t="s">
        <v>277</v>
      </c>
      <c r="I239" s="272" t="s">
        <v>278</v>
      </c>
      <c r="J239" s="273" t="s">
        <v>279</v>
      </c>
      <c r="K239" s="274"/>
      <c r="L239" s="275"/>
      <c r="M239" s="275"/>
      <c r="N239" s="275"/>
      <c r="O239" s="275"/>
      <c r="P239" s="275"/>
      <c r="Q239" s="275"/>
      <c r="R239" s="275"/>
      <c r="S239" s="276"/>
      <c r="T239" s="115"/>
      <c r="U239" s="48"/>
      <c r="AA239" s="208"/>
      <c r="AB239" s="49"/>
      <c r="AC239" s="49"/>
      <c r="AD239" s="49"/>
      <c r="AE239" s="49"/>
      <c r="AF239" s="49"/>
      <c r="AG239" s="49"/>
      <c r="AH239" s="49"/>
      <c r="AI239" s="49"/>
      <c r="AJ239" s="49"/>
      <c r="AK239" s="49"/>
      <c r="AL239" s="49"/>
      <c r="AM239" s="49"/>
      <c r="AN239" s="49"/>
      <c r="AO239" s="49"/>
      <c r="AP239" s="49"/>
      <c r="AQ239" s="49"/>
      <c r="AR239" s="49"/>
      <c r="AS239" s="49"/>
      <c r="AT239" s="49"/>
      <c r="AU239" s="49"/>
    </row>
    <row r="240" spans="1:47" s="50" customFormat="1" ht="16.5" customHeight="1">
      <c r="A240" s="277" t="s">
        <v>280</v>
      </c>
      <c r="B240" s="63" t="s">
        <v>281</v>
      </c>
      <c r="C240" s="64" t="s">
        <v>33</v>
      </c>
      <c r="D240" s="278" t="s">
        <v>282</v>
      </c>
      <c r="E240" s="66" t="s">
        <v>29</v>
      </c>
      <c r="F240" s="129">
        <f>[1]Производство!F240-[1]Заказы!F240</f>
        <v>29</v>
      </c>
      <c r="G240" s="129">
        <f>[1]Производство!G240-[1]Заказы!G240</f>
        <v>27</v>
      </c>
      <c r="H240" s="89">
        <f>[1]Производство!H240-[1]Заказы!H240</f>
        <v>0</v>
      </c>
      <c r="I240" s="89">
        <f>[1]Производство!I240-[1]Заказы!I240</f>
        <v>0</v>
      </c>
      <c r="J240" s="89">
        <f>[1]Производство!J240-[1]Заказы!J240</f>
        <v>0</v>
      </c>
      <c r="K240" s="209"/>
      <c r="L240" s="69">
        <v>250</v>
      </c>
      <c r="M240" s="70">
        <f t="shared" ref="M240:M288" si="24">(F240+G240+H240+I240+J240+K240)*L240</f>
        <v>14000</v>
      </c>
      <c r="N240" s="69">
        <v>238</v>
      </c>
      <c r="O240" s="70">
        <f t="shared" ref="O240:O288" si="25">(F240+G240+H240+I240+J240+K240)*N240</f>
        <v>13328</v>
      </c>
      <c r="P240" s="69">
        <v>226</v>
      </c>
      <c r="Q240" s="70">
        <f t="shared" ref="Q240:Q288" si="26">(F240+G240+H240+I240+J240+K240)*P240</f>
        <v>12656</v>
      </c>
      <c r="R240" s="69">
        <v>213</v>
      </c>
      <c r="S240" s="71">
        <f t="shared" ref="S240:S288" si="27">(F240+G240+H240+I240+J240+K240)*R240</f>
        <v>11928</v>
      </c>
      <c r="T240" s="72"/>
      <c r="U240" s="48"/>
      <c r="V240" s="49"/>
      <c r="W240" s="49"/>
      <c r="X240" s="49"/>
      <c r="Y240" s="49"/>
      <c r="Z240" s="49"/>
      <c r="AA240" s="49"/>
      <c r="AB240" s="49"/>
      <c r="AC240" s="49"/>
      <c r="AD240" s="49"/>
      <c r="AE240" s="49"/>
      <c r="AF240" s="49"/>
      <c r="AG240" s="49"/>
      <c r="AH240" s="49"/>
      <c r="AI240" s="49"/>
      <c r="AJ240" s="49"/>
      <c r="AK240" s="49"/>
      <c r="AL240" s="49"/>
      <c r="AM240" s="49"/>
      <c r="AN240" s="49"/>
      <c r="AO240" s="49"/>
      <c r="AP240" s="49"/>
      <c r="AQ240" s="49"/>
      <c r="AR240" s="49"/>
      <c r="AS240" s="49"/>
      <c r="AT240" s="49"/>
      <c r="AU240" s="49"/>
    </row>
    <row r="241" spans="1:47" s="50" customFormat="1" ht="16.5" customHeight="1">
      <c r="A241" s="279" t="s">
        <v>280</v>
      </c>
      <c r="B241" s="117" t="s">
        <v>283</v>
      </c>
      <c r="C241" s="118" t="s">
        <v>27</v>
      </c>
      <c r="D241" s="280" t="s">
        <v>282</v>
      </c>
      <c r="E241" s="120" t="s">
        <v>29</v>
      </c>
      <c r="F241" s="131">
        <f>[1]Производство!F241-[1]Заказы!F241</f>
        <v>28</v>
      </c>
      <c r="G241" s="131">
        <f>[1]Производство!G241-[1]Заказы!G241</f>
        <v>21</v>
      </c>
      <c r="H241" s="100">
        <f>[1]Производство!H241-[1]Заказы!H241</f>
        <v>0</v>
      </c>
      <c r="I241" s="100">
        <f>[1]Производство!I241-[1]Заказы!I241</f>
        <v>0</v>
      </c>
      <c r="J241" s="100">
        <f>[1]Производство!J241-[1]Заказы!J241</f>
        <v>0</v>
      </c>
      <c r="K241" s="211"/>
      <c r="L241" s="121">
        <v>250</v>
      </c>
      <c r="M241" s="122">
        <f t="shared" si="24"/>
        <v>12250</v>
      </c>
      <c r="N241" s="121">
        <v>238</v>
      </c>
      <c r="O241" s="122">
        <f t="shared" si="25"/>
        <v>11662</v>
      </c>
      <c r="P241" s="121">
        <v>226</v>
      </c>
      <c r="Q241" s="122">
        <f t="shared" si="26"/>
        <v>11074</v>
      </c>
      <c r="R241" s="121">
        <v>213</v>
      </c>
      <c r="S241" s="123">
        <f t="shared" si="27"/>
        <v>10437</v>
      </c>
      <c r="T241" s="106"/>
      <c r="U241" s="48"/>
      <c r="V241" s="49"/>
      <c r="W241" s="49"/>
      <c r="X241" s="49"/>
      <c r="Y241" s="49"/>
      <c r="Z241" s="49"/>
      <c r="AA241" s="49"/>
      <c r="AB241" s="49"/>
      <c r="AC241" s="49"/>
      <c r="AD241" s="49"/>
      <c r="AE241" s="49"/>
      <c r="AF241" s="49"/>
      <c r="AG241" s="49"/>
      <c r="AH241" s="49"/>
      <c r="AI241" s="49"/>
      <c r="AJ241" s="49"/>
      <c r="AK241" s="49"/>
      <c r="AL241" s="49"/>
      <c r="AM241" s="49"/>
      <c r="AN241" s="49"/>
      <c r="AO241" s="49"/>
      <c r="AP241" s="49"/>
      <c r="AQ241" s="49"/>
      <c r="AR241" s="49"/>
      <c r="AS241" s="49"/>
      <c r="AT241" s="49"/>
      <c r="AU241" s="49"/>
    </row>
    <row r="242" spans="1:47" s="50" customFormat="1" ht="16.5" customHeight="1" thickBot="1">
      <c r="A242" s="281" t="s">
        <v>280</v>
      </c>
      <c r="B242" s="74" t="s">
        <v>284</v>
      </c>
      <c r="C242" s="75" t="s">
        <v>31</v>
      </c>
      <c r="D242" s="282" t="s">
        <v>282</v>
      </c>
      <c r="E242" s="77" t="s">
        <v>29</v>
      </c>
      <c r="F242" s="132">
        <f>[1]Производство!F242-[1]Заказы!F242</f>
        <v>34</v>
      </c>
      <c r="G242" s="132">
        <f>[1]Производство!G242-[1]Заказы!G242</f>
        <v>38</v>
      </c>
      <c r="H242" s="78">
        <f>[1]Производство!H242-[1]Заказы!H242</f>
        <v>0</v>
      </c>
      <c r="I242" s="78">
        <f>[1]Производство!I242-[1]Заказы!I242</f>
        <v>0</v>
      </c>
      <c r="J242" s="78">
        <f>[1]Производство!J242-[1]Заказы!J242</f>
        <v>0</v>
      </c>
      <c r="K242" s="212"/>
      <c r="L242" s="80">
        <v>250</v>
      </c>
      <c r="M242" s="81">
        <f t="shared" si="24"/>
        <v>18000</v>
      </c>
      <c r="N242" s="80">
        <v>238</v>
      </c>
      <c r="O242" s="81">
        <f t="shared" si="25"/>
        <v>17136</v>
      </c>
      <c r="P242" s="80">
        <v>226</v>
      </c>
      <c r="Q242" s="81">
        <f t="shared" si="26"/>
        <v>16272</v>
      </c>
      <c r="R242" s="80">
        <v>213</v>
      </c>
      <c r="S242" s="82">
        <f t="shared" si="27"/>
        <v>15336</v>
      </c>
      <c r="T242" s="83"/>
      <c r="U242" s="48"/>
      <c r="V242" s="49"/>
      <c r="W242" s="49"/>
      <c r="X242" s="49"/>
      <c r="Y242" s="49"/>
      <c r="Z242" s="49"/>
      <c r="AA242" s="49"/>
      <c r="AB242" s="49"/>
      <c r="AC242" s="49"/>
      <c r="AD242" s="49"/>
      <c r="AE242" s="49"/>
      <c r="AF242" s="49"/>
      <c r="AG242" s="49"/>
      <c r="AH242" s="49"/>
      <c r="AI242" s="49"/>
      <c r="AJ242" s="49"/>
      <c r="AK242" s="49"/>
      <c r="AL242" s="49"/>
      <c r="AM242" s="49"/>
      <c r="AN242" s="49"/>
      <c r="AO242" s="49"/>
      <c r="AP242" s="49"/>
      <c r="AQ242" s="49"/>
      <c r="AR242" s="49"/>
      <c r="AS242" s="49"/>
      <c r="AT242" s="49"/>
      <c r="AU242" s="49"/>
    </row>
    <row r="243" spans="1:47" s="50" customFormat="1" ht="16.5" customHeight="1">
      <c r="A243" s="283" t="s">
        <v>280</v>
      </c>
      <c r="B243" s="85" t="s">
        <v>285</v>
      </c>
      <c r="C243" s="86" t="s">
        <v>33</v>
      </c>
      <c r="D243" s="284" t="s">
        <v>286</v>
      </c>
      <c r="E243" s="88" t="s">
        <v>29</v>
      </c>
      <c r="F243" s="129">
        <f>[1]Производство!F243-[1]Заказы!F243</f>
        <v>62</v>
      </c>
      <c r="G243" s="129">
        <f>[1]Производство!G243-[1]Заказы!G243</f>
        <v>35</v>
      </c>
      <c r="H243" s="129">
        <f>[1]Производство!H243-[1]Заказы!H243</f>
        <v>31</v>
      </c>
      <c r="I243" s="89">
        <f>[1]Производство!I243-[1]Заказы!I243</f>
        <v>0</v>
      </c>
      <c r="J243" s="89">
        <f>[1]Производство!J243-[1]Заказы!J243</f>
        <v>0</v>
      </c>
      <c r="K243" s="285"/>
      <c r="L243" s="91">
        <v>227</v>
      </c>
      <c r="M243" s="92">
        <f t="shared" si="24"/>
        <v>29056</v>
      </c>
      <c r="N243" s="91">
        <v>215</v>
      </c>
      <c r="O243" s="92">
        <f t="shared" si="25"/>
        <v>27520</v>
      </c>
      <c r="P243" s="91">
        <v>204</v>
      </c>
      <c r="Q243" s="92">
        <f t="shared" si="26"/>
        <v>26112</v>
      </c>
      <c r="R243" s="91">
        <v>193</v>
      </c>
      <c r="S243" s="93">
        <f t="shared" si="27"/>
        <v>24704</v>
      </c>
      <c r="T243" s="94"/>
      <c r="U243" s="48"/>
      <c r="V243" s="49"/>
      <c r="W243" s="49"/>
      <c r="X243" s="49"/>
      <c r="Y243" s="49"/>
      <c r="Z243" s="49"/>
      <c r="AA243" s="49"/>
      <c r="AB243" s="49"/>
      <c r="AC243" s="49"/>
      <c r="AD243" s="49"/>
      <c r="AE243" s="49"/>
      <c r="AF243" s="49"/>
      <c r="AG243" s="49"/>
      <c r="AH243" s="49"/>
      <c r="AI243" s="49"/>
      <c r="AJ243" s="49"/>
      <c r="AK243" s="49"/>
      <c r="AL243" s="49"/>
      <c r="AM243" s="49"/>
      <c r="AN243" s="49"/>
      <c r="AO243" s="49"/>
      <c r="AP243" s="49"/>
      <c r="AQ243" s="49"/>
      <c r="AR243" s="49"/>
      <c r="AS243" s="49"/>
      <c r="AT243" s="49"/>
      <c r="AU243" s="49"/>
    </row>
    <row r="244" spans="1:47" s="50" customFormat="1" ht="16.5" customHeight="1">
      <c r="A244" s="286" t="s">
        <v>280</v>
      </c>
      <c r="B244" s="96" t="s">
        <v>287</v>
      </c>
      <c r="C244" s="97" t="s">
        <v>27</v>
      </c>
      <c r="D244" s="287" t="s">
        <v>286</v>
      </c>
      <c r="E244" s="99" t="s">
        <v>29</v>
      </c>
      <c r="F244" s="131">
        <f>[1]Производство!F244-[1]Заказы!F244</f>
        <v>57</v>
      </c>
      <c r="G244" s="131">
        <f>[1]Производство!G244-[1]Заказы!G244</f>
        <v>41</v>
      </c>
      <c r="H244" s="131">
        <f>[1]Производство!H244-[1]Заказы!H244</f>
        <v>38</v>
      </c>
      <c r="I244" s="100">
        <f>[1]Производство!I244-[1]Заказы!I244</f>
        <v>0</v>
      </c>
      <c r="J244" s="100">
        <f>[1]Производство!J244-[1]Заказы!J244</f>
        <v>0</v>
      </c>
      <c r="K244" s="288"/>
      <c r="L244" s="103">
        <v>227</v>
      </c>
      <c r="M244" s="104">
        <f t="shared" si="24"/>
        <v>30872</v>
      </c>
      <c r="N244" s="103">
        <v>215</v>
      </c>
      <c r="O244" s="104">
        <f t="shared" si="25"/>
        <v>29240</v>
      </c>
      <c r="P244" s="103">
        <v>204</v>
      </c>
      <c r="Q244" s="104">
        <f t="shared" si="26"/>
        <v>27744</v>
      </c>
      <c r="R244" s="103">
        <v>193</v>
      </c>
      <c r="S244" s="105">
        <f t="shared" si="27"/>
        <v>26248</v>
      </c>
      <c r="T244" s="106"/>
      <c r="U244" s="48"/>
      <c r="V244" s="49"/>
      <c r="W244" s="49"/>
      <c r="X244" s="49"/>
      <c r="Y244" s="49"/>
      <c r="Z244" s="49"/>
      <c r="AA244" s="49"/>
      <c r="AB244" s="49"/>
      <c r="AC244" s="49"/>
      <c r="AD244" s="49"/>
      <c r="AE244" s="49"/>
      <c r="AF244" s="49"/>
      <c r="AG244" s="49"/>
      <c r="AH244" s="49"/>
      <c r="AI244" s="49"/>
      <c r="AJ244" s="49"/>
      <c r="AK244" s="49"/>
      <c r="AL244" s="49"/>
      <c r="AM244" s="49"/>
      <c r="AN244" s="49"/>
      <c r="AO244" s="49"/>
      <c r="AP244" s="49"/>
      <c r="AQ244" s="49"/>
      <c r="AR244" s="49"/>
      <c r="AS244" s="49"/>
      <c r="AT244" s="49"/>
      <c r="AU244" s="49"/>
    </row>
    <row r="245" spans="1:47" s="50" customFormat="1" ht="16.5" customHeight="1" thickBot="1">
      <c r="A245" s="289" t="s">
        <v>280</v>
      </c>
      <c r="B245" s="108" t="s">
        <v>288</v>
      </c>
      <c r="C245" s="127" t="s">
        <v>37</v>
      </c>
      <c r="D245" s="290" t="s">
        <v>286</v>
      </c>
      <c r="E245" s="111" t="s">
        <v>29</v>
      </c>
      <c r="F245" s="132">
        <f>[1]Производство!F245-[1]Заказы!F245</f>
        <v>71</v>
      </c>
      <c r="G245" s="132">
        <f>[1]Производство!G245-[1]Заказы!G245</f>
        <v>58</v>
      </c>
      <c r="H245" s="132">
        <f>[1]Производство!H245-[1]Заказы!H245</f>
        <v>52</v>
      </c>
      <c r="I245" s="78">
        <f>[1]Производство!I245-[1]Заказы!I245</f>
        <v>0</v>
      </c>
      <c r="J245" s="78">
        <f>[1]Производство!J245-[1]Заказы!J245</f>
        <v>0</v>
      </c>
      <c r="K245" s="291"/>
      <c r="L245" s="112">
        <v>227</v>
      </c>
      <c r="M245" s="113">
        <f t="shared" si="24"/>
        <v>41087</v>
      </c>
      <c r="N245" s="112">
        <v>215</v>
      </c>
      <c r="O245" s="113">
        <f t="shared" si="25"/>
        <v>38915</v>
      </c>
      <c r="P245" s="112">
        <v>204</v>
      </c>
      <c r="Q245" s="113">
        <f t="shared" si="26"/>
        <v>36924</v>
      </c>
      <c r="R245" s="112">
        <v>193</v>
      </c>
      <c r="S245" s="114">
        <f t="shared" si="27"/>
        <v>34933</v>
      </c>
      <c r="T245" s="115"/>
      <c r="U245" s="48"/>
      <c r="V245" s="49"/>
      <c r="W245" s="49"/>
      <c r="X245" s="49"/>
      <c r="Y245" s="49"/>
      <c r="Z245" s="49"/>
      <c r="AA245" s="49"/>
      <c r="AB245" s="49"/>
      <c r="AC245" s="49"/>
      <c r="AD245" s="49"/>
      <c r="AE245" s="49"/>
      <c r="AF245" s="49"/>
      <c r="AG245" s="49"/>
      <c r="AH245" s="49"/>
      <c r="AI245" s="49"/>
      <c r="AJ245" s="49"/>
      <c r="AK245" s="49"/>
      <c r="AL245" s="49"/>
      <c r="AM245" s="49"/>
      <c r="AN245" s="49"/>
      <c r="AO245" s="49"/>
      <c r="AP245" s="49"/>
      <c r="AQ245" s="49"/>
      <c r="AR245" s="49"/>
      <c r="AS245" s="49"/>
      <c r="AT245" s="49"/>
      <c r="AU245" s="49"/>
    </row>
    <row r="246" spans="1:47" s="50" customFormat="1" ht="16.5" customHeight="1">
      <c r="A246" s="277" t="s">
        <v>280</v>
      </c>
      <c r="B246" s="63" t="s">
        <v>289</v>
      </c>
      <c r="C246" s="64" t="s">
        <v>27</v>
      </c>
      <c r="D246" s="292" t="s">
        <v>286</v>
      </c>
      <c r="E246" s="66" t="s">
        <v>29</v>
      </c>
      <c r="F246" s="129">
        <f>[1]Производство!F246-[1]Заказы!F246</f>
        <v>17</v>
      </c>
      <c r="G246" s="129">
        <f>[1]Производство!G246-[1]Заказы!G246</f>
        <v>13</v>
      </c>
      <c r="H246" s="129">
        <f>[1]Производство!H246-[1]Заказы!H246</f>
        <v>4</v>
      </c>
      <c r="I246" s="89">
        <f>[1]Производство!I246-[1]Заказы!I246</f>
        <v>0</v>
      </c>
      <c r="J246" s="89">
        <f>[1]Производство!J246-[1]Заказы!J246</f>
        <v>0</v>
      </c>
      <c r="K246" s="209"/>
      <c r="L246" s="69">
        <v>248</v>
      </c>
      <c r="M246" s="70">
        <f t="shared" si="24"/>
        <v>8432</v>
      </c>
      <c r="N246" s="69">
        <v>236</v>
      </c>
      <c r="O246" s="70">
        <f t="shared" si="25"/>
        <v>8024</v>
      </c>
      <c r="P246" s="69">
        <v>223</v>
      </c>
      <c r="Q246" s="70">
        <f t="shared" si="26"/>
        <v>7582</v>
      </c>
      <c r="R246" s="69">
        <v>211</v>
      </c>
      <c r="S246" s="71">
        <f t="shared" si="27"/>
        <v>7174</v>
      </c>
      <c r="T246" s="72"/>
      <c r="U246" s="48"/>
      <c r="V246" s="49"/>
      <c r="W246" s="49"/>
      <c r="X246" s="49"/>
      <c r="Y246" s="49"/>
      <c r="Z246" s="49"/>
      <c r="AA246" s="49"/>
      <c r="AB246" s="49"/>
      <c r="AC246" s="49"/>
      <c r="AD246" s="49"/>
      <c r="AE246" s="49"/>
      <c r="AF246" s="49"/>
      <c r="AG246" s="49"/>
      <c r="AH246" s="49"/>
      <c r="AI246" s="49"/>
      <c r="AJ246" s="49"/>
      <c r="AK246" s="49"/>
      <c r="AL246" s="49"/>
      <c r="AM246" s="49"/>
      <c r="AN246" s="49"/>
      <c r="AO246" s="49"/>
      <c r="AP246" s="49"/>
      <c r="AQ246" s="49"/>
      <c r="AR246" s="49"/>
      <c r="AS246" s="49"/>
      <c r="AT246" s="49"/>
      <c r="AU246" s="49"/>
    </row>
    <row r="247" spans="1:47" s="50" customFormat="1" ht="16.5" customHeight="1">
      <c r="A247" s="279" t="s">
        <v>280</v>
      </c>
      <c r="B247" s="117" t="s">
        <v>290</v>
      </c>
      <c r="C247" s="118" t="s">
        <v>37</v>
      </c>
      <c r="D247" s="293" t="s">
        <v>286</v>
      </c>
      <c r="E247" s="120" t="s">
        <v>29</v>
      </c>
      <c r="F247" s="131">
        <f>[1]Производство!F247-[1]Заказы!F247</f>
        <v>34</v>
      </c>
      <c r="G247" s="131">
        <f>[1]Производство!G247-[1]Заказы!G247</f>
        <v>32</v>
      </c>
      <c r="H247" s="131">
        <f>[1]Производство!H247-[1]Заказы!H247</f>
        <v>29</v>
      </c>
      <c r="I247" s="100">
        <f>[1]Производство!I247-[1]Заказы!I247</f>
        <v>0</v>
      </c>
      <c r="J247" s="100">
        <f>[1]Производство!J247-[1]Заказы!J247</f>
        <v>0</v>
      </c>
      <c r="K247" s="211"/>
      <c r="L247" s="121">
        <v>248</v>
      </c>
      <c r="M247" s="122">
        <f t="shared" si="24"/>
        <v>23560</v>
      </c>
      <c r="N247" s="121">
        <v>236</v>
      </c>
      <c r="O247" s="122">
        <f t="shared" si="25"/>
        <v>22420</v>
      </c>
      <c r="P247" s="121">
        <v>223</v>
      </c>
      <c r="Q247" s="122">
        <f t="shared" si="26"/>
        <v>21185</v>
      </c>
      <c r="R247" s="121">
        <v>211</v>
      </c>
      <c r="S247" s="123">
        <f t="shared" si="27"/>
        <v>20045</v>
      </c>
      <c r="T247" s="106"/>
      <c r="U247" s="48"/>
      <c r="V247" s="49"/>
      <c r="W247" s="49"/>
      <c r="X247" s="49"/>
      <c r="Y247" s="49"/>
      <c r="Z247" s="49"/>
      <c r="AA247" s="49"/>
      <c r="AB247" s="49"/>
      <c r="AC247" s="49"/>
      <c r="AD247" s="49"/>
      <c r="AE247" s="49"/>
      <c r="AF247" s="49"/>
      <c r="AG247" s="49"/>
      <c r="AH247" s="49"/>
      <c r="AI247" s="49"/>
      <c r="AJ247" s="49"/>
      <c r="AK247" s="49"/>
      <c r="AL247" s="49"/>
      <c r="AM247" s="49"/>
      <c r="AN247" s="49"/>
      <c r="AO247" s="49"/>
      <c r="AP247" s="49"/>
      <c r="AQ247" s="49"/>
      <c r="AR247" s="49"/>
      <c r="AS247" s="49"/>
      <c r="AT247" s="49"/>
      <c r="AU247" s="49"/>
    </row>
    <row r="248" spans="1:47" s="50" customFormat="1" ht="16.5" customHeight="1" thickBot="1">
      <c r="A248" s="281" t="s">
        <v>280</v>
      </c>
      <c r="B248" s="74" t="s">
        <v>291</v>
      </c>
      <c r="C248" s="75" t="s">
        <v>31</v>
      </c>
      <c r="D248" s="294" t="s">
        <v>286</v>
      </c>
      <c r="E248" s="77" t="s">
        <v>29</v>
      </c>
      <c r="F248" s="132">
        <f>[1]Производство!F248-[1]Заказы!F248</f>
        <v>22</v>
      </c>
      <c r="G248" s="132">
        <f>[1]Производство!G248-[1]Заказы!G248</f>
        <v>19</v>
      </c>
      <c r="H248" s="132">
        <f>[1]Производство!H248-[1]Заказы!H248</f>
        <v>16</v>
      </c>
      <c r="I248" s="78">
        <f>[1]Производство!I248-[1]Заказы!I248</f>
        <v>0</v>
      </c>
      <c r="J248" s="78">
        <f>[1]Производство!J248-[1]Заказы!J248</f>
        <v>0</v>
      </c>
      <c r="K248" s="212"/>
      <c r="L248" s="80">
        <v>248</v>
      </c>
      <c r="M248" s="81">
        <f t="shared" si="24"/>
        <v>14136</v>
      </c>
      <c r="N248" s="80">
        <v>236</v>
      </c>
      <c r="O248" s="81">
        <f t="shared" si="25"/>
        <v>13452</v>
      </c>
      <c r="P248" s="80">
        <v>223</v>
      </c>
      <c r="Q248" s="81">
        <f t="shared" si="26"/>
        <v>12711</v>
      </c>
      <c r="R248" s="80">
        <v>211</v>
      </c>
      <c r="S248" s="82">
        <f t="shared" si="27"/>
        <v>12027</v>
      </c>
      <c r="T248" s="83"/>
      <c r="U248" s="48"/>
      <c r="V248" s="49"/>
      <c r="W248" s="49"/>
      <c r="X248" s="49"/>
      <c r="Y248" s="49"/>
      <c r="Z248" s="49"/>
      <c r="AA248" s="49"/>
      <c r="AB248" s="49"/>
      <c r="AC248" s="49"/>
      <c r="AD248" s="49"/>
      <c r="AE248" s="49"/>
      <c r="AF248" s="49"/>
      <c r="AG248" s="49"/>
      <c r="AH248" s="49"/>
      <c r="AI248" s="49"/>
      <c r="AJ248" s="49"/>
      <c r="AK248" s="49"/>
      <c r="AL248" s="49"/>
      <c r="AM248" s="49"/>
      <c r="AN248" s="49"/>
      <c r="AO248" s="49"/>
      <c r="AP248" s="49"/>
      <c r="AQ248" s="49"/>
      <c r="AR248" s="49"/>
      <c r="AS248" s="49"/>
      <c r="AT248" s="49"/>
      <c r="AU248" s="49"/>
    </row>
    <row r="249" spans="1:47" s="50" customFormat="1" ht="16.5" customHeight="1">
      <c r="A249" s="283" t="s">
        <v>280</v>
      </c>
      <c r="B249" s="85" t="s">
        <v>292</v>
      </c>
      <c r="C249" s="86" t="s">
        <v>33</v>
      </c>
      <c r="D249" s="284" t="s">
        <v>286</v>
      </c>
      <c r="E249" s="88" t="s">
        <v>29</v>
      </c>
      <c r="F249" s="129">
        <f>[1]Производство!F249-[1]Заказы!F249</f>
        <v>9</v>
      </c>
      <c r="G249" s="129">
        <f>[1]Производство!G249-[1]Заказы!G249</f>
        <v>3</v>
      </c>
      <c r="H249" s="129">
        <f>[1]Производство!H249-[1]Заказы!H249</f>
        <v>7</v>
      </c>
      <c r="I249" s="89">
        <f>[1]Производство!I249-[1]Заказы!I249</f>
        <v>0</v>
      </c>
      <c r="J249" s="89">
        <f>[1]Производство!J249-[1]Заказы!J249</f>
        <v>0</v>
      </c>
      <c r="K249" s="285"/>
      <c r="L249" s="91">
        <v>352</v>
      </c>
      <c r="M249" s="92">
        <f t="shared" si="24"/>
        <v>6688</v>
      </c>
      <c r="N249" s="91">
        <v>334</v>
      </c>
      <c r="O249" s="92">
        <f t="shared" si="25"/>
        <v>6346</v>
      </c>
      <c r="P249" s="91">
        <v>317</v>
      </c>
      <c r="Q249" s="92">
        <f t="shared" si="26"/>
        <v>6023</v>
      </c>
      <c r="R249" s="91">
        <v>300</v>
      </c>
      <c r="S249" s="93">
        <f t="shared" si="27"/>
        <v>5700</v>
      </c>
      <c r="T249" s="94"/>
      <c r="U249" s="48"/>
      <c r="V249" s="49"/>
      <c r="W249" s="49"/>
      <c r="X249" s="49"/>
      <c r="Y249" s="49"/>
      <c r="Z249" s="49"/>
      <c r="AA249" s="49"/>
      <c r="AB249" s="49"/>
      <c r="AC249" s="49"/>
      <c r="AD249" s="49"/>
      <c r="AE249" s="49"/>
      <c r="AF249" s="49"/>
      <c r="AG249" s="49"/>
      <c r="AH249" s="49"/>
      <c r="AI249" s="49"/>
      <c r="AJ249" s="49"/>
      <c r="AK249" s="49"/>
      <c r="AL249" s="49"/>
      <c r="AM249" s="49"/>
      <c r="AN249" s="49"/>
      <c r="AO249" s="49"/>
      <c r="AP249" s="49"/>
      <c r="AQ249" s="49"/>
      <c r="AR249" s="49"/>
      <c r="AS249" s="49"/>
      <c r="AT249" s="49"/>
      <c r="AU249" s="49"/>
    </row>
    <row r="250" spans="1:47" s="50" customFormat="1" ht="16.5" customHeight="1">
      <c r="A250" s="286" t="s">
        <v>280</v>
      </c>
      <c r="B250" s="96" t="s">
        <v>293</v>
      </c>
      <c r="C250" s="97" t="s">
        <v>27</v>
      </c>
      <c r="D250" s="287" t="s">
        <v>286</v>
      </c>
      <c r="E250" s="99" t="s">
        <v>29</v>
      </c>
      <c r="F250" s="131">
        <f>[1]Производство!F250-[1]Заказы!F250</f>
        <v>8</v>
      </c>
      <c r="G250" s="101"/>
      <c r="H250" s="101"/>
      <c r="I250" s="100">
        <f>[1]Производство!I250-[1]Заказы!I250</f>
        <v>0</v>
      </c>
      <c r="J250" s="100">
        <f>[1]Производство!J250-[1]Заказы!J250</f>
        <v>0</v>
      </c>
      <c r="K250" s="288"/>
      <c r="L250" s="103">
        <v>352</v>
      </c>
      <c r="M250" s="104">
        <f t="shared" si="24"/>
        <v>2816</v>
      </c>
      <c r="N250" s="103">
        <v>334</v>
      </c>
      <c r="O250" s="104">
        <f t="shared" si="25"/>
        <v>2672</v>
      </c>
      <c r="P250" s="103">
        <v>317</v>
      </c>
      <c r="Q250" s="104">
        <f t="shared" si="26"/>
        <v>2536</v>
      </c>
      <c r="R250" s="103">
        <v>300</v>
      </c>
      <c r="S250" s="105">
        <f t="shared" si="27"/>
        <v>2400</v>
      </c>
      <c r="T250" s="106"/>
      <c r="U250" s="48"/>
      <c r="V250" s="49"/>
      <c r="W250" s="49"/>
      <c r="X250" s="49"/>
      <c r="Y250" s="49"/>
      <c r="Z250" s="49"/>
      <c r="AA250" s="49"/>
      <c r="AB250" s="49"/>
      <c r="AC250" s="49"/>
      <c r="AD250" s="49"/>
      <c r="AE250" s="49"/>
      <c r="AF250" s="49"/>
      <c r="AG250" s="49"/>
      <c r="AH250" s="49"/>
      <c r="AI250" s="49"/>
      <c r="AJ250" s="49"/>
      <c r="AK250" s="49"/>
      <c r="AL250" s="49"/>
      <c r="AM250" s="49"/>
      <c r="AN250" s="49"/>
      <c r="AO250" s="49"/>
      <c r="AP250" s="49"/>
      <c r="AQ250" s="49"/>
      <c r="AR250" s="49"/>
      <c r="AS250" s="49"/>
      <c r="AT250" s="49"/>
      <c r="AU250" s="49"/>
    </row>
    <row r="251" spans="1:47" s="50" customFormat="1" ht="16.5" customHeight="1" thickBot="1">
      <c r="A251" s="289" t="s">
        <v>280</v>
      </c>
      <c r="B251" s="108" t="s">
        <v>294</v>
      </c>
      <c r="C251" s="127" t="s">
        <v>37</v>
      </c>
      <c r="D251" s="290" t="s">
        <v>286</v>
      </c>
      <c r="E251" s="111" t="s">
        <v>29</v>
      </c>
      <c r="F251" s="132">
        <f>[1]Производство!F251-[1]Заказы!F251</f>
        <v>24</v>
      </c>
      <c r="G251" s="132">
        <f>[1]Производство!G251-[1]Заказы!G251</f>
        <v>14</v>
      </c>
      <c r="H251" s="132">
        <f>[1]Производство!H251-[1]Заказы!H251</f>
        <v>28</v>
      </c>
      <c r="I251" s="78">
        <f>[1]Производство!I251-[1]Заказы!I251</f>
        <v>0</v>
      </c>
      <c r="J251" s="78">
        <f>[1]Производство!J251-[1]Заказы!J251</f>
        <v>0</v>
      </c>
      <c r="K251" s="291"/>
      <c r="L251" s="112">
        <v>352</v>
      </c>
      <c r="M251" s="113">
        <f t="shared" si="24"/>
        <v>23232</v>
      </c>
      <c r="N251" s="112">
        <v>334</v>
      </c>
      <c r="O251" s="113">
        <f t="shared" si="25"/>
        <v>22044</v>
      </c>
      <c r="P251" s="112">
        <v>317</v>
      </c>
      <c r="Q251" s="113">
        <f t="shared" si="26"/>
        <v>20922</v>
      </c>
      <c r="R251" s="112">
        <v>300</v>
      </c>
      <c r="S251" s="114">
        <f t="shared" si="27"/>
        <v>19800</v>
      </c>
      <c r="T251" s="115"/>
      <c r="U251" s="48"/>
      <c r="V251" s="49"/>
      <c r="W251" s="49"/>
      <c r="X251" s="49"/>
      <c r="Y251" s="49"/>
      <c r="Z251" s="49"/>
      <c r="AA251" s="49"/>
      <c r="AB251" s="49"/>
      <c r="AC251" s="49"/>
      <c r="AD251" s="49"/>
      <c r="AE251" s="49"/>
      <c r="AF251" s="49"/>
      <c r="AG251" s="49"/>
      <c r="AH251" s="49"/>
      <c r="AI251" s="49"/>
      <c r="AJ251" s="49"/>
      <c r="AK251" s="49"/>
      <c r="AL251" s="49"/>
      <c r="AM251" s="49"/>
      <c r="AN251" s="49"/>
      <c r="AO251" s="49"/>
      <c r="AP251" s="49"/>
      <c r="AQ251" s="49"/>
      <c r="AR251" s="49"/>
      <c r="AS251" s="49"/>
      <c r="AT251" s="49"/>
      <c r="AU251" s="49"/>
    </row>
    <row r="252" spans="1:47" s="50" customFormat="1" ht="16.5" customHeight="1">
      <c r="A252" s="277" t="s">
        <v>280</v>
      </c>
      <c r="B252" s="63" t="s">
        <v>295</v>
      </c>
      <c r="C252" s="64" t="s">
        <v>27</v>
      </c>
      <c r="D252" s="292" t="s">
        <v>286</v>
      </c>
      <c r="E252" s="66" t="s">
        <v>29</v>
      </c>
      <c r="F252" s="129">
        <f>[1]Производство!F252-[1]Заказы!F252</f>
        <v>21</v>
      </c>
      <c r="G252" s="129">
        <f>[1]Производство!G252-[1]Заказы!G252</f>
        <v>7</v>
      </c>
      <c r="H252" s="129">
        <f>[1]Производство!H252-[1]Заказы!H252</f>
        <v>7</v>
      </c>
      <c r="I252" s="89">
        <f>[1]Производство!I252-[1]Заказы!I252</f>
        <v>0</v>
      </c>
      <c r="J252" s="89">
        <f>[1]Производство!J252-[1]Заказы!J252</f>
        <v>0</v>
      </c>
      <c r="K252" s="209"/>
      <c r="L252" s="69">
        <v>397</v>
      </c>
      <c r="M252" s="70">
        <f t="shared" si="24"/>
        <v>13895</v>
      </c>
      <c r="N252" s="69">
        <v>377</v>
      </c>
      <c r="O252" s="70">
        <f t="shared" si="25"/>
        <v>13195</v>
      </c>
      <c r="P252" s="69">
        <v>358</v>
      </c>
      <c r="Q252" s="70">
        <f t="shared" si="26"/>
        <v>12530</v>
      </c>
      <c r="R252" s="69">
        <v>338</v>
      </c>
      <c r="S252" s="71">
        <f t="shared" si="27"/>
        <v>11830</v>
      </c>
      <c r="T252" s="72"/>
      <c r="U252" s="48"/>
      <c r="V252" s="49"/>
      <c r="W252" s="49"/>
      <c r="X252" s="49"/>
      <c r="Y252" s="49"/>
      <c r="Z252" s="49"/>
      <c r="AA252" s="49"/>
      <c r="AB252" s="49"/>
      <c r="AC252" s="49"/>
      <c r="AD252" s="49"/>
      <c r="AE252" s="49"/>
      <c r="AF252" s="49"/>
      <c r="AG252" s="49"/>
      <c r="AH252" s="49"/>
      <c r="AI252" s="49"/>
      <c r="AJ252" s="49"/>
      <c r="AK252" s="49"/>
      <c r="AL252" s="49"/>
      <c r="AM252" s="49"/>
      <c r="AN252" s="49"/>
      <c r="AO252" s="49"/>
      <c r="AP252" s="49"/>
      <c r="AQ252" s="49"/>
      <c r="AR252" s="49"/>
      <c r="AS252" s="49"/>
      <c r="AT252" s="49"/>
      <c r="AU252" s="49"/>
    </row>
    <row r="253" spans="1:47" s="50" customFormat="1" ht="16.5" customHeight="1">
      <c r="A253" s="279" t="s">
        <v>280</v>
      </c>
      <c r="B253" s="117" t="s">
        <v>296</v>
      </c>
      <c r="C253" s="118" t="s">
        <v>37</v>
      </c>
      <c r="D253" s="293" t="s">
        <v>286</v>
      </c>
      <c r="E253" s="120" t="s">
        <v>29</v>
      </c>
      <c r="F253" s="131">
        <f>[1]Производство!F253-[1]Заказы!F253</f>
        <v>40</v>
      </c>
      <c r="G253" s="131">
        <f>[1]Производство!G253-[1]Заказы!G253</f>
        <v>19</v>
      </c>
      <c r="H253" s="131">
        <f>[1]Производство!H253-[1]Заказы!H253</f>
        <v>20</v>
      </c>
      <c r="I253" s="100">
        <f>[1]Производство!I253-[1]Заказы!I253</f>
        <v>0</v>
      </c>
      <c r="J253" s="100">
        <f>[1]Производство!J253-[1]Заказы!J253</f>
        <v>0</v>
      </c>
      <c r="K253" s="211"/>
      <c r="L253" s="121">
        <v>397</v>
      </c>
      <c r="M253" s="122">
        <f t="shared" si="24"/>
        <v>31363</v>
      </c>
      <c r="N253" s="121">
        <v>377</v>
      </c>
      <c r="O253" s="122">
        <f t="shared" si="25"/>
        <v>29783</v>
      </c>
      <c r="P253" s="121">
        <v>358</v>
      </c>
      <c r="Q253" s="122">
        <f t="shared" si="26"/>
        <v>28282</v>
      </c>
      <c r="R253" s="121">
        <v>338</v>
      </c>
      <c r="S253" s="123">
        <f t="shared" si="27"/>
        <v>26702</v>
      </c>
      <c r="T253" s="106"/>
      <c r="U253" s="48"/>
      <c r="V253" s="49"/>
      <c r="W253" s="49"/>
      <c r="X253" s="49"/>
      <c r="Y253" s="49"/>
      <c r="Z253" s="49"/>
      <c r="AA253" s="49"/>
      <c r="AB253" s="49"/>
      <c r="AC253" s="49"/>
      <c r="AD253" s="49"/>
      <c r="AE253" s="49"/>
      <c r="AF253" s="49"/>
      <c r="AG253" s="49"/>
      <c r="AH253" s="49"/>
      <c r="AI253" s="49"/>
      <c r="AJ253" s="49"/>
      <c r="AK253" s="49"/>
      <c r="AL253" s="49"/>
      <c r="AM253" s="49"/>
      <c r="AN253" s="49"/>
      <c r="AO253" s="49"/>
      <c r="AP253" s="49"/>
      <c r="AQ253" s="49"/>
      <c r="AR253" s="49"/>
      <c r="AS253" s="49"/>
      <c r="AT253" s="49"/>
      <c r="AU253" s="49"/>
    </row>
    <row r="254" spans="1:47" s="50" customFormat="1" ht="16.5" customHeight="1" thickBot="1">
      <c r="A254" s="281" t="s">
        <v>280</v>
      </c>
      <c r="B254" s="74" t="s">
        <v>297</v>
      </c>
      <c r="C254" s="75" t="s">
        <v>31</v>
      </c>
      <c r="D254" s="294" t="s">
        <v>286</v>
      </c>
      <c r="E254" s="77" t="s">
        <v>29</v>
      </c>
      <c r="F254" s="132">
        <f>[1]Производство!F254-[1]Заказы!F254</f>
        <v>26</v>
      </c>
      <c r="G254" s="132">
        <f>[1]Производство!G254-[1]Заказы!G254</f>
        <v>16</v>
      </c>
      <c r="H254" s="132">
        <f>[1]Производство!H254-[1]Заказы!H254</f>
        <v>11</v>
      </c>
      <c r="I254" s="78">
        <f>[1]Производство!I254-[1]Заказы!I254</f>
        <v>0</v>
      </c>
      <c r="J254" s="78">
        <f>[1]Производство!J254-[1]Заказы!J254</f>
        <v>0</v>
      </c>
      <c r="K254" s="212"/>
      <c r="L254" s="80">
        <v>397</v>
      </c>
      <c r="M254" s="81">
        <f t="shared" si="24"/>
        <v>21041</v>
      </c>
      <c r="N254" s="80">
        <v>377</v>
      </c>
      <c r="O254" s="81">
        <f t="shared" si="25"/>
        <v>19981</v>
      </c>
      <c r="P254" s="80">
        <v>358</v>
      </c>
      <c r="Q254" s="81">
        <f t="shared" si="26"/>
        <v>18974</v>
      </c>
      <c r="R254" s="80">
        <v>338</v>
      </c>
      <c r="S254" s="82">
        <f t="shared" si="27"/>
        <v>17914</v>
      </c>
      <c r="T254" s="83"/>
      <c r="U254" s="48"/>
      <c r="V254" s="49"/>
      <c r="W254" s="49"/>
      <c r="X254" s="49"/>
      <c r="Y254" s="49"/>
      <c r="Z254" s="49"/>
      <c r="AA254" s="49"/>
      <c r="AB254" s="49"/>
      <c r="AC254" s="49"/>
      <c r="AD254" s="49"/>
      <c r="AE254" s="49"/>
      <c r="AF254" s="49"/>
      <c r="AG254" s="49"/>
      <c r="AH254" s="49"/>
      <c r="AI254" s="49"/>
      <c r="AJ254" s="49"/>
      <c r="AK254" s="49"/>
      <c r="AL254" s="49"/>
      <c r="AM254" s="49"/>
      <c r="AN254" s="49"/>
      <c r="AO254" s="49"/>
      <c r="AP254" s="49"/>
      <c r="AQ254" s="49"/>
      <c r="AR254" s="49"/>
      <c r="AS254" s="49"/>
      <c r="AT254" s="49"/>
      <c r="AU254" s="49"/>
    </row>
    <row r="255" spans="1:47" s="50" customFormat="1" ht="16.5" hidden="1" customHeight="1">
      <c r="A255" s="295" t="s">
        <v>280</v>
      </c>
      <c r="B255" s="162" t="s">
        <v>298</v>
      </c>
      <c r="C255" s="296" t="s">
        <v>33</v>
      </c>
      <c r="D255" s="297" t="s">
        <v>299</v>
      </c>
      <c r="E255" s="298" t="s">
        <v>29</v>
      </c>
      <c r="F255" s="89">
        <f>[1]Производство!F255-[1]Заказы!F255</f>
        <v>0</v>
      </c>
      <c r="G255" s="90">
        <f>[1]Производство!G255-[1]Заказы!G255</f>
        <v>1</v>
      </c>
      <c r="H255" s="90">
        <f>[1]Производство!H255-[1]Заказы!H255</f>
        <v>0</v>
      </c>
      <c r="I255" s="89">
        <f>[1]Производство!I255-[1]Заказы!I255</f>
        <v>0</v>
      </c>
      <c r="J255" s="89">
        <f>[1]Производство!J255-[1]Заказы!J255</f>
        <v>0</v>
      </c>
      <c r="K255" s="299"/>
      <c r="L255" s="166">
        <v>250</v>
      </c>
      <c r="M255" s="167">
        <f t="shared" si="24"/>
        <v>250</v>
      </c>
      <c r="N255" s="166">
        <v>238</v>
      </c>
      <c r="O255" s="167">
        <f t="shared" si="25"/>
        <v>238</v>
      </c>
      <c r="P255" s="166">
        <v>226</v>
      </c>
      <c r="Q255" s="167">
        <f t="shared" si="26"/>
        <v>226</v>
      </c>
      <c r="R255" s="166">
        <v>213</v>
      </c>
      <c r="S255" s="300">
        <f t="shared" si="27"/>
        <v>213</v>
      </c>
      <c r="T255" s="94"/>
      <c r="U255" s="48"/>
      <c r="V255" s="49"/>
      <c r="W255" s="49"/>
      <c r="X255" s="49"/>
      <c r="Y255" s="49"/>
      <c r="Z255" s="49"/>
      <c r="AA255" s="49"/>
      <c r="AB255" s="49"/>
      <c r="AC255" s="49"/>
      <c r="AD255" s="49"/>
      <c r="AE255" s="49"/>
      <c r="AF255" s="49"/>
      <c r="AG255" s="49"/>
      <c r="AH255" s="49"/>
      <c r="AI255" s="49"/>
      <c r="AJ255" s="49"/>
      <c r="AK255" s="49"/>
      <c r="AL255" s="49"/>
      <c r="AM255" s="49"/>
      <c r="AN255" s="49"/>
      <c r="AO255" s="49"/>
      <c r="AP255" s="49"/>
      <c r="AQ255" s="49"/>
      <c r="AR255" s="49"/>
      <c r="AS255" s="49"/>
      <c r="AT255" s="49"/>
      <c r="AU255" s="49"/>
    </row>
    <row r="256" spans="1:47" s="50" customFormat="1" ht="16.5" hidden="1" customHeight="1">
      <c r="A256" s="286" t="s">
        <v>280</v>
      </c>
      <c r="B256" s="96" t="s">
        <v>300</v>
      </c>
      <c r="C256" s="97" t="s">
        <v>27</v>
      </c>
      <c r="D256" s="287" t="s">
        <v>299</v>
      </c>
      <c r="E256" s="99" t="s">
        <v>29</v>
      </c>
      <c r="F256" s="100">
        <f>[1]Производство!F256-[1]Заказы!F256</f>
        <v>0</v>
      </c>
      <c r="G256" s="101">
        <f>[1]Производство!G256-[1]Заказы!G256</f>
        <v>1</v>
      </c>
      <c r="H256" s="101">
        <f>[1]Производство!H256-[1]Заказы!H256</f>
        <v>2</v>
      </c>
      <c r="I256" s="100">
        <f>[1]Производство!I256-[1]Заказы!I256</f>
        <v>0</v>
      </c>
      <c r="J256" s="100">
        <f>[1]Производство!J256-[1]Заказы!J256</f>
        <v>0</v>
      </c>
      <c r="K256" s="288"/>
      <c r="L256" s="103">
        <v>250</v>
      </c>
      <c r="M256" s="104">
        <f t="shared" si="24"/>
        <v>750</v>
      </c>
      <c r="N256" s="103">
        <v>238</v>
      </c>
      <c r="O256" s="104">
        <f t="shared" si="25"/>
        <v>714</v>
      </c>
      <c r="P256" s="103">
        <v>226</v>
      </c>
      <c r="Q256" s="104">
        <f t="shared" si="26"/>
        <v>678</v>
      </c>
      <c r="R256" s="103">
        <v>213</v>
      </c>
      <c r="S256" s="105">
        <f t="shared" si="27"/>
        <v>639</v>
      </c>
      <c r="T256" s="106"/>
      <c r="U256" s="48"/>
      <c r="V256" s="49"/>
      <c r="W256" s="49"/>
      <c r="X256" s="49"/>
      <c r="Y256" s="49"/>
      <c r="Z256" s="49"/>
      <c r="AA256" s="49"/>
      <c r="AB256" s="49"/>
      <c r="AC256" s="49"/>
      <c r="AD256" s="49"/>
      <c r="AE256" s="49"/>
      <c r="AF256" s="49"/>
      <c r="AG256" s="49"/>
      <c r="AH256" s="49"/>
      <c r="AI256" s="49"/>
      <c r="AJ256" s="49"/>
      <c r="AK256" s="49"/>
      <c r="AL256" s="49"/>
      <c r="AM256" s="49"/>
      <c r="AN256" s="49"/>
      <c r="AO256" s="49"/>
      <c r="AP256" s="49"/>
      <c r="AQ256" s="49"/>
      <c r="AR256" s="49"/>
      <c r="AS256" s="49"/>
      <c r="AT256" s="49"/>
      <c r="AU256" s="49"/>
    </row>
    <row r="257" spans="1:47" s="50" customFormat="1" ht="16.5" hidden="1" customHeight="1" thickBot="1">
      <c r="A257" s="301" t="s">
        <v>280</v>
      </c>
      <c r="B257" s="302" t="s">
        <v>301</v>
      </c>
      <c r="C257" s="303" t="s">
        <v>31</v>
      </c>
      <c r="D257" s="304" t="s">
        <v>299</v>
      </c>
      <c r="E257" s="305" t="s">
        <v>29</v>
      </c>
      <c r="F257" s="78">
        <f>[1]Производство!F257-[1]Заказы!F257</f>
        <v>0</v>
      </c>
      <c r="G257" s="79">
        <f>[1]Производство!G257-[1]Заказы!G257</f>
        <v>1</v>
      </c>
      <c r="H257" s="79">
        <f>[1]Производство!H257-[1]Заказы!H257</f>
        <v>1</v>
      </c>
      <c r="I257" s="78">
        <f>[1]Производство!I257-[1]Заказы!I257</f>
        <v>0</v>
      </c>
      <c r="J257" s="78">
        <f>[1]Производство!J257-[1]Заказы!J257</f>
        <v>0</v>
      </c>
      <c r="K257" s="306"/>
      <c r="L257" s="175">
        <v>250</v>
      </c>
      <c r="M257" s="176">
        <f t="shared" si="24"/>
        <v>500</v>
      </c>
      <c r="N257" s="175">
        <v>238</v>
      </c>
      <c r="O257" s="176">
        <f t="shared" si="25"/>
        <v>476</v>
      </c>
      <c r="P257" s="175">
        <v>226</v>
      </c>
      <c r="Q257" s="176">
        <f t="shared" si="26"/>
        <v>452</v>
      </c>
      <c r="R257" s="175">
        <v>213</v>
      </c>
      <c r="S257" s="307">
        <f t="shared" si="27"/>
        <v>426</v>
      </c>
      <c r="T257" s="115"/>
      <c r="U257" s="48"/>
      <c r="V257" s="49"/>
      <c r="W257" s="49"/>
      <c r="X257" s="49"/>
      <c r="Y257" s="49"/>
      <c r="Z257" s="49"/>
      <c r="AA257" s="49"/>
      <c r="AB257" s="49"/>
      <c r="AC257" s="49"/>
      <c r="AD257" s="49"/>
      <c r="AE257" s="49"/>
      <c r="AF257" s="49"/>
      <c r="AG257" s="49"/>
      <c r="AH257" s="49"/>
      <c r="AI257" s="49"/>
      <c r="AJ257" s="49"/>
      <c r="AK257" s="49"/>
      <c r="AL257" s="49"/>
      <c r="AM257" s="49"/>
      <c r="AN257" s="49"/>
      <c r="AO257" s="49"/>
      <c r="AP257" s="49"/>
      <c r="AQ257" s="49"/>
      <c r="AR257" s="49"/>
      <c r="AS257" s="49"/>
      <c r="AT257" s="49"/>
      <c r="AU257" s="49"/>
    </row>
    <row r="258" spans="1:47" s="50" customFormat="1" ht="16.5" hidden="1" customHeight="1">
      <c r="A258" s="308" t="s">
        <v>280</v>
      </c>
      <c r="B258" s="182" t="s">
        <v>302</v>
      </c>
      <c r="C258" s="309" t="s">
        <v>33</v>
      </c>
      <c r="D258" s="310" t="s">
        <v>299</v>
      </c>
      <c r="E258" s="180" t="s">
        <v>29</v>
      </c>
      <c r="F258" s="89">
        <f>[1]Производство!F258-[1]Заказы!F258</f>
        <v>0</v>
      </c>
      <c r="G258" s="90">
        <f>[1]Производство!G258-[1]Заказы!G258</f>
        <v>2</v>
      </c>
      <c r="H258" s="90">
        <f>[1]Производство!H258-[1]Заказы!H258</f>
        <v>2</v>
      </c>
      <c r="I258" s="89">
        <f>[1]Производство!I258-[1]Заказы!I258</f>
        <v>0</v>
      </c>
      <c r="J258" s="89">
        <f>[1]Производство!J258-[1]Заказы!J258</f>
        <v>0</v>
      </c>
      <c r="K258" s="311"/>
      <c r="L258" s="312">
        <v>250</v>
      </c>
      <c r="M258" s="313">
        <f t="shared" si="24"/>
        <v>1000</v>
      </c>
      <c r="N258" s="312">
        <v>238</v>
      </c>
      <c r="O258" s="313">
        <f t="shared" si="25"/>
        <v>952</v>
      </c>
      <c r="P258" s="312">
        <v>226</v>
      </c>
      <c r="Q258" s="313">
        <f t="shared" si="26"/>
        <v>904</v>
      </c>
      <c r="R258" s="312">
        <v>213</v>
      </c>
      <c r="S258" s="314">
        <f t="shared" si="27"/>
        <v>852</v>
      </c>
      <c r="T258" s="72"/>
      <c r="U258" s="48"/>
      <c r="V258" s="49"/>
      <c r="W258" s="49"/>
      <c r="X258" s="49"/>
      <c r="Y258" s="49"/>
      <c r="Z258" s="49"/>
      <c r="AA258" s="49"/>
      <c r="AB258" s="49"/>
      <c r="AC258" s="49"/>
      <c r="AD258" s="49"/>
      <c r="AE258" s="49"/>
      <c r="AF258" s="49"/>
      <c r="AG258" s="49"/>
      <c r="AH258" s="49"/>
      <c r="AI258" s="49"/>
      <c r="AJ258" s="49"/>
      <c r="AK258" s="49"/>
      <c r="AL258" s="49"/>
      <c r="AM258" s="49"/>
      <c r="AN258" s="49"/>
      <c r="AO258" s="49"/>
      <c r="AP258" s="49"/>
      <c r="AQ258" s="49"/>
      <c r="AR258" s="49"/>
      <c r="AS258" s="49"/>
      <c r="AT258" s="49"/>
      <c r="AU258" s="49"/>
    </row>
    <row r="259" spans="1:47" s="50" customFormat="1" ht="16.5" hidden="1" customHeight="1">
      <c r="A259" s="279" t="s">
        <v>280</v>
      </c>
      <c r="B259" s="117" t="s">
        <v>303</v>
      </c>
      <c r="C259" s="118" t="s">
        <v>27</v>
      </c>
      <c r="D259" s="293" t="s">
        <v>299</v>
      </c>
      <c r="E259" s="120" t="s">
        <v>29</v>
      </c>
      <c r="F259" s="100">
        <f>[1]Производство!F259-[1]Заказы!F259</f>
        <v>0</v>
      </c>
      <c r="G259" s="101">
        <f>[1]Производство!G259-[1]Заказы!G259</f>
        <v>1</v>
      </c>
      <c r="H259" s="101">
        <f>[1]Производство!H259-[1]Заказы!H259</f>
        <v>0</v>
      </c>
      <c r="I259" s="100">
        <f>[1]Производство!I259-[1]Заказы!I259</f>
        <v>0</v>
      </c>
      <c r="J259" s="100">
        <f>[1]Производство!J259-[1]Заказы!J259</f>
        <v>0</v>
      </c>
      <c r="K259" s="211"/>
      <c r="L259" s="121">
        <v>250</v>
      </c>
      <c r="M259" s="122">
        <f t="shared" si="24"/>
        <v>250</v>
      </c>
      <c r="N259" s="121">
        <v>238</v>
      </c>
      <c r="O259" s="122">
        <f t="shared" si="25"/>
        <v>238</v>
      </c>
      <c r="P259" s="121">
        <v>226</v>
      </c>
      <c r="Q259" s="122">
        <f t="shared" si="26"/>
        <v>226</v>
      </c>
      <c r="R259" s="121">
        <v>213</v>
      </c>
      <c r="S259" s="123">
        <f t="shared" si="27"/>
        <v>213</v>
      </c>
      <c r="T259" s="106"/>
      <c r="U259" s="48"/>
      <c r="V259" s="49"/>
      <c r="W259" s="49"/>
      <c r="X259" s="49"/>
      <c r="Y259" s="49"/>
      <c r="Z259" s="49"/>
      <c r="AA259" s="49"/>
      <c r="AB259" s="49"/>
      <c r="AC259" s="49"/>
      <c r="AD259" s="49"/>
      <c r="AE259" s="49"/>
      <c r="AF259" s="49"/>
      <c r="AG259" s="49"/>
      <c r="AH259" s="49"/>
      <c r="AI259" s="49"/>
      <c r="AJ259" s="49"/>
      <c r="AK259" s="49"/>
      <c r="AL259" s="49"/>
      <c r="AM259" s="49"/>
      <c r="AN259" s="49"/>
      <c r="AO259" s="49"/>
      <c r="AP259" s="49"/>
      <c r="AQ259" s="49"/>
      <c r="AR259" s="49"/>
      <c r="AS259" s="49"/>
      <c r="AT259" s="49"/>
      <c r="AU259" s="49"/>
    </row>
    <row r="260" spans="1:47" s="50" customFormat="1" ht="16.5" hidden="1" customHeight="1" thickBot="1">
      <c r="A260" s="315" t="s">
        <v>280</v>
      </c>
      <c r="B260" s="155" t="s">
        <v>304</v>
      </c>
      <c r="C260" s="316" t="s">
        <v>71</v>
      </c>
      <c r="D260" s="317" t="s">
        <v>299</v>
      </c>
      <c r="E260" s="318" t="s">
        <v>29</v>
      </c>
      <c r="F260" s="78">
        <f>[1]Производство!F260-[1]Заказы!F260</f>
        <v>0</v>
      </c>
      <c r="G260" s="79">
        <f>[1]Производство!G260-[1]Заказы!G260</f>
        <v>1</v>
      </c>
      <c r="H260" s="79">
        <f>[1]Производство!H260-[1]Заказы!H260</f>
        <v>0</v>
      </c>
      <c r="I260" s="78">
        <f>[1]Производство!I260-[1]Заказы!I260</f>
        <v>0</v>
      </c>
      <c r="J260" s="78">
        <f>[1]Производство!J260-[1]Заказы!J260</f>
        <v>0</v>
      </c>
      <c r="K260" s="319"/>
      <c r="L260" s="159">
        <v>250</v>
      </c>
      <c r="M260" s="160">
        <f t="shared" si="24"/>
        <v>250</v>
      </c>
      <c r="N260" s="159">
        <v>238</v>
      </c>
      <c r="O260" s="160">
        <f t="shared" si="25"/>
        <v>238</v>
      </c>
      <c r="P260" s="159">
        <v>226</v>
      </c>
      <c r="Q260" s="160">
        <f t="shared" si="26"/>
        <v>226</v>
      </c>
      <c r="R260" s="159">
        <v>213</v>
      </c>
      <c r="S260" s="161">
        <f t="shared" si="27"/>
        <v>213</v>
      </c>
      <c r="T260" s="83"/>
      <c r="U260" s="48"/>
      <c r="V260" s="49"/>
      <c r="W260" s="49"/>
      <c r="X260" s="49"/>
      <c r="Y260" s="49"/>
      <c r="Z260" s="49"/>
      <c r="AA260" s="49"/>
      <c r="AB260" s="49"/>
      <c r="AC260" s="49"/>
      <c r="AD260" s="49"/>
      <c r="AE260" s="49"/>
      <c r="AF260" s="49"/>
      <c r="AG260" s="49"/>
      <c r="AH260" s="49"/>
      <c r="AI260" s="49"/>
      <c r="AJ260" s="49"/>
      <c r="AK260" s="49"/>
      <c r="AL260" s="49"/>
      <c r="AM260" s="49"/>
      <c r="AN260" s="49"/>
      <c r="AO260" s="49"/>
      <c r="AP260" s="49"/>
      <c r="AQ260" s="49"/>
      <c r="AR260" s="49"/>
      <c r="AS260" s="49"/>
      <c r="AT260" s="49"/>
      <c r="AU260" s="49"/>
    </row>
    <row r="261" spans="1:47" s="50" customFormat="1" ht="16.5" customHeight="1">
      <c r="A261" s="295" t="s">
        <v>280</v>
      </c>
      <c r="B261" s="162" t="s">
        <v>305</v>
      </c>
      <c r="C261" s="296" t="s">
        <v>27</v>
      </c>
      <c r="D261" s="297" t="s">
        <v>286</v>
      </c>
      <c r="E261" s="298" t="s">
        <v>29</v>
      </c>
      <c r="F261" s="129">
        <f>[1]Производство!F261-[1]Заказы!F261</f>
        <v>24</v>
      </c>
      <c r="G261" s="129">
        <f>[1]Производство!G261-[1]Заказы!G261</f>
        <v>14</v>
      </c>
      <c r="H261" s="90"/>
      <c r="I261" s="89">
        <f>[1]Производство!I261-[1]Заказы!I261</f>
        <v>0</v>
      </c>
      <c r="J261" s="89">
        <f>[1]Производство!J261-[1]Заказы!J261</f>
        <v>0</v>
      </c>
      <c r="K261" s="299"/>
      <c r="L261" s="166">
        <v>318</v>
      </c>
      <c r="M261" s="167">
        <f t="shared" si="24"/>
        <v>12084</v>
      </c>
      <c r="N261" s="166">
        <v>302</v>
      </c>
      <c r="O261" s="167">
        <f t="shared" si="25"/>
        <v>11476</v>
      </c>
      <c r="P261" s="166">
        <v>287</v>
      </c>
      <c r="Q261" s="167">
        <f t="shared" si="26"/>
        <v>10906</v>
      </c>
      <c r="R261" s="166">
        <v>271</v>
      </c>
      <c r="S261" s="300">
        <f t="shared" si="27"/>
        <v>10298</v>
      </c>
      <c r="T261" s="94"/>
      <c r="U261" s="48"/>
      <c r="V261" s="49"/>
      <c r="W261" s="49"/>
      <c r="X261" s="49"/>
      <c r="Y261" s="49"/>
      <c r="Z261" s="49"/>
      <c r="AA261" s="49"/>
      <c r="AB261" s="49"/>
      <c r="AC261" s="49"/>
      <c r="AD261" s="49"/>
      <c r="AE261" s="49"/>
      <c r="AF261" s="49"/>
      <c r="AG261" s="49"/>
      <c r="AH261" s="49"/>
      <c r="AI261" s="49"/>
      <c r="AJ261" s="49"/>
      <c r="AK261" s="49"/>
      <c r="AL261" s="49"/>
      <c r="AM261" s="49"/>
      <c r="AN261" s="49"/>
      <c r="AO261" s="49"/>
      <c r="AP261" s="49"/>
      <c r="AQ261" s="49"/>
      <c r="AR261" s="49"/>
      <c r="AS261" s="49"/>
      <c r="AT261" s="49"/>
      <c r="AU261" s="49"/>
    </row>
    <row r="262" spans="1:47" s="50" customFormat="1" ht="16.5" customHeight="1">
      <c r="A262" s="286" t="s">
        <v>280</v>
      </c>
      <c r="B262" s="96" t="s">
        <v>306</v>
      </c>
      <c r="C262" s="97" t="s">
        <v>37</v>
      </c>
      <c r="D262" s="287" t="s">
        <v>286</v>
      </c>
      <c r="E262" s="99" t="s">
        <v>29</v>
      </c>
      <c r="F262" s="131">
        <f>[1]Производство!F262-[1]Заказы!F262</f>
        <v>12</v>
      </c>
      <c r="G262" s="131">
        <f>[1]Производство!G262-[1]Заказы!G262</f>
        <v>5</v>
      </c>
      <c r="H262" s="101"/>
      <c r="I262" s="100">
        <f>[1]Производство!I262-[1]Заказы!I262</f>
        <v>0</v>
      </c>
      <c r="J262" s="100">
        <f>[1]Производство!J262-[1]Заказы!J262</f>
        <v>0</v>
      </c>
      <c r="K262" s="288"/>
      <c r="L262" s="103">
        <v>318</v>
      </c>
      <c r="M262" s="104">
        <f t="shared" si="24"/>
        <v>5406</v>
      </c>
      <c r="N262" s="103">
        <v>302</v>
      </c>
      <c r="O262" s="104">
        <f t="shared" si="25"/>
        <v>5134</v>
      </c>
      <c r="P262" s="103">
        <v>287</v>
      </c>
      <c r="Q262" s="104">
        <f t="shared" si="26"/>
        <v>4879</v>
      </c>
      <c r="R262" s="103">
        <v>271</v>
      </c>
      <c r="S262" s="105">
        <f t="shared" si="27"/>
        <v>4607</v>
      </c>
      <c r="T262" s="106"/>
      <c r="U262" s="48"/>
      <c r="V262" s="49"/>
      <c r="W262" s="49"/>
      <c r="X262" s="49"/>
      <c r="Y262" s="49"/>
      <c r="Z262" s="49"/>
      <c r="AA262" s="49"/>
      <c r="AB262" s="49"/>
      <c r="AC262" s="49"/>
      <c r="AD262" s="49"/>
      <c r="AE262" s="49"/>
      <c r="AF262" s="49"/>
      <c r="AG262" s="49"/>
      <c r="AH262" s="49"/>
      <c r="AI262" s="49"/>
      <c r="AJ262" s="49"/>
      <c r="AK262" s="49"/>
      <c r="AL262" s="49"/>
      <c r="AM262" s="49"/>
      <c r="AN262" s="49"/>
      <c r="AO262" s="49"/>
      <c r="AP262" s="49"/>
      <c r="AQ262" s="49"/>
      <c r="AR262" s="49"/>
      <c r="AS262" s="49"/>
      <c r="AT262" s="49"/>
      <c r="AU262" s="49"/>
    </row>
    <row r="263" spans="1:47" s="50" customFormat="1" ht="16.5" customHeight="1" thickBot="1">
      <c r="A263" s="301" t="s">
        <v>280</v>
      </c>
      <c r="B263" s="302" t="s">
        <v>307</v>
      </c>
      <c r="C263" s="303" t="s">
        <v>31</v>
      </c>
      <c r="D263" s="304" t="s">
        <v>286</v>
      </c>
      <c r="E263" s="305" t="s">
        <v>29</v>
      </c>
      <c r="F263" s="132">
        <f>[1]Производство!F263-[1]Заказы!F263</f>
        <v>5</v>
      </c>
      <c r="G263" s="79"/>
      <c r="H263" s="79"/>
      <c r="I263" s="78">
        <f>[1]Производство!I263-[1]Заказы!I263</f>
        <v>0</v>
      </c>
      <c r="J263" s="78">
        <f>[1]Производство!J263-[1]Заказы!J263</f>
        <v>0</v>
      </c>
      <c r="K263" s="306"/>
      <c r="L263" s="175">
        <v>318</v>
      </c>
      <c r="M263" s="176">
        <f t="shared" si="24"/>
        <v>1590</v>
      </c>
      <c r="N263" s="175">
        <v>302</v>
      </c>
      <c r="O263" s="176">
        <f t="shared" si="25"/>
        <v>1510</v>
      </c>
      <c r="P263" s="175">
        <v>287</v>
      </c>
      <c r="Q263" s="176">
        <f t="shared" si="26"/>
        <v>1435</v>
      </c>
      <c r="R263" s="175">
        <v>271</v>
      </c>
      <c r="S263" s="307">
        <f t="shared" si="27"/>
        <v>1355</v>
      </c>
      <c r="T263" s="106"/>
      <c r="U263" s="48"/>
      <c r="V263" s="49"/>
      <c r="W263" s="49"/>
      <c r="X263" s="49"/>
      <c r="Y263" s="49"/>
      <c r="Z263" s="49"/>
      <c r="AA263" s="49"/>
      <c r="AB263" s="49"/>
      <c r="AC263" s="49"/>
      <c r="AD263" s="49"/>
      <c r="AE263" s="49"/>
      <c r="AF263" s="49"/>
      <c r="AG263" s="49"/>
      <c r="AH263" s="49"/>
      <c r="AI263" s="49"/>
      <c r="AJ263" s="49"/>
      <c r="AK263" s="49"/>
      <c r="AL263" s="49"/>
      <c r="AM263" s="49"/>
      <c r="AN263" s="49"/>
      <c r="AO263" s="49"/>
      <c r="AP263" s="49"/>
      <c r="AQ263" s="49"/>
      <c r="AR263" s="49"/>
      <c r="AS263" s="49"/>
      <c r="AT263" s="49"/>
      <c r="AU263" s="49"/>
    </row>
    <row r="264" spans="1:47" s="50" customFormat="1" ht="16.5" customHeight="1">
      <c r="A264" s="320" t="s">
        <v>280</v>
      </c>
      <c r="B264" s="182" t="s">
        <v>308</v>
      </c>
      <c r="C264" s="309" t="s">
        <v>82</v>
      </c>
      <c r="D264" s="310" t="s">
        <v>299</v>
      </c>
      <c r="E264" s="180" t="s">
        <v>29</v>
      </c>
      <c r="F264" s="89">
        <f>[1]Производство!F264-[1]Заказы!F264</f>
        <v>0</v>
      </c>
      <c r="G264" s="129">
        <f>[1]Производство!G264-[1]Заказы!G264</f>
        <v>4</v>
      </c>
      <c r="H264" s="90"/>
      <c r="I264" s="89">
        <f>[1]Производство!I264-[1]Заказы!I264</f>
        <v>0</v>
      </c>
      <c r="J264" s="89">
        <f>[1]Производство!J264-[1]Заказы!J264</f>
        <v>0</v>
      </c>
      <c r="K264" s="311"/>
      <c r="L264" s="312">
        <v>257</v>
      </c>
      <c r="M264" s="313">
        <f t="shared" si="24"/>
        <v>1028</v>
      </c>
      <c r="N264" s="312">
        <v>244</v>
      </c>
      <c r="O264" s="313">
        <f t="shared" si="25"/>
        <v>976</v>
      </c>
      <c r="P264" s="312">
        <v>231</v>
      </c>
      <c r="Q264" s="313">
        <f t="shared" si="26"/>
        <v>924</v>
      </c>
      <c r="R264" s="312">
        <v>219</v>
      </c>
      <c r="S264" s="314">
        <f t="shared" si="27"/>
        <v>876</v>
      </c>
      <c r="T264" s="106"/>
      <c r="U264" s="48"/>
      <c r="V264" s="49"/>
      <c r="W264" s="49"/>
      <c r="X264" s="49"/>
      <c r="Y264" s="49"/>
      <c r="Z264" s="49"/>
      <c r="AA264" s="49"/>
      <c r="AB264" s="49"/>
      <c r="AC264" s="49"/>
      <c r="AD264" s="49"/>
      <c r="AE264" s="49"/>
      <c r="AF264" s="49"/>
      <c r="AG264" s="49"/>
      <c r="AH264" s="49"/>
      <c r="AI264" s="49"/>
      <c r="AJ264" s="49"/>
      <c r="AK264" s="49"/>
      <c r="AL264" s="49"/>
      <c r="AM264" s="49"/>
      <c r="AN264" s="49"/>
      <c r="AO264" s="49"/>
      <c r="AP264" s="49"/>
      <c r="AQ264" s="49"/>
      <c r="AR264" s="49"/>
      <c r="AS264" s="49"/>
      <c r="AT264" s="49"/>
      <c r="AU264" s="49"/>
    </row>
    <row r="265" spans="1:47" s="50" customFormat="1" ht="16.5" customHeight="1">
      <c r="A265" s="321" t="s">
        <v>280</v>
      </c>
      <c r="B265" s="117" t="s">
        <v>309</v>
      </c>
      <c r="C265" s="118" t="s">
        <v>33</v>
      </c>
      <c r="D265" s="293" t="s">
        <v>299</v>
      </c>
      <c r="E265" s="120" t="s">
        <v>29</v>
      </c>
      <c r="F265" s="100">
        <f>[1]Производство!F265-[1]Заказы!F265</f>
        <v>0</v>
      </c>
      <c r="G265" s="101"/>
      <c r="H265" s="101"/>
      <c r="I265" s="100">
        <f>[1]Производство!I265-[1]Заказы!I265</f>
        <v>0</v>
      </c>
      <c r="J265" s="100">
        <f>[1]Производство!J265-[1]Заказы!J265</f>
        <v>0</v>
      </c>
      <c r="K265" s="211"/>
      <c r="L265" s="121">
        <v>257</v>
      </c>
      <c r="M265" s="122">
        <f t="shared" si="24"/>
        <v>0</v>
      </c>
      <c r="N265" s="121">
        <v>244</v>
      </c>
      <c r="O265" s="122">
        <f t="shared" si="25"/>
        <v>0</v>
      </c>
      <c r="P265" s="121">
        <v>231</v>
      </c>
      <c r="Q265" s="122">
        <f t="shared" si="26"/>
        <v>0</v>
      </c>
      <c r="R265" s="121">
        <v>219</v>
      </c>
      <c r="S265" s="123">
        <f t="shared" si="27"/>
        <v>0</v>
      </c>
      <c r="T265" s="106"/>
      <c r="U265" s="48"/>
      <c r="V265" s="49"/>
      <c r="W265" s="49"/>
      <c r="X265" s="49"/>
      <c r="Y265" s="49"/>
      <c r="Z265" s="49"/>
      <c r="AA265" s="49"/>
      <c r="AB265" s="49"/>
      <c r="AC265" s="49"/>
      <c r="AD265" s="49"/>
      <c r="AE265" s="49"/>
      <c r="AF265" s="49"/>
      <c r="AG265" s="49"/>
      <c r="AH265" s="49"/>
      <c r="AI265" s="49"/>
      <c r="AJ265" s="49"/>
      <c r="AK265" s="49"/>
      <c r="AL265" s="49"/>
      <c r="AM265" s="49"/>
      <c r="AN265" s="49"/>
      <c r="AO265" s="49"/>
      <c r="AP265" s="49"/>
      <c r="AQ265" s="49"/>
      <c r="AR265" s="49"/>
      <c r="AS265" s="49"/>
      <c r="AT265" s="49"/>
      <c r="AU265" s="49"/>
    </row>
    <row r="266" spans="1:47" s="50" customFormat="1" ht="16.5" customHeight="1" thickBot="1">
      <c r="A266" s="322" t="s">
        <v>280</v>
      </c>
      <c r="B266" s="74" t="s">
        <v>310</v>
      </c>
      <c r="C266" s="75" t="s">
        <v>27</v>
      </c>
      <c r="D266" s="294" t="s">
        <v>299</v>
      </c>
      <c r="E266" s="77" t="s">
        <v>29</v>
      </c>
      <c r="F266" s="139">
        <f>[1]Производство!F266-[1]Заказы!F266</f>
        <v>0</v>
      </c>
      <c r="G266" s="132">
        <f>[1]Производство!G266-[1]Заказы!G266</f>
        <v>16</v>
      </c>
      <c r="H266" s="132">
        <f>[1]Производство!H266-[1]Заказы!H266</f>
        <v>22</v>
      </c>
      <c r="I266" s="78">
        <f>[1]Производство!I266-[1]Заказы!I266</f>
        <v>0</v>
      </c>
      <c r="J266" s="78">
        <f>[1]Производство!J266-[1]Заказы!J266</f>
        <v>0</v>
      </c>
      <c r="K266" s="212"/>
      <c r="L266" s="80">
        <v>257</v>
      </c>
      <c r="M266" s="81">
        <f t="shared" si="24"/>
        <v>9766</v>
      </c>
      <c r="N266" s="80">
        <v>244</v>
      </c>
      <c r="O266" s="81">
        <f t="shared" si="25"/>
        <v>9272</v>
      </c>
      <c r="P266" s="80">
        <v>231</v>
      </c>
      <c r="Q266" s="81">
        <f t="shared" si="26"/>
        <v>8778</v>
      </c>
      <c r="R266" s="80">
        <v>219</v>
      </c>
      <c r="S266" s="82">
        <f t="shared" si="27"/>
        <v>8322</v>
      </c>
      <c r="T266" s="83"/>
      <c r="U266" s="48"/>
      <c r="V266" s="49"/>
      <c r="W266" s="49"/>
      <c r="X266" s="49"/>
      <c r="Y266" s="49"/>
      <c r="Z266" s="49"/>
      <c r="AA266" s="49"/>
      <c r="AB266" s="49"/>
      <c r="AC266" s="49"/>
      <c r="AD266" s="49"/>
      <c r="AE266" s="49"/>
      <c r="AF266" s="49"/>
      <c r="AG266" s="49"/>
      <c r="AH266" s="49"/>
      <c r="AI266" s="49"/>
      <c r="AJ266" s="49"/>
      <c r="AK266" s="49"/>
      <c r="AL266" s="49"/>
      <c r="AM266" s="49"/>
      <c r="AN266" s="49"/>
      <c r="AO266" s="49"/>
      <c r="AP266" s="49"/>
      <c r="AQ266" s="49"/>
      <c r="AR266" s="49"/>
      <c r="AS266" s="49"/>
      <c r="AT266" s="49"/>
      <c r="AU266" s="49"/>
    </row>
    <row r="267" spans="1:47" s="50" customFormat="1" ht="16.5" customHeight="1">
      <c r="A267" s="323" t="s">
        <v>311</v>
      </c>
      <c r="B267" s="162" t="s">
        <v>312</v>
      </c>
      <c r="C267" s="164" t="s">
        <v>82</v>
      </c>
      <c r="D267" s="297" t="s">
        <v>279</v>
      </c>
      <c r="E267" s="298" t="s">
        <v>29</v>
      </c>
      <c r="F267" s="89">
        <f>[1]Производство!F267-[1]Заказы!F267</f>
        <v>0</v>
      </c>
      <c r="G267" s="89">
        <f>[1]Производство!G267-[1]Заказы!G267</f>
        <v>0</v>
      </c>
      <c r="H267" s="89">
        <f>[1]Производство!H267-[1]Заказы!H267</f>
        <v>0</v>
      </c>
      <c r="I267" s="89">
        <f>[1]Производство!I267-[1]Заказы!I267</f>
        <v>0</v>
      </c>
      <c r="J267" s="129">
        <f>[1]Производство!J267-[1]Заказы!J267</f>
        <v>86</v>
      </c>
      <c r="K267" s="324"/>
      <c r="L267" s="166">
        <v>230</v>
      </c>
      <c r="M267" s="166">
        <f t="shared" si="24"/>
        <v>19780</v>
      </c>
      <c r="N267" s="166">
        <v>219</v>
      </c>
      <c r="O267" s="166">
        <f t="shared" si="25"/>
        <v>18834</v>
      </c>
      <c r="P267" s="166">
        <v>208</v>
      </c>
      <c r="Q267" s="166">
        <f t="shared" si="26"/>
        <v>17888</v>
      </c>
      <c r="R267" s="166">
        <v>196</v>
      </c>
      <c r="S267" s="325">
        <f t="shared" si="27"/>
        <v>16856</v>
      </c>
      <c r="T267" s="72"/>
      <c r="U267" s="48"/>
      <c r="V267" s="49"/>
      <c r="W267" s="49"/>
      <c r="X267" s="49"/>
      <c r="Y267" s="49"/>
      <c r="Z267" s="49"/>
      <c r="AA267" s="49"/>
      <c r="AB267" s="49"/>
      <c r="AC267" s="49"/>
      <c r="AD267" s="49"/>
      <c r="AE267" s="49"/>
      <c r="AF267" s="49"/>
      <c r="AG267" s="49"/>
      <c r="AH267" s="49"/>
      <c r="AI267" s="49"/>
      <c r="AJ267" s="49"/>
      <c r="AK267" s="49"/>
      <c r="AL267" s="49"/>
      <c r="AM267" s="49"/>
      <c r="AN267" s="49"/>
      <c r="AO267" s="49"/>
      <c r="AP267" s="49"/>
      <c r="AQ267" s="49"/>
      <c r="AR267" s="49"/>
      <c r="AS267" s="49"/>
      <c r="AT267" s="49"/>
      <c r="AU267" s="49"/>
    </row>
    <row r="268" spans="1:47" s="50" customFormat="1" ht="16.5" customHeight="1">
      <c r="A268" s="326" t="s">
        <v>311</v>
      </c>
      <c r="B268" s="96" t="s">
        <v>313</v>
      </c>
      <c r="C268" s="98" t="s">
        <v>71</v>
      </c>
      <c r="D268" s="287" t="s">
        <v>279</v>
      </c>
      <c r="E268" s="99" t="s">
        <v>29</v>
      </c>
      <c r="F268" s="100">
        <f>[1]Производство!F268-[1]Заказы!F268</f>
        <v>0</v>
      </c>
      <c r="G268" s="100">
        <f>[1]Производство!G268-[1]Заказы!G268</f>
        <v>0</v>
      </c>
      <c r="H268" s="100">
        <f>[1]Производство!H268-[1]Заказы!H268</f>
        <v>0</v>
      </c>
      <c r="I268" s="100">
        <f>[1]Производство!I268-[1]Заказы!I268</f>
        <v>0</v>
      </c>
      <c r="J268" s="131">
        <f>[1]Производство!J268-[1]Заказы!J268</f>
        <v>43</v>
      </c>
      <c r="K268" s="327"/>
      <c r="L268" s="103">
        <v>230</v>
      </c>
      <c r="M268" s="103">
        <f t="shared" si="24"/>
        <v>9890</v>
      </c>
      <c r="N268" s="103">
        <v>219</v>
      </c>
      <c r="O268" s="103">
        <f t="shared" si="25"/>
        <v>9417</v>
      </c>
      <c r="P268" s="103">
        <v>208</v>
      </c>
      <c r="Q268" s="103">
        <f t="shared" si="26"/>
        <v>8944</v>
      </c>
      <c r="R268" s="103">
        <v>196</v>
      </c>
      <c r="S268" s="328">
        <f t="shared" si="27"/>
        <v>8428</v>
      </c>
      <c r="T268" s="106"/>
      <c r="U268" s="48"/>
      <c r="V268" s="49"/>
      <c r="W268" s="49"/>
      <c r="X268" s="49"/>
      <c r="Y268" s="49"/>
      <c r="Z268" s="49"/>
      <c r="AA268" s="49"/>
      <c r="AB268" s="49"/>
      <c r="AC268" s="49"/>
      <c r="AD268" s="49"/>
      <c r="AE268" s="49"/>
      <c r="AF268" s="49"/>
      <c r="AG268" s="49"/>
      <c r="AH268" s="49"/>
      <c r="AI268" s="49"/>
      <c r="AJ268" s="49"/>
      <c r="AK268" s="49"/>
      <c r="AL268" s="49"/>
      <c r="AM268" s="49"/>
      <c r="AN268" s="49"/>
      <c r="AO268" s="49"/>
      <c r="AP268" s="49"/>
      <c r="AQ268" s="49"/>
      <c r="AR268" s="49"/>
      <c r="AS268" s="49"/>
      <c r="AT268" s="49"/>
      <c r="AU268" s="49"/>
    </row>
    <row r="269" spans="1:47" s="50" customFormat="1" ht="16.5" customHeight="1" thickBot="1">
      <c r="A269" s="329" t="s">
        <v>311</v>
      </c>
      <c r="B269" s="302" t="s">
        <v>314</v>
      </c>
      <c r="C269" s="171" t="s">
        <v>31</v>
      </c>
      <c r="D269" s="304" t="s">
        <v>279</v>
      </c>
      <c r="E269" s="305" t="s">
        <v>29</v>
      </c>
      <c r="F269" s="78">
        <f>[1]Производство!F269-[1]Заказы!F269</f>
        <v>0</v>
      </c>
      <c r="G269" s="78">
        <f>[1]Производство!G269-[1]Заказы!G269</f>
        <v>0</v>
      </c>
      <c r="H269" s="78">
        <f>[1]Производство!H269-[1]Заказы!H269</f>
        <v>0</v>
      </c>
      <c r="I269" s="78">
        <f>[1]Производство!I269-[1]Заказы!I269</f>
        <v>0</v>
      </c>
      <c r="J269" s="132">
        <f>[1]Производство!J269-[1]Заказы!J269</f>
        <v>97</v>
      </c>
      <c r="K269" s="330"/>
      <c r="L269" s="175">
        <v>230</v>
      </c>
      <c r="M269" s="175">
        <f t="shared" si="24"/>
        <v>22310</v>
      </c>
      <c r="N269" s="175">
        <v>219</v>
      </c>
      <c r="O269" s="175">
        <f t="shared" si="25"/>
        <v>21243</v>
      </c>
      <c r="P269" s="175">
        <v>208</v>
      </c>
      <c r="Q269" s="175">
        <f t="shared" si="26"/>
        <v>20176</v>
      </c>
      <c r="R269" s="175">
        <v>196</v>
      </c>
      <c r="S269" s="331">
        <f t="shared" si="27"/>
        <v>19012</v>
      </c>
      <c r="T269" s="83"/>
      <c r="U269" s="48"/>
      <c r="V269" s="49"/>
      <c r="W269" s="49"/>
      <c r="X269" s="49"/>
      <c r="Y269" s="49"/>
      <c r="Z269" s="49"/>
      <c r="AA269" s="49"/>
      <c r="AB269" s="49"/>
      <c r="AC269" s="49"/>
      <c r="AD269" s="49"/>
      <c r="AE269" s="49"/>
      <c r="AF269" s="49"/>
      <c r="AG269" s="49"/>
      <c r="AH269" s="49"/>
      <c r="AI269" s="49"/>
      <c r="AJ269" s="49"/>
      <c r="AK269" s="49"/>
      <c r="AL269" s="49"/>
      <c r="AM269" s="49"/>
      <c r="AN269" s="49"/>
      <c r="AO269" s="49"/>
      <c r="AP269" s="49"/>
      <c r="AQ269" s="49"/>
      <c r="AR269" s="49"/>
      <c r="AS269" s="49"/>
      <c r="AT269" s="49"/>
      <c r="AU269" s="49"/>
    </row>
    <row r="270" spans="1:47" s="50" customFormat="1" ht="16.5" customHeight="1" thickBot="1">
      <c r="A270" s="308" t="s">
        <v>311</v>
      </c>
      <c r="B270" s="332" t="s">
        <v>315</v>
      </c>
      <c r="C270" s="309" t="s">
        <v>107</v>
      </c>
      <c r="D270" s="310" t="s">
        <v>316</v>
      </c>
      <c r="E270" s="180" t="s">
        <v>29</v>
      </c>
      <c r="F270" s="89">
        <f>[1]Производство!F270-[1]Заказы!F270</f>
        <v>0</v>
      </c>
      <c r="G270" s="89">
        <f>[1]Производство!G270-[1]Заказы!G270</f>
        <v>0</v>
      </c>
      <c r="H270" s="89">
        <f>[1]Производство!H270-[1]Заказы!H270</f>
        <v>0</v>
      </c>
      <c r="I270" s="129">
        <f>[1]Производство!I270-[1]Заказы!I270</f>
        <v>10</v>
      </c>
      <c r="J270" s="129">
        <f>[1]Производство!J270-[1]Заказы!J270</f>
        <v>23</v>
      </c>
      <c r="K270" s="333"/>
      <c r="L270" s="312">
        <v>310</v>
      </c>
      <c r="M270" s="313">
        <f t="shared" si="24"/>
        <v>10230</v>
      </c>
      <c r="N270" s="312">
        <v>295</v>
      </c>
      <c r="O270" s="313">
        <f t="shared" si="25"/>
        <v>9735</v>
      </c>
      <c r="P270" s="312">
        <v>280</v>
      </c>
      <c r="Q270" s="313">
        <f t="shared" si="26"/>
        <v>9240</v>
      </c>
      <c r="R270" s="312">
        <v>265</v>
      </c>
      <c r="S270" s="334">
        <f t="shared" si="27"/>
        <v>8745</v>
      </c>
      <c r="T270" s="94"/>
      <c r="U270" s="48"/>
      <c r="V270" s="49"/>
      <c r="W270" s="49"/>
      <c r="X270" s="49"/>
      <c r="Y270" s="49"/>
      <c r="Z270" s="49"/>
      <c r="AA270" s="49"/>
      <c r="AB270" s="49"/>
      <c r="AC270" s="49"/>
      <c r="AD270" s="49"/>
      <c r="AE270" s="49"/>
      <c r="AF270" s="49"/>
      <c r="AG270" s="49"/>
      <c r="AH270" s="49"/>
      <c r="AI270" s="49"/>
      <c r="AJ270" s="49"/>
      <c r="AK270" s="49"/>
      <c r="AL270" s="49"/>
      <c r="AM270" s="49"/>
      <c r="AN270" s="49"/>
      <c r="AO270" s="49"/>
      <c r="AP270" s="49"/>
      <c r="AQ270" s="49"/>
      <c r="AR270" s="49"/>
      <c r="AS270" s="49"/>
      <c r="AT270" s="49"/>
      <c r="AU270" s="49"/>
    </row>
    <row r="271" spans="1:47" s="50" customFormat="1" ht="16.5" hidden="1" customHeight="1">
      <c r="A271" s="279" t="s">
        <v>311</v>
      </c>
      <c r="B271" s="321" t="s">
        <v>317</v>
      </c>
      <c r="C271" s="118" t="s">
        <v>33</v>
      </c>
      <c r="D271" s="293" t="s">
        <v>316</v>
      </c>
      <c r="E271" s="120" t="s">
        <v>29</v>
      </c>
      <c r="F271" s="100">
        <f>[1]Производство!F271-[1]Заказы!F271</f>
        <v>0</v>
      </c>
      <c r="G271" s="100">
        <f>[1]Производство!G271-[1]Заказы!G271</f>
        <v>0</v>
      </c>
      <c r="H271" s="100">
        <f>[1]Производство!H271-[1]Заказы!H271</f>
        <v>0</v>
      </c>
      <c r="I271" s="101">
        <f>[1]Производство!I271-[1]Заказы!I271</f>
        <v>1</v>
      </c>
      <c r="J271" s="101">
        <f>[1]Производство!J271-[1]Заказы!J271</f>
        <v>0</v>
      </c>
      <c r="K271" s="335"/>
      <c r="L271" s="121">
        <v>310</v>
      </c>
      <c r="M271" s="122">
        <f t="shared" si="24"/>
        <v>310</v>
      </c>
      <c r="N271" s="121">
        <v>295</v>
      </c>
      <c r="O271" s="122">
        <f t="shared" si="25"/>
        <v>295</v>
      </c>
      <c r="P271" s="121">
        <v>280</v>
      </c>
      <c r="Q271" s="122">
        <f t="shared" si="26"/>
        <v>280</v>
      </c>
      <c r="R271" s="121">
        <v>265</v>
      </c>
      <c r="S271" s="135">
        <f t="shared" si="27"/>
        <v>265</v>
      </c>
      <c r="T271" s="106"/>
      <c r="U271" s="48"/>
      <c r="V271" s="49"/>
      <c r="W271" s="49"/>
      <c r="X271" s="49"/>
      <c r="Y271" s="49"/>
      <c r="Z271" s="49"/>
      <c r="AA271" s="49"/>
      <c r="AB271" s="49"/>
      <c r="AC271" s="49"/>
      <c r="AD271" s="49"/>
      <c r="AE271" s="49"/>
      <c r="AF271" s="49"/>
      <c r="AG271" s="49"/>
      <c r="AH271" s="49"/>
      <c r="AI271" s="49"/>
      <c r="AJ271" s="49"/>
      <c r="AK271" s="49"/>
      <c r="AL271" s="49"/>
      <c r="AM271" s="49"/>
      <c r="AN271" s="49"/>
      <c r="AO271" s="49"/>
      <c r="AP271" s="49"/>
      <c r="AQ271" s="49"/>
      <c r="AR271" s="49"/>
      <c r="AS271" s="49"/>
      <c r="AT271" s="49"/>
      <c r="AU271" s="49"/>
    </row>
    <row r="272" spans="1:47" s="50" customFormat="1" ht="16.5" hidden="1" customHeight="1" thickBot="1">
      <c r="A272" s="281" t="s">
        <v>311</v>
      </c>
      <c r="B272" s="322" t="s">
        <v>318</v>
      </c>
      <c r="C272" s="75" t="s">
        <v>27</v>
      </c>
      <c r="D272" s="294" t="s">
        <v>316</v>
      </c>
      <c r="E272" s="77" t="s">
        <v>29</v>
      </c>
      <c r="F272" s="78">
        <f>[1]Производство!F272-[1]Заказы!F272</f>
        <v>0</v>
      </c>
      <c r="G272" s="78">
        <f>[1]Производство!G272-[1]Заказы!G272</f>
        <v>0</v>
      </c>
      <c r="H272" s="78">
        <f>[1]Производство!H272-[1]Заказы!H272</f>
        <v>0</v>
      </c>
      <c r="I272" s="79">
        <f>[1]Производство!I272-[1]Заказы!I272</f>
        <v>1</v>
      </c>
      <c r="J272" s="79">
        <f>[1]Производство!J272-[1]Заказы!J272</f>
        <v>1</v>
      </c>
      <c r="K272" s="336"/>
      <c r="L272" s="80">
        <v>310</v>
      </c>
      <c r="M272" s="81">
        <f t="shared" si="24"/>
        <v>620</v>
      </c>
      <c r="N272" s="80">
        <v>295</v>
      </c>
      <c r="O272" s="81">
        <f t="shared" si="25"/>
        <v>590</v>
      </c>
      <c r="P272" s="80">
        <v>280</v>
      </c>
      <c r="Q272" s="81">
        <f t="shared" si="26"/>
        <v>560</v>
      </c>
      <c r="R272" s="80">
        <v>265</v>
      </c>
      <c r="S272" s="136">
        <f t="shared" si="27"/>
        <v>530</v>
      </c>
      <c r="T272" s="83"/>
      <c r="U272" s="48"/>
      <c r="V272" s="49"/>
      <c r="W272" s="49"/>
      <c r="X272" s="49"/>
      <c r="Y272" s="49"/>
      <c r="Z272" s="49"/>
      <c r="AA272" s="49"/>
      <c r="AB272" s="49"/>
      <c r="AC272" s="49"/>
      <c r="AD272" s="49"/>
      <c r="AE272" s="49"/>
      <c r="AF272" s="49"/>
      <c r="AG272" s="49"/>
      <c r="AH272" s="49"/>
      <c r="AI272" s="49"/>
      <c r="AJ272" s="49"/>
      <c r="AK272" s="49"/>
      <c r="AL272" s="49"/>
      <c r="AM272" s="49"/>
      <c r="AN272" s="49"/>
      <c r="AO272" s="49"/>
      <c r="AP272" s="49"/>
      <c r="AQ272" s="49"/>
      <c r="AR272" s="49"/>
      <c r="AS272" s="49"/>
      <c r="AT272" s="49"/>
      <c r="AU272" s="49"/>
    </row>
    <row r="273" spans="1:47" s="50" customFormat="1" ht="16.5" customHeight="1">
      <c r="A273" s="283" t="s">
        <v>311</v>
      </c>
      <c r="B273" s="323" t="s">
        <v>319</v>
      </c>
      <c r="C273" s="86" t="s">
        <v>33</v>
      </c>
      <c r="D273" s="284" t="s">
        <v>316</v>
      </c>
      <c r="E273" s="298" t="s">
        <v>29</v>
      </c>
      <c r="F273" s="89">
        <f>[1]Производство!F273-[1]Заказы!F273</f>
        <v>0</v>
      </c>
      <c r="G273" s="89">
        <f>[1]Производство!G273-[1]Заказы!G273</f>
        <v>0</v>
      </c>
      <c r="H273" s="89">
        <f>[1]Производство!H273-[1]Заказы!H273</f>
        <v>0</v>
      </c>
      <c r="I273" s="129">
        <f>[1]Производство!I273-[1]Заказы!I273</f>
        <v>4</v>
      </c>
      <c r="J273" s="90"/>
      <c r="K273" s="285"/>
      <c r="L273" s="91">
        <v>378</v>
      </c>
      <c r="M273" s="92">
        <f t="shared" si="24"/>
        <v>1512</v>
      </c>
      <c r="N273" s="91">
        <v>359</v>
      </c>
      <c r="O273" s="92">
        <f t="shared" si="25"/>
        <v>1436</v>
      </c>
      <c r="P273" s="91">
        <v>341</v>
      </c>
      <c r="Q273" s="92">
        <f t="shared" si="26"/>
        <v>1364</v>
      </c>
      <c r="R273" s="91">
        <v>322</v>
      </c>
      <c r="S273" s="93">
        <f t="shared" si="27"/>
        <v>1288</v>
      </c>
      <c r="T273" s="94"/>
      <c r="U273" s="48"/>
      <c r="V273" s="49"/>
      <c r="W273" s="49"/>
      <c r="X273" s="49"/>
      <c r="Y273" s="49"/>
      <c r="Z273" s="49"/>
      <c r="AA273" s="49"/>
      <c r="AB273" s="49"/>
      <c r="AC273" s="49"/>
      <c r="AD273" s="49"/>
      <c r="AE273" s="49"/>
      <c r="AF273" s="49"/>
      <c r="AG273" s="49"/>
      <c r="AH273" s="49"/>
      <c r="AI273" s="49"/>
      <c r="AJ273" s="49"/>
      <c r="AK273" s="49"/>
      <c r="AL273" s="49"/>
      <c r="AM273" s="49"/>
      <c r="AN273" s="49"/>
      <c r="AO273" s="49"/>
      <c r="AP273" s="49"/>
      <c r="AQ273" s="49"/>
      <c r="AR273" s="49"/>
      <c r="AS273" s="49"/>
      <c r="AT273" s="49"/>
      <c r="AU273" s="49"/>
    </row>
    <row r="274" spans="1:47" s="50" customFormat="1" ht="16.5" customHeight="1">
      <c r="A274" s="286" t="s">
        <v>311</v>
      </c>
      <c r="B274" s="326" t="s">
        <v>320</v>
      </c>
      <c r="C274" s="147" t="s">
        <v>27</v>
      </c>
      <c r="D274" s="287" t="s">
        <v>316</v>
      </c>
      <c r="E274" s="99" t="s">
        <v>29</v>
      </c>
      <c r="F274" s="100">
        <f>[1]Производство!F274-[1]Заказы!F274</f>
        <v>0</v>
      </c>
      <c r="G274" s="100">
        <f>[1]Производство!G274-[1]Заказы!G274</f>
        <v>0</v>
      </c>
      <c r="H274" s="100">
        <f>[1]Производство!H274-[1]Заказы!H274</f>
        <v>0</v>
      </c>
      <c r="I274" s="131">
        <f>[1]Производство!I274-[1]Заказы!I274</f>
        <v>13</v>
      </c>
      <c r="J274" s="131">
        <f>[1]Производство!J274-[1]Заказы!J274</f>
        <v>5</v>
      </c>
      <c r="K274" s="288"/>
      <c r="L274" s="103">
        <v>378</v>
      </c>
      <c r="M274" s="104">
        <f t="shared" si="24"/>
        <v>6804</v>
      </c>
      <c r="N274" s="103">
        <v>359</v>
      </c>
      <c r="O274" s="104">
        <f t="shared" si="25"/>
        <v>6462</v>
      </c>
      <c r="P274" s="103">
        <v>341</v>
      </c>
      <c r="Q274" s="104">
        <f t="shared" si="26"/>
        <v>6138</v>
      </c>
      <c r="R274" s="103">
        <v>322</v>
      </c>
      <c r="S274" s="105">
        <f t="shared" si="27"/>
        <v>5796</v>
      </c>
      <c r="T274" s="106"/>
      <c r="U274" s="48"/>
      <c r="V274" s="49"/>
      <c r="W274" s="49"/>
      <c r="X274" s="49"/>
      <c r="Y274" s="49"/>
      <c r="Z274" s="49"/>
      <c r="AA274" s="49"/>
      <c r="AB274" s="49"/>
      <c r="AC274" s="49"/>
      <c r="AD274" s="49"/>
      <c r="AE274" s="49"/>
      <c r="AF274" s="49"/>
      <c r="AG274" s="49"/>
      <c r="AH274" s="49"/>
      <c r="AI274" s="49"/>
      <c r="AJ274" s="49"/>
      <c r="AK274" s="49"/>
      <c r="AL274" s="49"/>
      <c r="AM274" s="49"/>
      <c r="AN274" s="49"/>
      <c r="AO274" s="49"/>
      <c r="AP274" s="49"/>
      <c r="AQ274" s="49"/>
      <c r="AR274" s="49"/>
      <c r="AS274" s="49"/>
      <c r="AT274" s="49"/>
      <c r="AU274" s="49"/>
    </row>
    <row r="275" spans="1:47" s="50" customFormat="1" ht="16.5" customHeight="1" thickBot="1">
      <c r="A275" s="289" t="s">
        <v>311</v>
      </c>
      <c r="B275" s="337" t="s">
        <v>321</v>
      </c>
      <c r="C275" s="109" t="s">
        <v>31</v>
      </c>
      <c r="D275" s="290" t="s">
        <v>316</v>
      </c>
      <c r="E275" s="305" t="s">
        <v>29</v>
      </c>
      <c r="F275" s="78">
        <f>[1]Производство!F275-[1]Заказы!F275</f>
        <v>0</v>
      </c>
      <c r="G275" s="78">
        <f>[1]Производство!G275-[1]Заказы!G275</f>
        <v>0</v>
      </c>
      <c r="H275" s="78">
        <f>[1]Производство!H275-[1]Заказы!H275</f>
        <v>0</v>
      </c>
      <c r="I275" s="79"/>
      <c r="J275" s="79"/>
      <c r="K275" s="291"/>
      <c r="L275" s="112">
        <v>378</v>
      </c>
      <c r="M275" s="113">
        <f t="shared" si="24"/>
        <v>0</v>
      </c>
      <c r="N275" s="112">
        <v>359</v>
      </c>
      <c r="O275" s="113">
        <f t="shared" si="25"/>
        <v>0</v>
      </c>
      <c r="P275" s="112">
        <v>341</v>
      </c>
      <c r="Q275" s="113">
        <f t="shared" si="26"/>
        <v>0</v>
      </c>
      <c r="R275" s="112">
        <v>322</v>
      </c>
      <c r="S275" s="114">
        <f t="shared" si="27"/>
        <v>0</v>
      </c>
      <c r="T275" s="115"/>
      <c r="U275" s="48"/>
      <c r="V275" s="49"/>
      <c r="W275" s="49"/>
      <c r="X275" s="49"/>
      <c r="Y275" s="49"/>
      <c r="Z275" s="49"/>
      <c r="AA275" s="49"/>
      <c r="AB275" s="49"/>
      <c r="AC275" s="49"/>
      <c r="AD275" s="49"/>
      <c r="AE275" s="49"/>
      <c r="AF275" s="49"/>
      <c r="AG275" s="49"/>
      <c r="AH275" s="49"/>
      <c r="AI275" s="49"/>
      <c r="AJ275" s="49"/>
      <c r="AK275" s="49"/>
      <c r="AL275" s="49"/>
      <c r="AM275" s="49"/>
      <c r="AN275" s="49"/>
      <c r="AO275" s="49"/>
      <c r="AP275" s="49"/>
      <c r="AQ275" s="49"/>
      <c r="AR275" s="49"/>
      <c r="AS275" s="49"/>
      <c r="AT275" s="49"/>
      <c r="AU275" s="49"/>
    </row>
    <row r="276" spans="1:47" s="50" customFormat="1" ht="16.5" hidden="1" customHeight="1">
      <c r="A276" s="277" t="s">
        <v>311</v>
      </c>
      <c r="B276" s="320" t="s">
        <v>322</v>
      </c>
      <c r="C276" s="64" t="s">
        <v>138</v>
      </c>
      <c r="D276" s="292" t="s">
        <v>316</v>
      </c>
      <c r="E276" s="180" t="s">
        <v>29</v>
      </c>
      <c r="F276" s="89">
        <f>[1]Производство!F276-[1]Заказы!F276</f>
        <v>0</v>
      </c>
      <c r="G276" s="89">
        <f>[1]Производство!G276-[1]Заказы!G276</f>
        <v>0</v>
      </c>
      <c r="H276" s="89">
        <f>[1]Производство!H276-[1]Заказы!H276</f>
        <v>0</v>
      </c>
      <c r="I276" s="90">
        <f>[1]Производство!I276-[1]Заказы!I276</f>
        <v>0</v>
      </c>
      <c r="J276" s="90">
        <f>[1]Производство!J276-[1]Заказы!J276</f>
        <v>-5</v>
      </c>
      <c r="K276" s="338"/>
      <c r="L276" s="69">
        <v>373</v>
      </c>
      <c r="M276" s="70">
        <f t="shared" si="24"/>
        <v>-1865</v>
      </c>
      <c r="N276" s="69">
        <v>354</v>
      </c>
      <c r="O276" s="70">
        <f t="shared" si="25"/>
        <v>-1770</v>
      </c>
      <c r="P276" s="69">
        <v>336</v>
      </c>
      <c r="Q276" s="70">
        <f t="shared" si="26"/>
        <v>-1680</v>
      </c>
      <c r="R276" s="69">
        <v>318</v>
      </c>
      <c r="S276" s="71">
        <f t="shared" si="27"/>
        <v>-1590</v>
      </c>
      <c r="T276" s="72"/>
      <c r="U276" s="48"/>
      <c r="V276" s="49"/>
      <c r="W276" s="49"/>
      <c r="X276" s="49"/>
      <c r="Y276" s="49"/>
      <c r="Z276" s="49"/>
      <c r="AA276" s="49"/>
      <c r="AB276" s="49"/>
      <c r="AC276" s="49"/>
      <c r="AD276" s="49"/>
      <c r="AE276" s="49"/>
      <c r="AF276" s="49"/>
      <c r="AG276" s="49"/>
      <c r="AH276" s="49"/>
      <c r="AI276" s="49"/>
      <c r="AJ276" s="49"/>
      <c r="AK276" s="49"/>
      <c r="AL276" s="49"/>
      <c r="AM276" s="49"/>
      <c r="AN276" s="49"/>
      <c r="AO276" s="49"/>
      <c r="AP276" s="49"/>
      <c r="AQ276" s="49"/>
      <c r="AR276" s="49"/>
      <c r="AS276" s="49"/>
      <c r="AT276" s="49"/>
      <c r="AU276" s="49"/>
    </row>
    <row r="277" spans="1:47" s="50" customFormat="1" ht="16.5" hidden="1" customHeight="1">
      <c r="A277" s="279" t="s">
        <v>311</v>
      </c>
      <c r="B277" s="321" t="s">
        <v>323</v>
      </c>
      <c r="C277" s="149" t="s">
        <v>27</v>
      </c>
      <c r="D277" s="293" t="s">
        <v>316</v>
      </c>
      <c r="E277" s="120" t="s">
        <v>29</v>
      </c>
      <c r="F277" s="100">
        <f>[1]Производство!F277-[1]Заказы!F277</f>
        <v>0</v>
      </c>
      <c r="G277" s="100">
        <f>[1]Производство!G277-[1]Заказы!G277</f>
        <v>0</v>
      </c>
      <c r="H277" s="100">
        <f>[1]Производство!H277-[1]Заказы!H277</f>
        <v>0</v>
      </c>
      <c r="I277" s="101">
        <f>[1]Производство!I277-[1]Заказы!I277</f>
        <v>-5</v>
      </c>
      <c r="J277" s="101">
        <f>[1]Производство!J277-[1]Заказы!J277</f>
        <v>-4</v>
      </c>
      <c r="K277" s="335"/>
      <c r="L277" s="121">
        <v>373</v>
      </c>
      <c r="M277" s="122">
        <f t="shared" si="24"/>
        <v>-3357</v>
      </c>
      <c r="N277" s="121">
        <v>354</v>
      </c>
      <c r="O277" s="122">
        <f t="shared" si="25"/>
        <v>-3186</v>
      </c>
      <c r="P277" s="121">
        <v>336</v>
      </c>
      <c r="Q277" s="122">
        <f t="shared" si="26"/>
        <v>-3024</v>
      </c>
      <c r="R277" s="121">
        <v>318</v>
      </c>
      <c r="S277" s="123">
        <f t="shared" si="27"/>
        <v>-2862</v>
      </c>
      <c r="T277" s="106"/>
      <c r="U277" s="48"/>
      <c r="V277" s="49"/>
      <c r="W277" s="49"/>
      <c r="X277" s="49"/>
      <c r="Y277" s="49"/>
      <c r="Z277" s="49"/>
      <c r="AA277" s="49"/>
      <c r="AB277" s="49"/>
      <c r="AC277" s="49"/>
      <c r="AD277" s="49"/>
      <c r="AE277" s="49"/>
      <c r="AF277" s="49"/>
      <c r="AG277" s="49"/>
      <c r="AH277" s="49"/>
      <c r="AI277" s="49"/>
      <c r="AJ277" s="49"/>
      <c r="AK277" s="49"/>
      <c r="AL277" s="49"/>
      <c r="AM277" s="49"/>
      <c r="AN277" s="49"/>
      <c r="AO277" s="49"/>
      <c r="AP277" s="49"/>
      <c r="AQ277" s="49"/>
      <c r="AR277" s="49"/>
      <c r="AS277" s="49"/>
      <c r="AT277" s="49"/>
      <c r="AU277" s="49"/>
    </row>
    <row r="278" spans="1:47" s="50" customFormat="1" ht="16.5" hidden="1" customHeight="1" thickBot="1">
      <c r="A278" s="281" t="s">
        <v>311</v>
      </c>
      <c r="B278" s="322" t="s">
        <v>324</v>
      </c>
      <c r="C278" s="124" t="s">
        <v>37</v>
      </c>
      <c r="D278" s="294" t="s">
        <v>316</v>
      </c>
      <c r="E278" s="77" t="s">
        <v>29</v>
      </c>
      <c r="F278" s="78">
        <f>[1]Производство!F278-[1]Заказы!F278</f>
        <v>0</v>
      </c>
      <c r="G278" s="78">
        <f>[1]Производство!G278-[1]Заказы!G278</f>
        <v>0</v>
      </c>
      <c r="H278" s="78">
        <f>[1]Производство!H278-[1]Заказы!H278</f>
        <v>0</v>
      </c>
      <c r="I278" s="79">
        <f>[1]Производство!I278-[1]Заказы!I278</f>
        <v>1</v>
      </c>
      <c r="J278" s="79">
        <f>[1]Производство!J278-[1]Заказы!J278</f>
        <v>2</v>
      </c>
      <c r="K278" s="336"/>
      <c r="L278" s="80">
        <v>373</v>
      </c>
      <c r="M278" s="81">
        <f t="shared" si="24"/>
        <v>1119</v>
      </c>
      <c r="N278" s="80">
        <v>354</v>
      </c>
      <c r="O278" s="81">
        <f t="shared" si="25"/>
        <v>1062</v>
      </c>
      <c r="P278" s="80">
        <v>336</v>
      </c>
      <c r="Q278" s="81">
        <f t="shared" si="26"/>
        <v>1008</v>
      </c>
      <c r="R278" s="80">
        <v>318</v>
      </c>
      <c r="S278" s="82">
        <f t="shared" si="27"/>
        <v>954</v>
      </c>
      <c r="T278" s="83"/>
      <c r="U278" s="48"/>
      <c r="V278" s="49"/>
      <c r="W278" s="49"/>
      <c r="X278" s="49"/>
      <c r="Y278" s="49"/>
      <c r="Z278" s="49"/>
      <c r="AA278" s="49"/>
      <c r="AB278" s="49"/>
      <c r="AC278" s="49"/>
      <c r="AD278" s="49"/>
      <c r="AE278" s="49"/>
      <c r="AF278" s="49"/>
      <c r="AG278" s="49"/>
      <c r="AH278" s="49"/>
      <c r="AI278" s="49"/>
      <c r="AJ278" s="49"/>
      <c r="AK278" s="49"/>
      <c r="AL278" s="49"/>
      <c r="AM278" s="49"/>
      <c r="AN278" s="49"/>
      <c r="AO278" s="49"/>
      <c r="AP278" s="49"/>
      <c r="AQ278" s="49"/>
      <c r="AR278" s="49"/>
      <c r="AS278" s="49"/>
      <c r="AT278" s="49"/>
      <c r="AU278" s="49"/>
    </row>
    <row r="279" spans="1:47" s="50" customFormat="1" ht="16.5" customHeight="1">
      <c r="A279" s="283" t="s">
        <v>311</v>
      </c>
      <c r="B279" s="323" t="s">
        <v>325</v>
      </c>
      <c r="C279" s="145" t="s">
        <v>107</v>
      </c>
      <c r="D279" s="284" t="s">
        <v>279</v>
      </c>
      <c r="E279" s="298" t="s">
        <v>29</v>
      </c>
      <c r="F279" s="89">
        <f>[1]Производство!F279-[1]Заказы!F279</f>
        <v>0</v>
      </c>
      <c r="G279" s="89">
        <f>[1]Производство!G279-[1]Заказы!G279</f>
        <v>0</v>
      </c>
      <c r="H279" s="89">
        <f>[1]Производство!H279-[1]Заказы!H279</f>
        <v>0</v>
      </c>
      <c r="I279" s="89">
        <f>[1]Производство!I279-[1]Заказы!I279</f>
        <v>0</v>
      </c>
      <c r="J279" s="90"/>
      <c r="K279" s="285"/>
      <c r="L279" s="91">
        <v>358</v>
      </c>
      <c r="M279" s="92">
        <f t="shared" si="24"/>
        <v>0</v>
      </c>
      <c r="N279" s="91">
        <v>340</v>
      </c>
      <c r="O279" s="92">
        <f t="shared" si="25"/>
        <v>0</v>
      </c>
      <c r="P279" s="91">
        <v>323</v>
      </c>
      <c r="Q279" s="92">
        <f t="shared" si="26"/>
        <v>0</v>
      </c>
      <c r="R279" s="91">
        <v>305</v>
      </c>
      <c r="S279" s="93">
        <f t="shared" si="27"/>
        <v>0</v>
      </c>
      <c r="T279" s="94"/>
      <c r="U279" s="48"/>
      <c r="V279" s="49"/>
      <c r="W279" s="49"/>
      <c r="X279" s="49"/>
      <c r="Y279" s="49"/>
      <c r="Z279" s="49"/>
      <c r="AA279" s="49"/>
      <c r="AB279" s="49"/>
      <c r="AC279" s="49"/>
      <c r="AD279" s="49"/>
      <c r="AE279" s="49"/>
      <c r="AF279" s="49"/>
      <c r="AG279" s="49"/>
      <c r="AH279" s="49"/>
      <c r="AI279" s="49"/>
      <c r="AJ279" s="49"/>
      <c r="AK279" s="49"/>
      <c r="AL279" s="49"/>
      <c r="AM279" s="49"/>
      <c r="AN279" s="49"/>
      <c r="AO279" s="49"/>
      <c r="AP279" s="49"/>
      <c r="AQ279" s="49"/>
      <c r="AR279" s="49"/>
      <c r="AS279" s="49"/>
      <c r="AT279" s="49"/>
      <c r="AU279" s="49"/>
    </row>
    <row r="280" spans="1:47" s="50" customFormat="1" ht="16.5" customHeight="1">
      <c r="A280" s="286" t="s">
        <v>311</v>
      </c>
      <c r="B280" s="326" t="s">
        <v>326</v>
      </c>
      <c r="C280" s="147" t="s">
        <v>27</v>
      </c>
      <c r="D280" s="287" t="s">
        <v>279</v>
      </c>
      <c r="E280" s="99" t="s">
        <v>29</v>
      </c>
      <c r="F280" s="100">
        <f>[1]Производство!F280-[1]Заказы!F280</f>
        <v>0</v>
      </c>
      <c r="G280" s="100">
        <f>[1]Производство!G280-[1]Заказы!G280</f>
        <v>0</v>
      </c>
      <c r="H280" s="100">
        <f>[1]Производство!H280-[1]Заказы!H280</f>
        <v>0</v>
      </c>
      <c r="I280" s="100">
        <f>[1]Производство!I280-[1]Заказы!I280</f>
        <v>0</v>
      </c>
      <c r="J280" s="131">
        <f>[1]Производство!J280-[1]Заказы!J280</f>
        <v>5</v>
      </c>
      <c r="K280" s="288"/>
      <c r="L280" s="103">
        <v>358</v>
      </c>
      <c r="M280" s="104">
        <f t="shared" si="24"/>
        <v>1790</v>
      </c>
      <c r="N280" s="103">
        <v>340</v>
      </c>
      <c r="O280" s="104">
        <f t="shared" si="25"/>
        <v>1700</v>
      </c>
      <c r="P280" s="103">
        <v>323</v>
      </c>
      <c r="Q280" s="104">
        <f t="shared" si="26"/>
        <v>1615</v>
      </c>
      <c r="R280" s="103">
        <v>305</v>
      </c>
      <c r="S280" s="105">
        <f t="shared" si="27"/>
        <v>1525</v>
      </c>
      <c r="T280" s="106"/>
      <c r="U280" s="48"/>
      <c r="V280" s="49"/>
      <c r="W280" s="49"/>
      <c r="X280" s="49"/>
      <c r="Y280" s="49"/>
      <c r="Z280" s="49"/>
      <c r="AA280" s="49"/>
      <c r="AB280" s="49"/>
      <c r="AC280" s="49"/>
      <c r="AD280" s="49"/>
      <c r="AE280" s="49"/>
      <c r="AF280" s="49"/>
      <c r="AG280" s="49"/>
      <c r="AH280" s="49"/>
      <c r="AI280" s="49"/>
      <c r="AJ280" s="49"/>
      <c r="AK280" s="49"/>
      <c r="AL280" s="49"/>
      <c r="AM280" s="49"/>
      <c r="AN280" s="49"/>
      <c r="AO280" s="49"/>
      <c r="AP280" s="49"/>
      <c r="AQ280" s="49"/>
      <c r="AR280" s="49"/>
      <c r="AS280" s="49"/>
      <c r="AT280" s="49"/>
      <c r="AU280" s="49"/>
    </row>
    <row r="281" spans="1:47" s="50" customFormat="1" ht="16.5" customHeight="1" thickBot="1">
      <c r="A281" s="289" t="s">
        <v>311</v>
      </c>
      <c r="B281" s="337" t="s">
        <v>327</v>
      </c>
      <c r="C281" s="109" t="s">
        <v>31</v>
      </c>
      <c r="D281" s="290" t="s">
        <v>279</v>
      </c>
      <c r="E281" s="305" t="s">
        <v>29</v>
      </c>
      <c r="F281" s="78">
        <f>[1]Производство!F281-[1]Заказы!F281</f>
        <v>0</v>
      </c>
      <c r="G281" s="78">
        <f>[1]Производство!G281-[1]Заказы!G281</f>
        <v>0</v>
      </c>
      <c r="H281" s="78">
        <f>[1]Производство!H281-[1]Заказы!H281</f>
        <v>0</v>
      </c>
      <c r="I281" s="78">
        <f>[1]Производство!I281-[1]Заказы!I281</f>
        <v>0</v>
      </c>
      <c r="J281" s="79"/>
      <c r="K281" s="291"/>
      <c r="L281" s="112">
        <v>358</v>
      </c>
      <c r="M281" s="113">
        <f t="shared" si="24"/>
        <v>0</v>
      </c>
      <c r="N281" s="112">
        <v>340</v>
      </c>
      <c r="O281" s="113">
        <f t="shared" si="25"/>
        <v>0</v>
      </c>
      <c r="P281" s="112">
        <v>323</v>
      </c>
      <c r="Q281" s="113">
        <f t="shared" si="26"/>
        <v>0</v>
      </c>
      <c r="R281" s="112">
        <v>305</v>
      </c>
      <c r="S281" s="114">
        <f t="shared" si="27"/>
        <v>0</v>
      </c>
      <c r="T281" s="115"/>
      <c r="U281" s="48"/>
      <c r="V281" s="49"/>
      <c r="W281" s="49"/>
      <c r="X281" s="49"/>
      <c r="Y281" s="49"/>
      <c r="Z281" s="49"/>
      <c r="AA281" s="49"/>
      <c r="AB281" s="49"/>
      <c r="AC281" s="49"/>
      <c r="AD281" s="49"/>
      <c r="AE281" s="49"/>
      <c r="AF281" s="49"/>
      <c r="AG281" s="49"/>
      <c r="AH281" s="49"/>
      <c r="AI281" s="49"/>
      <c r="AJ281" s="49"/>
      <c r="AK281" s="49"/>
      <c r="AL281" s="49"/>
      <c r="AM281" s="49"/>
      <c r="AN281" s="49"/>
      <c r="AO281" s="49"/>
      <c r="AP281" s="49"/>
      <c r="AQ281" s="49"/>
      <c r="AR281" s="49"/>
      <c r="AS281" s="49"/>
      <c r="AT281" s="49"/>
      <c r="AU281" s="49"/>
    </row>
    <row r="282" spans="1:47" s="50" customFormat="1" ht="16.5" customHeight="1">
      <c r="A282" s="277" t="s">
        <v>311</v>
      </c>
      <c r="B282" s="320" t="s">
        <v>328</v>
      </c>
      <c r="C282" s="64" t="s">
        <v>82</v>
      </c>
      <c r="D282" s="292" t="s">
        <v>316</v>
      </c>
      <c r="E282" s="180" t="s">
        <v>29</v>
      </c>
      <c r="F282" s="89">
        <f>[1]Производство!F282-[1]Заказы!F282</f>
        <v>0</v>
      </c>
      <c r="G282" s="89">
        <f>[1]Производство!G282-[1]Заказы!G282</f>
        <v>0</v>
      </c>
      <c r="H282" s="89">
        <f>[1]Производство!H282-[1]Заказы!H282</f>
        <v>0</v>
      </c>
      <c r="I282" s="129">
        <f>[1]Производство!I282-[1]Заказы!I282</f>
        <v>25</v>
      </c>
      <c r="J282" s="129">
        <f>[1]Производство!J282-[1]Заказы!J282</f>
        <v>6</v>
      </c>
      <c r="K282" s="338"/>
      <c r="L282" s="69">
        <v>310</v>
      </c>
      <c r="M282" s="70">
        <f t="shared" si="24"/>
        <v>9610</v>
      </c>
      <c r="N282" s="69">
        <v>295</v>
      </c>
      <c r="O282" s="70">
        <f t="shared" si="25"/>
        <v>9145</v>
      </c>
      <c r="P282" s="69">
        <v>280</v>
      </c>
      <c r="Q282" s="70">
        <f t="shared" si="26"/>
        <v>8680</v>
      </c>
      <c r="R282" s="69">
        <v>265</v>
      </c>
      <c r="S282" s="71">
        <f t="shared" si="27"/>
        <v>8215</v>
      </c>
      <c r="T282" s="72"/>
      <c r="U282" s="48"/>
      <c r="V282" s="49"/>
      <c r="W282" s="49"/>
      <c r="X282" s="49"/>
      <c r="Y282" s="49"/>
      <c r="Z282" s="49"/>
      <c r="AA282" s="49"/>
      <c r="AB282" s="49"/>
      <c r="AC282" s="49"/>
      <c r="AD282" s="49"/>
      <c r="AE282" s="49"/>
      <c r="AF282" s="49"/>
      <c r="AG282" s="49"/>
      <c r="AH282" s="49"/>
      <c r="AI282" s="49"/>
      <c r="AJ282" s="49"/>
      <c r="AK282" s="49"/>
      <c r="AL282" s="49"/>
      <c r="AM282" s="49"/>
      <c r="AN282" s="49"/>
      <c r="AO282" s="49"/>
      <c r="AP282" s="49"/>
      <c r="AQ282" s="49"/>
      <c r="AR282" s="49"/>
      <c r="AS282" s="49"/>
      <c r="AT282" s="49"/>
      <c r="AU282" s="49"/>
    </row>
    <row r="283" spans="1:47" s="50" customFormat="1" ht="16.5" customHeight="1">
      <c r="A283" s="279" t="s">
        <v>311</v>
      </c>
      <c r="B283" s="321" t="s">
        <v>329</v>
      </c>
      <c r="C283" s="149" t="s">
        <v>33</v>
      </c>
      <c r="D283" s="293" t="s">
        <v>316</v>
      </c>
      <c r="E283" s="120" t="s">
        <v>29</v>
      </c>
      <c r="F283" s="100">
        <f>[1]Производство!F283-[1]Заказы!F283</f>
        <v>0</v>
      </c>
      <c r="G283" s="100">
        <f>[1]Производство!G283-[1]Заказы!G283</f>
        <v>0</v>
      </c>
      <c r="H283" s="100">
        <f>[1]Производство!H283-[1]Заказы!H283</f>
        <v>0</v>
      </c>
      <c r="I283" s="131">
        <f>[1]Производство!I283-[1]Заказы!I283</f>
        <v>36</v>
      </c>
      <c r="J283" s="131">
        <f>[1]Производство!J283-[1]Заказы!J283</f>
        <v>27</v>
      </c>
      <c r="K283" s="335"/>
      <c r="L283" s="121">
        <v>310</v>
      </c>
      <c r="M283" s="122">
        <f t="shared" si="24"/>
        <v>19530</v>
      </c>
      <c r="N283" s="121">
        <v>295</v>
      </c>
      <c r="O283" s="122">
        <f t="shared" si="25"/>
        <v>18585</v>
      </c>
      <c r="P283" s="121">
        <v>280</v>
      </c>
      <c r="Q283" s="122">
        <f t="shared" si="26"/>
        <v>17640</v>
      </c>
      <c r="R283" s="121">
        <v>265</v>
      </c>
      <c r="S283" s="123">
        <f t="shared" si="27"/>
        <v>16695</v>
      </c>
      <c r="T283" s="106"/>
      <c r="U283" s="48"/>
      <c r="V283" s="49"/>
      <c r="W283" s="49"/>
      <c r="X283" s="49"/>
      <c r="Y283" s="49"/>
      <c r="Z283" s="49"/>
      <c r="AA283" s="49"/>
      <c r="AB283" s="49"/>
      <c r="AC283" s="49"/>
      <c r="AD283" s="49"/>
      <c r="AE283" s="49"/>
      <c r="AF283" s="49"/>
      <c r="AG283" s="49"/>
      <c r="AH283" s="49"/>
      <c r="AI283" s="49"/>
      <c r="AJ283" s="49"/>
      <c r="AK283" s="49"/>
      <c r="AL283" s="49"/>
      <c r="AM283" s="49"/>
      <c r="AN283" s="49"/>
      <c r="AO283" s="49"/>
      <c r="AP283" s="49"/>
      <c r="AQ283" s="49"/>
      <c r="AR283" s="49"/>
      <c r="AS283" s="49"/>
      <c r="AT283" s="49"/>
      <c r="AU283" s="49"/>
    </row>
    <row r="284" spans="1:47" s="50" customFormat="1" ht="16.5" customHeight="1" thickBot="1">
      <c r="A284" s="281" t="s">
        <v>311</v>
      </c>
      <c r="B284" s="322" t="s">
        <v>330</v>
      </c>
      <c r="C284" s="124" t="s">
        <v>71</v>
      </c>
      <c r="D284" s="294" t="s">
        <v>316</v>
      </c>
      <c r="E284" s="77" t="s">
        <v>29</v>
      </c>
      <c r="F284" s="78">
        <f>[1]Производство!F284-[1]Заказы!F284</f>
        <v>0</v>
      </c>
      <c r="G284" s="78">
        <f>[1]Производство!G284-[1]Заказы!G284</f>
        <v>0</v>
      </c>
      <c r="H284" s="78">
        <f>[1]Производство!H284-[1]Заказы!H284</f>
        <v>0</v>
      </c>
      <c r="I284" s="132">
        <f>[1]Производство!I284-[1]Заказы!I284</f>
        <v>24</v>
      </c>
      <c r="J284" s="132">
        <f>[1]Производство!J284-[1]Заказы!J284</f>
        <v>22</v>
      </c>
      <c r="K284" s="336"/>
      <c r="L284" s="80">
        <v>310</v>
      </c>
      <c r="M284" s="81">
        <f t="shared" si="24"/>
        <v>14260</v>
      </c>
      <c r="N284" s="80">
        <v>295</v>
      </c>
      <c r="O284" s="81">
        <f t="shared" si="25"/>
        <v>13570</v>
      </c>
      <c r="P284" s="80">
        <v>280</v>
      </c>
      <c r="Q284" s="81">
        <f t="shared" si="26"/>
        <v>12880</v>
      </c>
      <c r="R284" s="80">
        <v>265</v>
      </c>
      <c r="S284" s="82">
        <f t="shared" si="27"/>
        <v>12190</v>
      </c>
      <c r="T284" s="83"/>
      <c r="U284" s="48"/>
      <c r="V284" s="49"/>
      <c r="W284" s="49"/>
      <c r="X284" s="49"/>
      <c r="Y284" s="49"/>
      <c r="Z284" s="49"/>
      <c r="AA284" s="49"/>
      <c r="AB284" s="49"/>
      <c r="AC284" s="49"/>
      <c r="AD284" s="49"/>
      <c r="AE284" s="49"/>
      <c r="AF284" s="49"/>
      <c r="AG284" s="49"/>
      <c r="AH284" s="49"/>
      <c r="AI284" s="49"/>
      <c r="AJ284" s="49"/>
      <c r="AK284" s="49"/>
      <c r="AL284" s="49"/>
      <c r="AM284" s="49"/>
      <c r="AN284" s="49"/>
      <c r="AO284" s="49"/>
      <c r="AP284" s="49"/>
      <c r="AQ284" s="49"/>
      <c r="AR284" s="49"/>
      <c r="AS284" s="49"/>
      <c r="AT284" s="49"/>
      <c r="AU284" s="49"/>
    </row>
    <row r="285" spans="1:47" s="50" customFormat="1" ht="16.5" customHeight="1">
      <c r="A285" s="295" t="s">
        <v>311</v>
      </c>
      <c r="B285" s="339" t="s">
        <v>331</v>
      </c>
      <c r="C285" s="296" t="s">
        <v>82</v>
      </c>
      <c r="D285" s="297" t="s">
        <v>279</v>
      </c>
      <c r="E285" s="298" t="s">
        <v>29</v>
      </c>
      <c r="F285" s="89">
        <f>[1]Производство!F285-[1]Заказы!F285</f>
        <v>0</v>
      </c>
      <c r="G285" s="89">
        <f>[1]Производство!G285-[1]Заказы!G285</f>
        <v>0</v>
      </c>
      <c r="H285" s="89">
        <f>[1]Производство!H285-[1]Заказы!H285</f>
        <v>0</v>
      </c>
      <c r="I285" s="89">
        <f>[1]Производство!I285-[1]Заказы!I285</f>
        <v>0</v>
      </c>
      <c r="J285" s="129">
        <f>[1]Производство!J285-[1]Заказы!J285</f>
        <v>5</v>
      </c>
      <c r="K285" s="299"/>
      <c r="L285" s="166">
        <v>288</v>
      </c>
      <c r="M285" s="167">
        <f t="shared" si="24"/>
        <v>1440</v>
      </c>
      <c r="N285" s="166">
        <v>274</v>
      </c>
      <c r="O285" s="167">
        <f t="shared" si="25"/>
        <v>1370</v>
      </c>
      <c r="P285" s="166">
        <v>260</v>
      </c>
      <c r="Q285" s="166">
        <f t="shared" si="26"/>
        <v>1300</v>
      </c>
      <c r="R285" s="166">
        <v>245</v>
      </c>
      <c r="S285" s="325">
        <f t="shared" si="27"/>
        <v>1225</v>
      </c>
      <c r="T285" s="72"/>
      <c r="U285" s="48"/>
      <c r="V285" s="49"/>
      <c r="W285" s="49"/>
      <c r="X285" s="49"/>
      <c r="Y285" s="49"/>
      <c r="Z285" s="49"/>
      <c r="AA285" s="49"/>
      <c r="AB285" s="49"/>
      <c r="AC285" s="49"/>
      <c r="AD285" s="49"/>
      <c r="AE285" s="49"/>
      <c r="AF285" s="49"/>
      <c r="AG285" s="49"/>
      <c r="AH285" s="49"/>
      <c r="AI285" s="49"/>
      <c r="AJ285" s="49"/>
      <c r="AK285" s="49"/>
      <c r="AL285" s="49"/>
      <c r="AM285" s="49"/>
      <c r="AN285" s="49"/>
      <c r="AO285" s="49"/>
      <c r="AP285" s="49"/>
      <c r="AQ285" s="49"/>
      <c r="AR285" s="49"/>
      <c r="AS285" s="49"/>
      <c r="AT285" s="49"/>
      <c r="AU285" s="49"/>
    </row>
    <row r="286" spans="1:47" s="50" customFormat="1" ht="16.5" hidden="1" customHeight="1">
      <c r="A286" s="286" t="s">
        <v>311</v>
      </c>
      <c r="B286" s="326" t="s">
        <v>332</v>
      </c>
      <c r="C286" s="147" t="s">
        <v>27</v>
      </c>
      <c r="D286" s="287" t="s">
        <v>279</v>
      </c>
      <c r="E286" s="99" t="s">
        <v>29</v>
      </c>
      <c r="F286" s="100">
        <f>[1]Производство!F286-[1]Заказы!F286</f>
        <v>0</v>
      </c>
      <c r="G286" s="100">
        <f>[1]Производство!G286-[1]Заказы!G286</f>
        <v>0</v>
      </c>
      <c r="H286" s="100">
        <f>[1]Производство!H286-[1]Заказы!H286</f>
        <v>0</v>
      </c>
      <c r="I286" s="100">
        <f>[1]Производство!I286-[1]Заказы!I286</f>
        <v>0</v>
      </c>
      <c r="J286" s="101">
        <f>[1]Производство!J286-[1]Заказы!J286</f>
        <v>-1</v>
      </c>
      <c r="K286" s="288"/>
      <c r="L286" s="103">
        <v>288</v>
      </c>
      <c r="M286" s="104">
        <f t="shared" si="24"/>
        <v>-288</v>
      </c>
      <c r="N286" s="103">
        <v>274</v>
      </c>
      <c r="O286" s="104">
        <f t="shared" si="25"/>
        <v>-274</v>
      </c>
      <c r="P286" s="103">
        <v>260</v>
      </c>
      <c r="Q286" s="103">
        <f t="shared" si="26"/>
        <v>-260</v>
      </c>
      <c r="R286" s="103">
        <v>245</v>
      </c>
      <c r="S286" s="328">
        <f t="shared" si="27"/>
        <v>-245</v>
      </c>
      <c r="T286" s="106"/>
      <c r="U286" s="48"/>
      <c r="V286" s="49"/>
      <c r="W286" s="49"/>
      <c r="X286" s="49"/>
      <c r="Y286" s="49"/>
      <c r="Z286" s="49"/>
      <c r="AA286" s="49"/>
      <c r="AB286" s="49"/>
      <c r="AC286" s="49"/>
      <c r="AD286" s="49"/>
      <c r="AE286" s="49"/>
      <c r="AF286" s="49"/>
      <c r="AG286" s="49"/>
      <c r="AH286" s="49"/>
      <c r="AI286" s="49"/>
      <c r="AJ286" s="49"/>
      <c r="AK286" s="49"/>
      <c r="AL286" s="49"/>
      <c r="AM286" s="49"/>
      <c r="AN286" s="49"/>
      <c r="AO286" s="49"/>
      <c r="AP286" s="49"/>
      <c r="AQ286" s="49"/>
      <c r="AR286" s="49"/>
      <c r="AS286" s="49"/>
      <c r="AT286" s="49"/>
      <c r="AU286" s="49"/>
    </row>
    <row r="287" spans="1:47" s="50" customFormat="1" ht="16.5" hidden="1" customHeight="1">
      <c r="A287" s="286" t="s">
        <v>311</v>
      </c>
      <c r="B287" s="326" t="s">
        <v>333</v>
      </c>
      <c r="C287" s="147" t="s">
        <v>37</v>
      </c>
      <c r="D287" s="287" t="s">
        <v>279</v>
      </c>
      <c r="E287" s="340" t="s">
        <v>29</v>
      </c>
      <c r="F287" s="100">
        <f>[1]Производство!F287-[1]Заказы!F287</f>
        <v>0</v>
      </c>
      <c r="G287" s="100">
        <f>[1]Производство!G287-[1]Заказы!G287</f>
        <v>0</v>
      </c>
      <c r="H287" s="100">
        <f>[1]Производство!H287-[1]Заказы!H287</f>
        <v>0</v>
      </c>
      <c r="I287" s="100">
        <f>[1]Производство!I287-[1]Заказы!I287</f>
        <v>0</v>
      </c>
      <c r="J287" s="101">
        <f>[1]Производство!J287-[1]Заказы!J287</f>
        <v>2</v>
      </c>
      <c r="K287" s="288"/>
      <c r="L287" s="103">
        <v>288</v>
      </c>
      <c r="M287" s="104">
        <f t="shared" si="24"/>
        <v>576</v>
      </c>
      <c r="N287" s="103">
        <v>274</v>
      </c>
      <c r="O287" s="104">
        <f t="shared" si="25"/>
        <v>548</v>
      </c>
      <c r="P287" s="103">
        <v>260</v>
      </c>
      <c r="Q287" s="103">
        <f t="shared" si="26"/>
        <v>520</v>
      </c>
      <c r="R287" s="103">
        <v>245</v>
      </c>
      <c r="S287" s="328">
        <f t="shared" si="27"/>
        <v>490</v>
      </c>
      <c r="T287" s="106"/>
      <c r="U287" s="48"/>
      <c r="V287" s="49"/>
      <c r="W287" s="49"/>
      <c r="X287" s="49"/>
      <c r="Y287" s="49"/>
      <c r="Z287" s="49"/>
      <c r="AA287" s="49"/>
      <c r="AB287" s="49"/>
      <c r="AC287" s="49"/>
      <c r="AD287" s="49"/>
      <c r="AE287" s="49"/>
      <c r="AF287" s="49"/>
      <c r="AG287" s="49"/>
      <c r="AH287" s="49"/>
      <c r="AI287" s="49"/>
      <c r="AJ287" s="49"/>
      <c r="AK287" s="49"/>
      <c r="AL287" s="49"/>
      <c r="AM287" s="49"/>
      <c r="AN287" s="49"/>
      <c r="AO287" s="49"/>
      <c r="AP287" s="49"/>
      <c r="AQ287" s="49"/>
      <c r="AR287" s="49"/>
      <c r="AS287" s="49"/>
      <c r="AT287" s="49"/>
      <c r="AU287" s="49"/>
    </row>
    <row r="288" spans="1:47" s="50" customFormat="1" ht="16.5" hidden="1" customHeight="1" thickBot="1">
      <c r="A288" s="286" t="s">
        <v>311</v>
      </c>
      <c r="B288" s="326" t="s">
        <v>334</v>
      </c>
      <c r="C288" s="147" t="s">
        <v>31</v>
      </c>
      <c r="D288" s="287" t="s">
        <v>279</v>
      </c>
      <c r="E288" s="88" t="s">
        <v>29</v>
      </c>
      <c r="F288" s="78">
        <f>[1]Производство!F288-[1]Заказы!F288</f>
        <v>0</v>
      </c>
      <c r="G288" s="78">
        <f>[1]Производство!G288-[1]Заказы!G288</f>
        <v>0</v>
      </c>
      <c r="H288" s="78">
        <f>[1]Производство!H288-[1]Заказы!H288</f>
        <v>0</v>
      </c>
      <c r="I288" s="78">
        <f>[1]Производство!I288-[1]Заказы!I288</f>
        <v>0</v>
      </c>
      <c r="J288" s="79">
        <f>[1]Производство!J288-[1]Заказы!J288</f>
        <v>2</v>
      </c>
      <c r="K288" s="306"/>
      <c r="L288" s="103">
        <v>288</v>
      </c>
      <c r="M288" s="104">
        <f t="shared" si="24"/>
        <v>576</v>
      </c>
      <c r="N288" s="103">
        <v>274</v>
      </c>
      <c r="O288" s="104">
        <f t="shared" si="25"/>
        <v>548</v>
      </c>
      <c r="P288" s="103">
        <v>260</v>
      </c>
      <c r="Q288" s="103">
        <f t="shared" si="26"/>
        <v>520</v>
      </c>
      <c r="R288" s="103">
        <v>245</v>
      </c>
      <c r="S288" s="328">
        <f t="shared" si="27"/>
        <v>490</v>
      </c>
      <c r="T288" s="83"/>
      <c r="U288" s="48"/>
      <c r="V288" s="49"/>
      <c r="W288" s="49"/>
      <c r="X288" s="49"/>
      <c r="Y288" s="49"/>
      <c r="Z288" s="49"/>
      <c r="AA288" s="49"/>
      <c r="AB288" s="49"/>
      <c r="AC288" s="49"/>
      <c r="AD288" s="49"/>
      <c r="AE288" s="49"/>
      <c r="AF288" s="49"/>
      <c r="AG288" s="49"/>
      <c r="AH288" s="49"/>
      <c r="AI288" s="49"/>
      <c r="AJ288" s="49"/>
      <c r="AK288" s="49"/>
      <c r="AL288" s="49"/>
      <c r="AM288" s="49"/>
      <c r="AN288" s="49"/>
      <c r="AO288" s="49"/>
      <c r="AP288" s="49"/>
      <c r="AQ288" s="49"/>
      <c r="AR288" s="49"/>
      <c r="AS288" s="49"/>
      <c r="AT288" s="49"/>
      <c r="AU288" s="49"/>
    </row>
    <row r="289" spans="1:47" s="50" customFormat="1" ht="16.5" customHeight="1" thickBot="1">
      <c r="A289" s="341"/>
      <c r="B289" s="342"/>
      <c r="C289" s="342"/>
      <c r="D289" s="342"/>
      <c r="E289" s="343" t="s">
        <v>335</v>
      </c>
      <c r="F289" s="343"/>
      <c r="G289" s="343"/>
      <c r="H289" s="343"/>
      <c r="I289" s="343"/>
      <c r="J289" s="343"/>
      <c r="K289" s="343"/>
      <c r="L289" s="344"/>
      <c r="M289" s="345"/>
      <c r="N289" s="345"/>
      <c r="O289" s="345"/>
      <c r="P289" s="345"/>
      <c r="Q289" s="345"/>
      <c r="R289" s="345"/>
      <c r="S289" s="346"/>
      <c r="T289" s="94"/>
      <c r="U289" s="48"/>
      <c r="V289" s="347"/>
      <c r="W289" s="48"/>
      <c r="X289" s="49"/>
      <c r="Y289" s="49"/>
      <c r="Z289" s="49"/>
      <c r="AA289" s="49"/>
      <c r="AB289" s="49"/>
      <c r="AC289" s="49"/>
      <c r="AD289" s="49"/>
      <c r="AE289" s="49"/>
      <c r="AF289" s="49"/>
      <c r="AG289" s="49"/>
      <c r="AH289" s="49"/>
      <c r="AI289" s="49"/>
      <c r="AJ289" s="49"/>
      <c r="AK289" s="49"/>
      <c r="AL289" s="49"/>
      <c r="AM289" s="49"/>
      <c r="AN289" s="49"/>
      <c r="AO289" s="49"/>
      <c r="AP289" s="49"/>
      <c r="AQ289" s="49"/>
      <c r="AR289" s="49"/>
      <c r="AS289" s="49"/>
      <c r="AT289" s="49"/>
      <c r="AU289" s="49"/>
    </row>
    <row r="290" spans="1:47" s="50" customFormat="1" ht="16.5" customHeight="1" thickBot="1">
      <c r="A290" s="348"/>
      <c r="B290" s="349"/>
      <c r="C290" s="349"/>
      <c r="D290" s="350"/>
      <c r="E290" s="350"/>
      <c r="F290" s="351" t="s">
        <v>275</v>
      </c>
      <c r="G290" s="351" t="s">
        <v>276</v>
      </c>
      <c r="H290" s="351" t="s">
        <v>277</v>
      </c>
      <c r="I290" s="351" t="s">
        <v>278</v>
      </c>
      <c r="J290" s="351" t="s">
        <v>279</v>
      </c>
      <c r="K290" s="351"/>
      <c r="L290" s="352"/>
      <c r="M290" s="350"/>
      <c r="N290" s="353"/>
      <c r="O290" s="354"/>
      <c r="P290" s="350"/>
      <c r="Q290" s="354"/>
      <c r="R290" s="350"/>
      <c r="S290" s="355"/>
      <c r="T290" s="115"/>
      <c r="U290" s="48"/>
      <c r="AB290" s="49"/>
      <c r="AC290" s="49"/>
      <c r="AD290" s="49"/>
      <c r="AE290" s="49"/>
      <c r="AF290" s="49"/>
      <c r="AG290" s="49"/>
      <c r="AH290" s="49"/>
      <c r="AI290" s="49"/>
      <c r="AJ290" s="49"/>
      <c r="AK290" s="49"/>
      <c r="AL290" s="49"/>
      <c r="AM290" s="49"/>
      <c r="AN290" s="49"/>
      <c r="AO290" s="49"/>
      <c r="AP290" s="49"/>
      <c r="AQ290" s="49"/>
      <c r="AR290" s="49"/>
      <c r="AS290" s="49"/>
      <c r="AT290" s="49"/>
      <c r="AU290" s="49"/>
    </row>
    <row r="291" spans="1:47" s="50" customFormat="1" ht="16.5" customHeight="1">
      <c r="A291" s="320" t="s">
        <v>280</v>
      </c>
      <c r="B291" s="356" t="s">
        <v>336</v>
      </c>
      <c r="C291" s="292" t="s">
        <v>195</v>
      </c>
      <c r="D291" s="357" t="s">
        <v>286</v>
      </c>
      <c r="E291" s="358" t="s">
        <v>29</v>
      </c>
      <c r="F291" s="129">
        <f>[1]Производство!F291-[1]Заказы!F291</f>
        <v>8</v>
      </c>
      <c r="G291" s="129">
        <f>[1]Производство!G291-[1]Заказы!G291</f>
        <v>13</v>
      </c>
      <c r="H291" s="129">
        <f>[1]Производство!H291-[1]Заказы!H291</f>
        <v>23</v>
      </c>
      <c r="I291" s="89">
        <f>[1]Производство!I291-[1]Заказы!I291</f>
        <v>0</v>
      </c>
      <c r="J291" s="89">
        <f>[1]Производство!J291-[1]Заказы!J291</f>
        <v>0</v>
      </c>
      <c r="K291" s="165"/>
      <c r="L291" s="359">
        <v>230</v>
      </c>
      <c r="M291" s="69">
        <f t="shared" ref="M291:M322" si="28">(F291+G291+H291+I291+J291+K291)*L291</f>
        <v>10120</v>
      </c>
      <c r="N291" s="359">
        <v>219</v>
      </c>
      <c r="O291" s="69">
        <f t="shared" ref="O291:O322" si="29">(F291+G291+H291+I291+J291+K291)*N291</f>
        <v>9636</v>
      </c>
      <c r="P291" s="359">
        <v>208</v>
      </c>
      <c r="Q291" s="69">
        <f t="shared" ref="Q291:Q322" si="30">(F291+G291+H291+I291+J291+K291)*P291</f>
        <v>9152</v>
      </c>
      <c r="R291" s="360">
        <v>196</v>
      </c>
      <c r="S291" s="133">
        <f t="shared" ref="S291:S322" si="31">(F291+G291+H291+I291+J291+K291)*R291</f>
        <v>8624</v>
      </c>
      <c r="T291" s="72"/>
      <c r="U291" s="48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  <c r="AG291" s="49"/>
      <c r="AH291" s="49"/>
      <c r="AI291" s="49"/>
      <c r="AJ291" s="49"/>
      <c r="AK291" s="49"/>
      <c r="AL291" s="49"/>
      <c r="AM291" s="49"/>
      <c r="AN291" s="49"/>
      <c r="AO291" s="49"/>
      <c r="AP291" s="49"/>
      <c r="AQ291" s="49"/>
      <c r="AR291" s="49"/>
      <c r="AS291" s="49"/>
      <c r="AT291" s="49"/>
      <c r="AU291" s="49"/>
    </row>
    <row r="292" spans="1:47" s="50" customFormat="1" ht="16.5" customHeight="1">
      <c r="A292" s="321" t="s">
        <v>280</v>
      </c>
      <c r="B292" s="361" t="s">
        <v>337</v>
      </c>
      <c r="C292" s="141" t="s">
        <v>33</v>
      </c>
      <c r="D292" s="362" t="s">
        <v>286</v>
      </c>
      <c r="E292" s="363" t="s">
        <v>29</v>
      </c>
      <c r="F292" s="131">
        <f>[1]Производство!F292-[1]Заказы!F292</f>
        <v>4</v>
      </c>
      <c r="G292" s="101"/>
      <c r="H292" s="131">
        <f>[1]Производство!H292-[1]Заказы!H292</f>
        <v>17</v>
      </c>
      <c r="I292" s="100">
        <f>[1]Производство!I292-[1]Заказы!I292</f>
        <v>0</v>
      </c>
      <c r="J292" s="100">
        <f>[1]Производство!J292-[1]Заказы!J292</f>
        <v>0</v>
      </c>
      <c r="K292" s="131"/>
      <c r="L292" s="364">
        <v>230</v>
      </c>
      <c r="M292" s="121">
        <f t="shared" si="28"/>
        <v>4830</v>
      </c>
      <c r="N292" s="364">
        <v>219</v>
      </c>
      <c r="O292" s="121">
        <f t="shared" si="29"/>
        <v>4599</v>
      </c>
      <c r="P292" s="364">
        <v>208</v>
      </c>
      <c r="Q292" s="121">
        <f t="shared" si="30"/>
        <v>4368</v>
      </c>
      <c r="R292" s="365">
        <v>196</v>
      </c>
      <c r="S292" s="135">
        <f t="shared" si="31"/>
        <v>4116</v>
      </c>
      <c r="T292" s="106"/>
      <c r="U292" s="48"/>
      <c r="V292" s="49"/>
      <c r="W292" s="49"/>
      <c r="X292" s="49"/>
      <c r="Y292" s="49"/>
      <c r="Z292" s="49"/>
      <c r="AA292" s="49"/>
      <c r="AB292" s="49"/>
      <c r="AC292" s="49"/>
      <c r="AD292" s="49"/>
      <c r="AE292" s="49"/>
      <c r="AF292" s="49"/>
      <c r="AG292" s="49"/>
      <c r="AH292" s="49"/>
      <c r="AI292" s="49"/>
      <c r="AJ292" s="49"/>
      <c r="AK292" s="49"/>
      <c r="AL292" s="49"/>
      <c r="AM292" s="49"/>
      <c r="AN292" s="49"/>
      <c r="AO292" s="49"/>
      <c r="AP292" s="49"/>
      <c r="AQ292" s="49"/>
      <c r="AR292" s="49"/>
      <c r="AS292" s="49"/>
      <c r="AT292" s="49"/>
      <c r="AU292" s="49"/>
    </row>
    <row r="293" spans="1:47" s="50" customFormat="1" ht="16.5" customHeight="1" thickBot="1">
      <c r="A293" s="322" t="s">
        <v>280</v>
      </c>
      <c r="B293" s="366" t="s">
        <v>338</v>
      </c>
      <c r="C293" s="142" t="s">
        <v>198</v>
      </c>
      <c r="D293" s="367" t="s">
        <v>286</v>
      </c>
      <c r="E293" s="158" t="s">
        <v>29</v>
      </c>
      <c r="F293" s="132">
        <f>[1]Производство!F293-[1]Заказы!F293</f>
        <v>4</v>
      </c>
      <c r="G293" s="79"/>
      <c r="H293" s="368">
        <f>[1]Производство!H293-[1]Заказы!H293</f>
        <v>3</v>
      </c>
      <c r="I293" s="78">
        <f>[1]Производство!I293-[1]Заказы!I293</f>
        <v>0</v>
      </c>
      <c r="J293" s="78">
        <f>[1]Производство!J293-[1]Заказы!J293</f>
        <v>0</v>
      </c>
      <c r="K293" s="369"/>
      <c r="L293" s="370">
        <v>230</v>
      </c>
      <c r="M293" s="80">
        <f t="shared" si="28"/>
        <v>1610</v>
      </c>
      <c r="N293" s="370">
        <v>219</v>
      </c>
      <c r="O293" s="80">
        <f t="shared" si="29"/>
        <v>1533</v>
      </c>
      <c r="P293" s="370">
        <v>208</v>
      </c>
      <c r="Q293" s="80">
        <f t="shared" si="30"/>
        <v>1456</v>
      </c>
      <c r="R293" s="371">
        <v>196</v>
      </c>
      <c r="S293" s="136">
        <f t="shared" si="31"/>
        <v>1372</v>
      </c>
      <c r="T293" s="83"/>
      <c r="U293" s="48"/>
      <c r="V293" s="49"/>
      <c r="W293" s="49"/>
      <c r="X293" s="49"/>
      <c r="Y293" s="49"/>
      <c r="Z293" s="49"/>
      <c r="AA293" s="49"/>
      <c r="AB293" s="49"/>
      <c r="AC293" s="49"/>
      <c r="AD293" s="49"/>
      <c r="AE293" s="49"/>
      <c r="AF293" s="49"/>
      <c r="AG293" s="49"/>
      <c r="AH293" s="49"/>
      <c r="AI293" s="49"/>
      <c r="AJ293" s="49"/>
      <c r="AK293" s="49"/>
      <c r="AL293" s="49"/>
      <c r="AM293" s="49"/>
      <c r="AN293" s="49"/>
      <c r="AO293" s="49"/>
      <c r="AP293" s="49"/>
      <c r="AQ293" s="49"/>
      <c r="AR293" s="49"/>
      <c r="AS293" s="49"/>
      <c r="AT293" s="49"/>
      <c r="AU293" s="49"/>
    </row>
    <row r="294" spans="1:47" s="50" customFormat="1" ht="16.5" hidden="1" customHeight="1">
      <c r="A294" s="372" t="s">
        <v>280</v>
      </c>
      <c r="B294" s="373" t="s">
        <v>339</v>
      </c>
      <c r="C294" s="374" t="s">
        <v>33</v>
      </c>
      <c r="D294" s="375" t="s">
        <v>282</v>
      </c>
      <c r="E294" s="376" t="s">
        <v>29</v>
      </c>
      <c r="F294" s="68">
        <f>[1]Производство!F294-[1]Заказы!F294</f>
        <v>0</v>
      </c>
      <c r="G294" s="68">
        <f>[1]Производство!G294-[1]Заказы!G294</f>
        <v>1</v>
      </c>
      <c r="H294" s="67">
        <f>[1]Производство!H294-[1]Заказы!H294</f>
        <v>0</v>
      </c>
      <c r="I294" s="67">
        <f>[1]Производство!I294-[1]Заказы!I294</f>
        <v>0</v>
      </c>
      <c r="J294" s="67">
        <f>[1]Производство!J294-[1]Заказы!J294</f>
        <v>0</v>
      </c>
      <c r="K294" s="377"/>
      <c r="L294" s="378">
        <v>254</v>
      </c>
      <c r="M294" s="219">
        <f t="shared" si="28"/>
        <v>254</v>
      </c>
      <c r="N294" s="378">
        <v>242</v>
      </c>
      <c r="O294" s="219">
        <f t="shared" si="29"/>
        <v>242</v>
      </c>
      <c r="P294" s="378">
        <v>229</v>
      </c>
      <c r="Q294" s="219">
        <f t="shared" si="30"/>
        <v>229</v>
      </c>
      <c r="R294" s="379">
        <v>217</v>
      </c>
      <c r="S294" s="380">
        <f t="shared" si="31"/>
        <v>217</v>
      </c>
      <c r="T294" s="94"/>
      <c r="U294" s="48"/>
      <c r="V294" s="49"/>
      <c r="W294" s="49"/>
      <c r="X294" s="49"/>
      <c r="Y294" s="49"/>
      <c r="Z294" s="49"/>
      <c r="AA294" s="49"/>
      <c r="AB294" s="49"/>
      <c r="AC294" s="49"/>
      <c r="AD294" s="49"/>
      <c r="AE294" s="49"/>
      <c r="AF294" s="49"/>
      <c r="AG294" s="49"/>
      <c r="AH294" s="49"/>
      <c r="AI294" s="49"/>
      <c r="AJ294" s="49"/>
      <c r="AK294" s="49"/>
      <c r="AL294" s="49"/>
      <c r="AM294" s="49"/>
      <c r="AN294" s="49"/>
      <c r="AO294" s="49"/>
      <c r="AP294" s="49"/>
      <c r="AQ294" s="49"/>
      <c r="AR294" s="49"/>
      <c r="AS294" s="49"/>
      <c r="AT294" s="49"/>
      <c r="AU294" s="49"/>
    </row>
    <row r="295" spans="1:47" s="50" customFormat="1" ht="16.5" hidden="1" customHeight="1" thickBot="1">
      <c r="A295" s="381" t="s">
        <v>280</v>
      </c>
      <c r="B295" s="382" t="s">
        <v>340</v>
      </c>
      <c r="C295" s="225" t="s">
        <v>138</v>
      </c>
      <c r="D295" s="383" t="s">
        <v>282</v>
      </c>
      <c r="E295" s="384" t="s">
        <v>29</v>
      </c>
      <c r="F295" s="79">
        <f>[1]Производство!F295-[1]Заказы!F295</f>
        <v>1</v>
      </c>
      <c r="G295" s="79">
        <f>[1]Производство!G295-[1]Заказы!G295</f>
        <v>1</v>
      </c>
      <c r="H295" s="78">
        <f>[1]Производство!H295-[1]Заказы!H295</f>
        <v>0</v>
      </c>
      <c r="I295" s="78">
        <f>[1]Производство!I295-[1]Заказы!I295</f>
        <v>0</v>
      </c>
      <c r="J295" s="78">
        <f>[1]Производство!J295-[1]Заказы!J295</f>
        <v>0</v>
      </c>
      <c r="K295" s="385"/>
      <c r="L295" s="386">
        <v>254</v>
      </c>
      <c r="M295" s="230">
        <f t="shared" si="28"/>
        <v>508</v>
      </c>
      <c r="N295" s="386">
        <v>242</v>
      </c>
      <c r="O295" s="230">
        <f t="shared" si="29"/>
        <v>484</v>
      </c>
      <c r="P295" s="386">
        <v>229</v>
      </c>
      <c r="Q295" s="230">
        <f t="shared" si="30"/>
        <v>458</v>
      </c>
      <c r="R295" s="387">
        <v>217</v>
      </c>
      <c r="S295" s="388">
        <f t="shared" si="31"/>
        <v>434</v>
      </c>
      <c r="T295" s="115"/>
      <c r="U295" s="48"/>
      <c r="V295" s="49"/>
      <c r="W295" s="49"/>
      <c r="X295" s="49"/>
      <c r="Y295" s="49"/>
      <c r="Z295" s="49"/>
      <c r="AA295" s="49"/>
      <c r="AB295" s="49"/>
      <c r="AC295" s="49"/>
      <c r="AD295" s="49"/>
      <c r="AE295" s="49"/>
      <c r="AF295" s="49"/>
      <c r="AG295" s="49"/>
      <c r="AH295" s="49"/>
      <c r="AI295" s="49"/>
      <c r="AJ295" s="49"/>
      <c r="AK295" s="49"/>
      <c r="AL295" s="49"/>
      <c r="AM295" s="49"/>
      <c r="AN295" s="49"/>
      <c r="AO295" s="49"/>
      <c r="AP295" s="49"/>
      <c r="AQ295" s="49"/>
      <c r="AR295" s="49"/>
      <c r="AS295" s="49"/>
      <c r="AT295" s="49"/>
      <c r="AU295" s="49"/>
    </row>
    <row r="296" spans="1:47" s="50" customFormat="1" ht="16.5" customHeight="1">
      <c r="A296" s="320" t="s">
        <v>280</v>
      </c>
      <c r="B296" s="356" t="s">
        <v>341</v>
      </c>
      <c r="C296" s="248" t="s">
        <v>195</v>
      </c>
      <c r="D296" s="357" t="s">
        <v>286</v>
      </c>
      <c r="E296" s="358" t="s">
        <v>29</v>
      </c>
      <c r="F296" s="129">
        <f>[1]Производство!F296-[1]Заказы!F296</f>
        <v>27</v>
      </c>
      <c r="G296" s="129">
        <f>[1]Производство!G296-[1]Заказы!G296</f>
        <v>12</v>
      </c>
      <c r="H296" s="129">
        <f>[1]Производство!H296-[1]Заказы!H296</f>
        <v>8</v>
      </c>
      <c r="I296" s="89">
        <f>[1]Производство!I296-[1]Заказы!I296</f>
        <v>0</v>
      </c>
      <c r="J296" s="89">
        <f>[1]Производство!J296-[1]Заказы!J296</f>
        <v>0</v>
      </c>
      <c r="K296" s="165"/>
      <c r="L296" s="359">
        <v>319</v>
      </c>
      <c r="M296" s="69">
        <f t="shared" si="28"/>
        <v>14993</v>
      </c>
      <c r="N296" s="359">
        <v>303</v>
      </c>
      <c r="O296" s="69">
        <f t="shared" si="29"/>
        <v>14241</v>
      </c>
      <c r="P296" s="359">
        <v>288</v>
      </c>
      <c r="Q296" s="69">
        <f t="shared" si="30"/>
        <v>13536</v>
      </c>
      <c r="R296" s="360">
        <v>272</v>
      </c>
      <c r="S296" s="133">
        <f t="shared" si="31"/>
        <v>12784</v>
      </c>
      <c r="T296" s="72"/>
      <c r="U296" s="48"/>
      <c r="V296" s="49"/>
      <c r="W296" s="49"/>
      <c r="X296" s="49"/>
      <c r="Y296" s="49"/>
      <c r="Z296" s="49"/>
      <c r="AA296" s="49"/>
      <c r="AB296" s="49"/>
      <c r="AC296" s="49"/>
      <c r="AD296" s="49"/>
      <c r="AE296" s="49"/>
      <c r="AF296" s="49"/>
      <c r="AG296" s="49"/>
      <c r="AH296" s="49"/>
      <c r="AI296" s="49"/>
      <c r="AJ296" s="49"/>
      <c r="AK296" s="49"/>
      <c r="AL296" s="49"/>
      <c r="AM296" s="49"/>
      <c r="AN296" s="49"/>
      <c r="AO296" s="49"/>
      <c r="AP296" s="49"/>
      <c r="AQ296" s="49"/>
      <c r="AR296" s="49"/>
      <c r="AS296" s="49"/>
      <c r="AT296" s="49"/>
      <c r="AU296" s="49"/>
    </row>
    <row r="297" spans="1:47" s="50" customFormat="1" ht="16.5" customHeight="1">
      <c r="A297" s="321" t="s">
        <v>280</v>
      </c>
      <c r="B297" s="361" t="s">
        <v>342</v>
      </c>
      <c r="C297" s="141" t="s">
        <v>33</v>
      </c>
      <c r="D297" s="362" t="s">
        <v>286</v>
      </c>
      <c r="E297" s="363" t="s">
        <v>29</v>
      </c>
      <c r="F297" s="131">
        <f>[1]Производство!F297-[1]Заказы!F297</f>
        <v>26</v>
      </c>
      <c r="G297" s="131">
        <f>[1]Производство!G297-[1]Заказы!G297</f>
        <v>17</v>
      </c>
      <c r="H297" s="131">
        <f>[1]Производство!H297-[1]Заказы!H297</f>
        <v>14</v>
      </c>
      <c r="I297" s="100">
        <f>[1]Производство!I297-[1]Заказы!I297</f>
        <v>0</v>
      </c>
      <c r="J297" s="100">
        <f>[1]Производство!J297-[1]Заказы!J297</f>
        <v>0</v>
      </c>
      <c r="K297" s="131"/>
      <c r="L297" s="364">
        <v>319</v>
      </c>
      <c r="M297" s="121">
        <f t="shared" si="28"/>
        <v>18183</v>
      </c>
      <c r="N297" s="364">
        <v>303</v>
      </c>
      <c r="O297" s="121">
        <f t="shared" si="29"/>
        <v>17271</v>
      </c>
      <c r="P297" s="364">
        <v>288</v>
      </c>
      <c r="Q297" s="121">
        <f t="shared" si="30"/>
        <v>16416</v>
      </c>
      <c r="R297" s="365">
        <v>272</v>
      </c>
      <c r="S297" s="135">
        <f t="shared" si="31"/>
        <v>15504</v>
      </c>
      <c r="T297" s="106"/>
      <c r="U297" s="48"/>
      <c r="V297" s="49"/>
      <c r="W297" s="49"/>
      <c r="X297" s="49"/>
      <c r="Y297" s="49"/>
      <c r="Z297" s="49"/>
      <c r="AA297" s="49"/>
      <c r="AB297" s="49"/>
      <c r="AC297" s="49"/>
      <c r="AD297" s="49"/>
      <c r="AE297" s="49"/>
      <c r="AF297" s="49"/>
      <c r="AG297" s="49"/>
      <c r="AH297" s="49"/>
      <c r="AI297" s="49"/>
      <c r="AJ297" s="49"/>
      <c r="AK297" s="49"/>
      <c r="AL297" s="49"/>
      <c r="AM297" s="49"/>
      <c r="AN297" s="49"/>
      <c r="AO297" s="49"/>
      <c r="AP297" s="49"/>
      <c r="AQ297" s="49"/>
      <c r="AR297" s="49"/>
      <c r="AS297" s="49"/>
      <c r="AT297" s="49"/>
      <c r="AU297" s="49"/>
    </row>
    <row r="298" spans="1:47" s="50" customFormat="1" ht="16.5" customHeight="1" thickBot="1">
      <c r="A298" s="322" t="s">
        <v>280</v>
      </c>
      <c r="B298" s="366" t="s">
        <v>343</v>
      </c>
      <c r="C298" s="142" t="s">
        <v>204</v>
      </c>
      <c r="D298" s="367" t="s">
        <v>286</v>
      </c>
      <c r="E298" s="158" t="s">
        <v>29</v>
      </c>
      <c r="F298" s="132">
        <f>[1]Производство!F298-[1]Заказы!F298</f>
        <v>25</v>
      </c>
      <c r="G298" s="132">
        <f>[1]Производство!G298-[1]Заказы!G298</f>
        <v>27</v>
      </c>
      <c r="H298" s="132">
        <f>[1]Производство!H298-[1]Заказы!H298</f>
        <v>17</v>
      </c>
      <c r="I298" s="78">
        <f>[1]Производство!I298-[1]Заказы!I298</f>
        <v>0</v>
      </c>
      <c r="J298" s="78">
        <f>[1]Производство!J298-[1]Заказы!J298</f>
        <v>0</v>
      </c>
      <c r="K298" s="369"/>
      <c r="L298" s="370">
        <v>319</v>
      </c>
      <c r="M298" s="80">
        <f t="shared" si="28"/>
        <v>22011</v>
      </c>
      <c r="N298" s="370">
        <v>303</v>
      </c>
      <c r="O298" s="80">
        <f t="shared" si="29"/>
        <v>20907</v>
      </c>
      <c r="P298" s="370">
        <v>288</v>
      </c>
      <c r="Q298" s="80">
        <f t="shared" si="30"/>
        <v>19872</v>
      </c>
      <c r="R298" s="371">
        <v>272</v>
      </c>
      <c r="S298" s="136">
        <f t="shared" si="31"/>
        <v>18768</v>
      </c>
      <c r="T298" s="83"/>
      <c r="U298" s="48"/>
      <c r="V298" s="49"/>
      <c r="W298" s="49"/>
      <c r="X298" s="49"/>
      <c r="Y298" s="49"/>
      <c r="Z298" s="49"/>
      <c r="AA298" s="49"/>
      <c r="AB298" s="49"/>
      <c r="AC298" s="49"/>
      <c r="AD298" s="49"/>
      <c r="AE298" s="49"/>
      <c r="AF298" s="49"/>
      <c r="AG298" s="49"/>
      <c r="AH298" s="49"/>
      <c r="AI298" s="49"/>
      <c r="AJ298" s="49"/>
      <c r="AK298" s="49"/>
      <c r="AL298" s="49"/>
      <c r="AM298" s="49"/>
      <c r="AN298" s="49"/>
      <c r="AO298" s="49"/>
      <c r="AP298" s="49"/>
      <c r="AQ298" s="49"/>
      <c r="AR298" s="49"/>
      <c r="AS298" s="49"/>
      <c r="AT298" s="49"/>
      <c r="AU298" s="49"/>
    </row>
    <row r="299" spans="1:47" s="50" customFormat="1" ht="16.5" customHeight="1">
      <c r="A299" s="372" t="s">
        <v>280</v>
      </c>
      <c r="B299" s="373" t="s">
        <v>344</v>
      </c>
      <c r="C299" s="216" t="s">
        <v>195</v>
      </c>
      <c r="D299" s="375" t="s">
        <v>286</v>
      </c>
      <c r="E299" s="376" t="s">
        <v>29</v>
      </c>
      <c r="F299" s="129">
        <f>[1]Производство!F299-[1]Заказы!F299</f>
        <v>23</v>
      </c>
      <c r="G299" s="129">
        <f>[1]Производство!G299-[1]Заказы!G299</f>
        <v>8</v>
      </c>
      <c r="H299" s="129">
        <f>[1]Производство!H299-[1]Заказы!H299</f>
        <v>7</v>
      </c>
      <c r="I299" s="89">
        <f>[1]Производство!I299-[1]Заказы!I299</f>
        <v>0</v>
      </c>
      <c r="J299" s="89">
        <f>[1]Производство!J299-[1]Заказы!J299</f>
        <v>0</v>
      </c>
      <c r="K299" s="377"/>
      <c r="L299" s="378">
        <v>298</v>
      </c>
      <c r="M299" s="219">
        <f t="shared" si="28"/>
        <v>11324</v>
      </c>
      <c r="N299" s="378">
        <v>283</v>
      </c>
      <c r="O299" s="219">
        <f t="shared" si="29"/>
        <v>10754</v>
      </c>
      <c r="P299" s="378">
        <v>269</v>
      </c>
      <c r="Q299" s="219">
        <f t="shared" si="30"/>
        <v>10222</v>
      </c>
      <c r="R299" s="379">
        <v>254</v>
      </c>
      <c r="S299" s="389">
        <f t="shared" si="31"/>
        <v>9652</v>
      </c>
      <c r="T299" s="94"/>
      <c r="U299" s="48"/>
      <c r="V299" s="49"/>
      <c r="W299" s="49"/>
      <c r="X299" s="49"/>
      <c r="Y299" s="49"/>
      <c r="Z299" s="49"/>
      <c r="AA299" s="49"/>
      <c r="AB299" s="49"/>
      <c r="AC299" s="49"/>
      <c r="AD299" s="49"/>
      <c r="AE299" s="49"/>
      <c r="AF299" s="49"/>
      <c r="AG299" s="49"/>
      <c r="AH299" s="49"/>
      <c r="AI299" s="49"/>
      <c r="AJ299" s="49"/>
      <c r="AK299" s="49"/>
      <c r="AL299" s="49"/>
      <c r="AM299" s="49"/>
      <c r="AN299" s="49"/>
      <c r="AO299" s="49"/>
      <c r="AP299" s="49"/>
      <c r="AQ299" s="49"/>
      <c r="AR299" s="49"/>
      <c r="AS299" s="49"/>
      <c r="AT299" s="49"/>
      <c r="AU299" s="49"/>
    </row>
    <row r="300" spans="1:47" s="50" customFormat="1" ht="16.5" customHeight="1">
      <c r="A300" s="390" t="s">
        <v>280</v>
      </c>
      <c r="B300" s="391" t="s">
        <v>345</v>
      </c>
      <c r="C300" s="257" t="s">
        <v>33</v>
      </c>
      <c r="D300" s="392" t="s">
        <v>286</v>
      </c>
      <c r="E300" s="393" t="s">
        <v>29</v>
      </c>
      <c r="F300" s="131">
        <f>[1]Производство!F300-[1]Заказы!F300</f>
        <v>26</v>
      </c>
      <c r="G300" s="131">
        <f>[1]Производство!G300-[1]Заказы!G300</f>
        <v>5</v>
      </c>
      <c r="H300" s="131">
        <f>[1]Производство!H300-[1]Заказы!H300</f>
        <v>8</v>
      </c>
      <c r="I300" s="100">
        <f>[1]Производство!I300-[1]Заказы!I300</f>
        <v>0</v>
      </c>
      <c r="J300" s="100">
        <f>[1]Производство!J300-[1]Заказы!J300</f>
        <v>0</v>
      </c>
      <c r="K300" s="394"/>
      <c r="L300" s="395">
        <v>298</v>
      </c>
      <c r="M300" s="244">
        <f t="shared" si="28"/>
        <v>11622</v>
      </c>
      <c r="N300" s="395">
        <v>283</v>
      </c>
      <c r="O300" s="244">
        <f t="shared" si="29"/>
        <v>11037</v>
      </c>
      <c r="P300" s="395">
        <v>269</v>
      </c>
      <c r="Q300" s="244">
        <f t="shared" si="30"/>
        <v>10491</v>
      </c>
      <c r="R300" s="396">
        <v>254</v>
      </c>
      <c r="S300" s="397">
        <f t="shared" si="31"/>
        <v>9906</v>
      </c>
      <c r="T300" s="106"/>
      <c r="U300" s="48"/>
      <c r="V300" s="49"/>
      <c r="W300" s="49"/>
      <c r="X300" s="49"/>
      <c r="Y300" s="49"/>
      <c r="Z300" s="49"/>
      <c r="AA300" s="49"/>
      <c r="AB300" s="49"/>
      <c r="AC300" s="49"/>
      <c r="AD300" s="49"/>
      <c r="AE300" s="49"/>
      <c r="AF300" s="49"/>
      <c r="AG300" s="49"/>
      <c r="AH300" s="49"/>
      <c r="AI300" s="49"/>
      <c r="AJ300" s="49"/>
      <c r="AK300" s="49"/>
      <c r="AL300" s="49"/>
      <c r="AM300" s="49"/>
      <c r="AN300" s="49"/>
      <c r="AO300" s="49"/>
      <c r="AP300" s="49"/>
      <c r="AQ300" s="49"/>
      <c r="AR300" s="49"/>
      <c r="AS300" s="49"/>
      <c r="AT300" s="49"/>
      <c r="AU300" s="49"/>
    </row>
    <row r="301" spans="1:47" s="50" customFormat="1" ht="16.5" customHeight="1" thickBot="1">
      <c r="A301" s="381" t="s">
        <v>280</v>
      </c>
      <c r="B301" s="382" t="s">
        <v>346</v>
      </c>
      <c r="C301" s="225" t="s">
        <v>198</v>
      </c>
      <c r="D301" s="383" t="s">
        <v>286</v>
      </c>
      <c r="E301" s="384" t="s">
        <v>29</v>
      </c>
      <c r="F301" s="132">
        <f>[1]Производство!F301-[1]Заказы!F301</f>
        <v>35</v>
      </c>
      <c r="G301" s="132">
        <f>[1]Производство!G301-[1]Заказы!G301</f>
        <v>16</v>
      </c>
      <c r="H301" s="132">
        <f>[1]Производство!H301-[1]Заказы!H301</f>
        <v>21</v>
      </c>
      <c r="I301" s="78">
        <f>[1]Производство!I301-[1]Заказы!I301</f>
        <v>0</v>
      </c>
      <c r="J301" s="78">
        <f>[1]Производство!J301-[1]Заказы!J301</f>
        <v>0</v>
      </c>
      <c r="K301" s="385"/>
      <c r="L301" s="386">
        <v>298</v>
      </c>
      <c r="M301" s="230">
        <f t="shared" si="28"/>
        <v>21456</v>
      </c>
      <c r="N301" s="386">
        <v>283</v>
      </c>
      <c r="O301" s="230">
        <f t="shared" si="29"/>
        <v>20376</v>
      </c>
      <c r="P301" s="386">
        <v>269</v>
      </c>
      <c r="Q301" s="230">
        <f t="shared" si="30"/>
        <v>19368</v>
      </c>
      <c r="R301" s="387">
        <v>254</v>
      </c>
      <c r="S301" s="398">
        <f t="shared" si="31"/>
        <v>18288</v>
      </c>
      <c r="T301" s="115"/>
      <c r="U301" s="48"/>
      <c r="V301" s="49"/>
      <c r="W301" s="49"/>
      <c r="X301" s="49"/>
      <c r="Y301" s="49"/>
      <c r="Z301" s="49"/>
      <c r="AA301" s="49"/>
      <c r="AB301" s="49"/>
      <c r="AC301" s="49"/>
      <c r="AD301" s="49"/>
      <c r="AE301" s="49"/>
      <c r="AF301" s="49"/>
      <c r="AG301" s="49"/>
      <c r="AH301" s="49"/>
      <c r="AI301" s="49"/>
      <c r="AJ301" s="49"/>
      <c r="AK301" s="49"/>
      <c r="AL301" s="49"/>
      <c r="AM301" s="49"/>
      <c r="AN301" s="49"/>
      <c r="AO301" s="49"/>
      <c r="AP301" s="49"/>
      <c r="AQ301" s="49"/>
      <c r="AR301" s="49"/>
      <c r="AS301" s="49"/>
      <c r="AT301" s="49"/>
      <c r="AU301" s="49"/>
    </row>
    <row r="302" spans="1:47" s="50" customFormat="1" ht="15.75" customHeight="1">
      <c r="A302" s="320" t="s">
        <v>280</v>
      </c>
      <c r="B302" s="356" t="s">
        <v>347</v>
      </c>
      <c r="C302" s="140" t="s">
        <v>33</v>
      </c>
      <c r="D302" s="357" t="s">
        <v>282</v>
      </c>
      <c r="E302" s="358" t="s">
        <v>29</v>
      </c>
      <c r="F302" s="165">
        <f>[1]Производство!F302-[1]Заказы!F302</f>
        <v>26</v>
      </c>
      <c r="G302" s="165">
        <f>[1]Производство!G302-[1]Заказы!G302</f>
        <v>30</v>
      </c>
      <c r="H302" s="67">
        <f>[1]Производство!H302-[1]Заказы!H302</f>
        <v>0</v>
      </c>
      <c r="I302" s="67">
        <f>[1]Производство!I302-[1]Заказы!I302</f>
        <v>0</v>
      </c>
      <c r="J302" s="67">
        <f>[1]Производство!J302-[1]Заказы!J302</f>
        <v>0</v>
      </c>
      <c r="K302" s="165"/>
      <c r="L302" s="359">
        <v>330</v>
      </c>
      <c r="M302" s="69">
        <f t="shared" si="28"/>
        <v>18480</v>
      </c>
      <c r="N302" s="359">
        <v>314</v>
      </c>
      <c r="O302" s="69">
        <f t="shared" si="29"/>
        <v>17584</v>
      </c>
      <c r="P302" s="359">
        <v>298</v>
      </c>
      <c r="Q302" s="69">
        <f t="shared" si="30"/>
        <v>16688</v>
      </c>
      <c r="R302" s="360">
        <v>282</v>
      </c>
      <c r="S302" s="133">
        <f t="shared" si="31"/>
        <v>15792</v>
      </c>
      <c r="T302" s="72"/>
      <c r="U302" s="48"/>
      <c r="V302" s="49"/>
      <c r="W302" s="49"/>
      <c r="X302" s="49"/>
      <c r="Y302" s="49"/>
      <c r="Z302" s="49"/>
      <c r="AA302" s="49"/>
      <c r="AB302" s="49"/>
      <c r="AC302" s="49"/>
      <c r="AD302" s="49"/>
      <c r="AE302" s="49"/>
      <c r="AF302" s="49"/>
      <c r="AG302" s="49"/>
      <c r="AH302" s="49"/>
      <c r="AI302" s="49"/>
      <c r="AJ302" s="49"/>
      <c r="AK302" s="49"/>
      <c r="AL302" s="49"/>
      <c r="AM302" s="49"/>
      <c r="AN302" s="49"/>
      <c r="AO302" s="49"/>
      <c r="AP302" s="49"/>
      <c r="AQ302" s="49"/>
      <c r="AR302" s="49"/>
      <c r="AS302" s="49"/>
      <c r="AT302" s="49"/>
      <c r="AU302" s="49"/>
    </row>
    <row r="303" spans="1:47" s="50" customFormat="1" ht="16.5" customHeight="1" thickBot="1">
      <c r="A303" s="322" t="s">
        <v>280</v>
      </c>
      <c r="B303" s="366" t="s">
        <v>348</v>
      </c>
      <c r="C303" s="142" t="s">
        <v>138</v>
      </c>
      <c r="D303" s="367" t="s">
        <v>282</v>
      </c>
      <c r="E303" s="158" t="s">
        <v>29</v>
      </c>
      <c r="F303" s="132">
        <f>[1]Производство!F303-[1]Заказы!F303</f>
        <v>21</v>
      </c>
      <c r="G303" s="132">
        <f>[1]Производство!G303-[1]Заказы!G303</f>
        <v>26</v>
      </c>
      <c r="H303" s="78">
        <f>[1]Производство!H303-[1]Заказы!H303</f>
        <v>0</v>
      </c>
      <c r="I303" s="78">
        <f>[1]Производство!I303-[1]Заказы!I303</f>
        <v>0</v>
      </c>
      <c r="J303" s="78">
        <f>[1]Производство!J303-[1]Заказы!J303</f>
        <v>0</v>
      </c>
      <c r="K303" s="369"/>
      <c r="L303" s="370">
        <v>330</v>
      </c>
      <c r="M303" s="80">
        <f t="shared" si="28"/>
        <v>15510</v>
      </c>
      <c r="N303" s="370">
        <v>314</v>
      </c>
      <c r="O303" s="80">
        <f t="shared" si="29"/>
        <v>14758</v>
      </c>
      <c r="P303" s="370">
        <v>298</v>
      </c>
      <c r="Q303" s="80">
        <f t="shared" si="30"/>
        <v>14006</v>
      </c>
      <c r="R303" s="371">
        <v>282</v>
      </c>
      <c r="S303" s="136">
        <f t="shared" si="31"/>
        <v>13254</v>
      </c>
      <c r="T303" s="83"/>
      <c r="U303" s="48"/>
      <c r="V303" s="49"/>
      <c r="W303" s="49"/>
      <c r="X303" s="49"/>
      <c r="Y303" s="49"/>
      <c r="Z303" s="49"/>
      <c r="AA303" s="49"/>
      <c r="AB303" s="49"/>
      <c r="AC303" s="49"/>
      <c r="AD303" s="49"/>
      <c r="AE303" s="49"/>
      <c r="AF303" s="49"/>
      <c r="AG303" s="49"/>
      <c r="AH303" s="49"/>
      <c r="AI303" s="49"/>
      <c r="AJ303" s="49"/>
      <c r="AK303" s="49"/>
      <c r="AL303" s="49"/>
      <c r="AM303" s="49"/>
      <c r="AN303" s="49"/>
      <c r="AO303" s="49"/>
      <c r="AP303" s="49"/>
      <c r="AQ303" s="49"/>
      <c r="AR303" s="49"/>
      <c r="AS303" s="49"/>
      <c r="AT303" s="49"/>
      <c r="AU303" s="49"/>
    </row>
    <row r="304" spans="1:47" s="50" customFormat="1" ht="16.5" hidden="1" customHeight="1">
      <c r="A304" s="372" t="s">
        <v>311</v>
      </c>
      <c r="B304" s="399" t="s">
        <v>349</v>
      </c>
      <c r="C304" s="216" t="s">
        <v>195</v>
      </c>
      <c r="D304" s="375" t="s">
        <v>299</v>
      </c>
      <c r="E304" s="376" t="s">
        <v>226</v>
      </c>
      <c r="F304" s="89">
        <f>[1]Производство!F304-[1]Заказы!F304</f>
        <v>0</v>
      </c>
      <c r="G304" s="90">
        <f>[1]Производство!G304-[1]Заказы!G304</f>
        <v>3</v>
      </c>
      <c r="H304" s="90">
        <f>[1]Производство!H304-[1]Заказы!H304</f>
        <v>0</v>
      </c>
      <c r="I304" s="89">
        <f>[1]Производство!I304-[1]Заказы!I304</f>
        <v>0</v>
      </c>
      <c r="J304" s="89">
        <f>[1]Производство!J304-[1]Заказы!J304</f>
        <v>0</v>
      </c>
      <c r="K304" s="377"/>
      <c r="L304" s="378">
        <v>255</v>
      </c>
      <c r="M304" s="219">
        <f t="shared" si="28"/>
        <v>765</v>
      </c>
      <c r="N304" s="378">
        <v>243</v>
      </c>
      <c r="O304" s="219">
        <f t="shared" si="29"/>
        <v>729</v>
      </c>
      <c r="P304" s="378">
        <v>230</v>
      </c>
      <c r="Q304" s="219">
        <f t="shared" si="30"/>
        <v>690</v>
      </c>
      <c r="R304" s="379">
        <v>218</v>
      </c>
      <c r="S304" s="389">
        <f t="shared" si="31"/>
        <v>654</v>
      </c>
      <c r="T304" s="94"/>
      <c r="U304" s="48"/>
      <c r="V304" s="49"/>
      <c r="W304" s="49"/>
      <c r="X304" s="49"/>
      <c r="Y304" s="49"/>
      <c r="Z304" s="49"/>
      <c r="AA304" s="49"/>
      <c r="AB304" s="49"/>
      <c r="AC304" s="49"/>
      <c r="AD304" s="49"/>
      <c r="AE304" s="49"/>
      <c r="AF304" s="49"/>
      <c r="AG304" s="49"/>
      <c r="AH304" s="49"/>
      <c r="AI304" s="49"/>
      <c r="AJ304" s="49"/>
      <c r="AK304" s="49"/>
      <c r="AL304" s="49"/>
      <c r="AM304" s="49"/>
      <c r="AN304" s="49"/>
      <c r="AO304" s="49"/>
      <c r="AP304" s="49"/>
      <c r="AQ304" s="49"/>
      <c r="AR304" s="49"/>
      <c r="AS304" s="49"/>
      <c r="AT304" s="49"/>
      <c r="AU304" s="49"/>
    </row>
    <row r="305" spans="1:47" s="50" customFormat="1" ht="16.5" hidden="1" customHeight="1">
      <c r="A305" s="390" t="s">
        <v>311</v>
      </c>
      <c r="B305" s="400" t="s">
        <v>350</v>
      </c>
      <c r="C305" s="257" t="s">
        <v>33</v>
      </c>
      <c r="D305" s="392" t="s">
        <v>299</v>
      </c>
      <c r="E305" s="393" t="s">
        <v>226</v>
      </c>
      <c r="F305" s="100">
        <f>[1]Производство!F305-[1]Заказы!F305</f>
        <v>0</v>
      </c>
      <c r="G305" s="101">
        <f>[1]Производство!G305-[1]Заказы!G305</f>
        <v>2</v>
      </c>
      <c r="H305" s="101">
        <f>[1]Производство!H305-[1]Заказы!H305</f>
        <v>1</v>
      </c>
      <c r="I305" s="100">
        <f>[1]Производство!I305-[1]Заказы!I305</f>
        <v>0</v>
      </c>
      <c r="J305" s="100">
        <f>[1]Производство!J305-[1]Заказы!J305</f>
        <v>0</v>
      </c>
      <c r="K305" s="394"/>
      <c r="L305" s="395">
        <v>255</v>
      </c>
      <c r="M305" s="244">
        <f t="shared" si="28"/>
        <v>765</v>
      </c>
      <c r="N305" s="395">
        <v>243</v>
      </c>
      <c r="O305" s="244">
        <f t="shared" si="29"/>
        <v>729</v>
      </c>
      <c r="P305" s="395">
        <v>230</v>
      </c>
      <c r="Q305" s="244">
        <f t="shared" si="30"/>
        <v>690</v>
      </c>
      <c r="R305" s="396">
        <v>218</v>
      </c>
      <c r="S305" s="397">
        <f t="shared" si="31"/>
        <v>654</v>
      </c>
      <c r="T305" s="106"/>
      <c r="U305" s="48"/>
      <c r="V305" s="49"/>
      <c r="W305" s="49"/>
      <c r="X305" s="49"/>
      <c r="Y305" s="49"/>
      <c r="Z305" s="49"/>
      <c r="AA305" s="49"/>
      <c r="AB305" s="49"/>
      <c r="AC305" s="49"/>
      <c r="AD305" s="49"/>
      <c r="AE305" s="49"/>
      <c r="AF305" s="49"/>
      <c r="AG305" s="49"/>
      <c r="AH305" s="49"/>
      <c r="AI305" s="49"/>
      <c r="AJ305" s="49"/>
      <c r="AK305" s="49"/>
      <c r="AL305" s="49"/>
      <c r="AM305" s="49"/>
      <c r="AN305" s="49"/>
      <c r="AO305" s="49"/>
      <c r="AP305" s="49"/>
      <c r="AQ305" s="49"/>
      <c r="AR305" s="49"/>
      <c r="AS305" s="49"/>
      <c r="AT305" s="49"/>
      <c r="AU305" s="49"/>
    </row>
    <row r="306" spans="1:47" s="50" customFormat="1" ht="16.5" hidden="1" customHeight="1" thickBot="1">
      <c r="A306" s="381" t="s">
        <v>311</v>
      </c>
      <c r="B306" s="401" t="s">
        <v>351</v>
      </c>
      <c r="C306" s="247" t="s">
        <v>204</v>
      </c>
      <c r="D306" s="383" t="s">
        <v>299</v>
      </c>
      <c r="E306" s="384" t="s">
        <v>226</v>
      </c>
      <c r="F306" s="78">
        <f>[1]Производство!F306-[1]Заказы!F306</f>
        <v>0</v>
      </c>
      <c r="G306" s="79">
        <f>[1]Производство!G306-[1]Заказы!G306</f>
        <v>3</v>
      </c>
      <c r="H306" s="79">
        <f>[1]Производство!H306-[1]Заказы!H306</f>
        <v>1</v>
      </c>
      <c r="I306" s="78">
        <f>[1]Производство!I306-[1]Заказы!I306</f>
        <v>0</v>
      </c>
      <c r="J306" s="78">
        <f>[1]Производство!J306-[1]Заказы!J306</f>
        <v>0</v>
      </c>
      <c r="K306" s="385"/>
      <c r="L306" s="386">
        <v>255</v>
      </c>
      <c r="M306" s="230">
        <f t="shared" si="28"/>
        <v>1020</v>
      </c>
      <c r="N306" s="386">
        <v>243</v>
      </c>
      <c r="O306" s="230">
        <f t="shared" si="29"/>
        <v>972</v>
      </c>
      <c r="P306" s="386">
        <v>230</v>
      </c>
      <c r="Q306" s="230">
        <f t="shared" si="30"/>
        <v>920</v>
      </c>
      <c r="R306" s="387">
        <v>218</v>
      </c>
      <c r="S306" s="398">
        <f t="shared" si="31"/>
        <v>872</v>
      </c>
      <c r="T306" s="115"/>
      <c r="U306" s="48"/>
      <c r="V306" s="49"/>
      <c r="W306" s="49"/>
      <c r="X306" s="49"/>
      <c r="Y306" s="49"/>
      <c r="Z306" s="49"/>
      <c r="AA306" s="49"/>
      <c r="AB306" s="49"/>
      <c r="AC306" s="49"/>
      <c r="AD306" s="49"/>
      <c r="AE306" s="49"/>
      <c r="AF306" s="49"/>
      <c r="AG306" s="49"/>
      <c r="AH306" s="49"/>
      <c r="AI306" s="49"/>
      <c r="AJ306" s="49"/>
      <c r="AK306" s="49"/>
      <c r="AL306" s="49"/>
      <c r="AM306" s="49"/>
      <c r="AN306" s="49"/>
      <c r="AO306" s="49"/>
      <c r="AP306" s="49"/>
      <c r="AQ306" s="49"/>
      <c r="AR306" s="49"/>
      <c r="AS306" s="49"/>
      <c r="AT306" s="49"/>
      <c r="AU306" s="49"/>
    </row>
    <row r="307" spans="1:47" s="50" customFormat="1" ht="16.5" hidden="1" customHeight="1">
      <c r="A307" s="320" t="s">
        <v>311</v>
      </c>
      <c r="B307" s="402" t="s">
        <v>352</v>
      </c>
      <c r="C307" s="248" t="s">
        <v>195</v>
      </c>
      <c r="D307" s="357" t="s">
        <v>353</v>
      </c>
      <c r="E307" s="358" t="s">
        <v>226</v>
      </c>
      <c r="F307" s="67">
        <f>[1]Производство!F307-[1]Заказы!F307</f>
        <v>0</v>
      </c>
      <c r="G307" s="67">
        <f>[1]Производство!G307-[1]Заказы!G307</f>
        <v>0</v>
      </c>
      <c r="H307" s="67">
        <f>[1]Производство!H307-[1]Заказы!H307</f>
        <v>0</v>
      </c>
      <c r="I307" s="68">
        <f>[1]Производство!I307-[1]Заказы!I307</f>
        <v>2</v>
      </c>
      <c r="J307" s="68">
        <f>[1]Производство!J307-[1]Заказы!J307</f>
        <v>2</v>
      </c>
      <c r="K307" s="165"/>
      <c r="L307" s="359">
        <v>272</v>
      </c>
      <c r="M307" s="69">
        <f t="shared" si="28"/>
        <v>1088</v>
      </c>
      <c r="N307" s="359">
        <v>258</v>
      </c>
      <c r="O307" s="69">
        <f t="shared" si="29"/>
        <v>1032</v>
      </c>
      <c r="P307" s="359">
        <v>245</v>
      </c>
      <c r="Q307" s="69">
        <f t="shared" si="30"/>
        <v>980</v>
      </c>
      <c r="R307" s="360">
        <v>232</v>
      </c>
      <c r="S307" s="133">
        <f t="shared" si="31"/>
        <v>928</v>
      </c>
      <c r="T307" s="72"/>
      <c r="U307" s="48"/>
      <c r="V307" s="49"/>
      <c r="W307" s="49"/>
      <c r="X307" s="49"/>
      <c r="Y307" s="49"/>
      <c r="Z307" s="49"/>
      <c r="AA307" s="49"/>
      <c r="AB307" s="49"/>
      <c r="AC307" s="49"/>
      <c r="AD307" s="49"/>
      <c r="AE307" s="49"/>
      <c r="AF307" s="49"/>
      <c r="AG307" s="49"/>
      <c r="AH307" s="49"/>
      <c r="AI307" s="49"/>
      <c r="AJ307" s="49"/>
      <c r="AK307" s="49"/>
      <c r="AL307" s="49"/>
      <c r="AM307" s="49"/>
      <c r="AN307" s="49"/>
      <c r="AO307" s="49"/>
      <c r="AP307" s="49"/>
      <c r="AQ307" s="49"/>
      <c r="AR307" s="49"/>
      <c r="AS307" s="49"/>
      <c r="AT307" s="49"/>
      <c r="AU307" s="49"/>
    </row>
    <row r="308" spans="1:47" s="50" customFormat="1" ht="16.5" hidden="1" customHeight="1" thickBot="1">
      <c r="A308" s="322" t="s">
        <v>311</v>
      </c>
      <c r="B308" s="403" t="s">
        <v>354</v>
      </c>
      <c r="C308" s="142" t="s">
        <v>82</v>
      </c>
      <c r="D308" s="367" t="s">
        <v>353</v>
      </c>
      <c r="E308" s="158" t="s">
        <v>226</v>
      </c>
      <c r="F308" s="78">
        <f>[1]Производство!F308-[1]Заказы!F308</f>
        <v>0</v>
      </c>
      <c r="G308" s="78">
        <f>[1]Производство!G308-[1]Заказы!G308</f>
        <v>0</v>
      </c>
      <c r="H308" s="78">
        <f>[1]Производство!H308-[1]Заказы!H308</f>
        <v>0</v>
      </c>
      <c r="I308" s="79">
        <f>[1]Производство!I308-[1]Заказы!I308</f>
        <v>1</v>
      </c>
      <c r="J308" s="79">
        <f>[1]Производство!J308-[1]Заказы!J308</f>
        <v>0</v>
      </c>
      <c r="K308" s="369"/>
      <c r="L308" s="370">
        <v>272</v>
      </c>
      <c r="M308" s="80">
        <f t="shared" si="28"/>
        <v>272</v>
      </c>
      <c r="N308" s="370">
        <v>258</v>
      </c>
      <c r="O308" s="80">
        <f t="shared" si="29"/>
        <v>258</v>
      </c>
      <c r="P308" s="370">
        <v>245</v>
      </c>
      <c r="Q308" s="80">
        <f t="shared" si="30"/>
        <v>245</v>
      </c>
      <c r="R308" s="371">
        <v>232</v>
      </c>
      <c r="S308" s="136">
        <f t="shared" si="31"/>
        <v>232</v>
      </c>
      <c r="T308" s="83"/>
      <c r="U308" s="48"/>
      <c r="V308" s="49"/>
      <c r="W308" s="49"/>
      <c r="X308" s="49"/>
      <c r="Y308" s="49"/>
      <c r="Z308" s="49"/>
      <c r="AA308" s="49"/>
      <c r="AB308" s="49"/>
      <c r="AC308" s="49"/>
      <c r="AD308" s="49"/>
      <c r="AE308" s="49"/>
      <c r="AF308" s="49"/>
      <c r="AG308" s="49"/>
      <c r="AH308" s="49"/>
      <c r="AI308" s="49"/>
      <c r="AJ308" s="49"/>
      <c r="AK308" s="49"/>
      <c r="AL308" s="49"/>
      <c r="AM308" s="49"/>
      <c r="AN308" s="49"/>
      <c r="AO308" s="49"/>
      <c r="AP308" s="49"/>
      <c r="AQ308" s="49"/>
      <c r="AR308" s="49"/>
      <c r="AS308" s="49"/>
      <c r="AT308" s="49"/>
      <c r="AU308" s="49"/>
    </row>
    <row r="309" spans="1:47" s="50" customFormat="1" ht="16.5" hidden="1" customHeight="1">
      <c r="A309" s="404" t="s">
        <v>311</v>
      </c>
      <c r="B309" s="405" t="s">
        <v>355</v>
      </c>
      <c r="C309" s="406" t="s">
        <v>195</v>
      </c>
      <c r="D309" s="407" t="s">
        <v>353</v>
      </c>
      <c r="E309" s="408" t="s">
        <v>226</v>
      </c>
      <c r="F309" s="67">
        <f>[1]Производство!F309-[1]Заказы!F309</f>
        <v>0</v>
      </c>
      <c r="G309" s="67">
        <f>[1]Производство!G309-[1]Заказы!G309</f>
        <v>0</v>
      </c>
      <c r="H309" s="67">
        <f>[1]Производство!H309-[1]Заказы!H309</f>
        <v>0</v>
      </c>
      <c r="I309" s="68">
        <f>[1]Производство!I309-[1]Заказы!I309</f>
        <v>-1</v>
      </c>
      <c r="J309" s="68">
        <f>[1]Производство!J309-[1]Заказы!J309</f>
        <v>2</v>
      </c>
      <c r="K309" s="409"/>
      <c r="L309" s="410">
        <v>272</v>
      </c>
      <c r="M309" s="411">
        <f t="shared" si="28"/>
        <v>272</v>
      </c>
      <c r="N309" s="410">
        <v>258</v>
      </c>
      <c r="O309" s="411">
        <f t="shared" si="29"/>
        <v>258</v>
      </c>
      <c r="P309" s="410">
        <v>245</v>
      </c>
      <c r="Q309" s="411">
        <f t="shared" si="30"/>
        <v>245</v>
      </c>
      <c r="R309" s="412">
        <v>232</v>
      </c>
      <c r="S309" s="380">
        <f t="shared" si="31"/>
        <v>232</v>
      </c>
      <c r="T309" s="94"/>
      <c r="U309" s="48"/>
      <c r="V309" s="49"/>
      <c r="W309" s="49"/>
      <c r="X309" s="49"/>
      <c r="Y309" s="49"/>
      <c r="Z309" s="49"/>
      <c r="AA309" s="49"/>
      <c r="AB309" s="49"/>
      <c r="AC309" s="49"/>
      <c r="AD309" s="49"/>
      <c r="AE309" s="49"/>
      <c r="AF309" s="49"/>
      <c r="AG309" s="49"/>
      <c r="AH309" s="49"/>
      <c r="AI309" s="49"/>
      <c r="AJ309" s="49"/>
      <c r="AK309" s="49"/>
      <c r="AL309" s="49"/>
      <c r="AM309" s="49"/>
      <c r="AN309" s="49"/>
      <c r="AO309" s="49"/>
      <c r="AP309" s="49"/>
      <c r="AQ309" s="49"/>
      <c r="AR309" s="49"/>
      <c r="AS309" s="49"/>
      <c r="AT309" s="49"/>
      <c r="AU309" s="49"/>
    </row>
    <row r="310" spans="1:47" s="50" customFormat="1" ht="16.5" hidden="1" customHeight="1" thickBot="1">
      <c r="A310" s="413" t="s">
        <v>311</v>
      </c>
      <c r="B310" s="414" t="s">
        <v>356</v>
      </c>
      <c r="C310" s="415" t="s">
        <v>250</v>
      </c>
      <c r="D310" s="416" t="s">
        <v>353</v>
      </c>
      <c r="E310" s="417" t="s">
        <v>226</v>
      </c>
      <c r="F310" s="78">
        <f>[1]Производство!F310-[1]Заказы!F310</f>
        <v>0</v>
      </c>
      <c r="G310" s="78">
        <f>[1]Производство!G310-[1]Заказы!G310</f>
        <v>0</v>
      </c>
      <c r="H310" s="78">
        <f>[1]Производство!H310-[1]Заказы!H310</f>
        <v>0</v>
      </c>
      <c r="I310" s="79">
        <f>[1]Производство!I310-[1]Заказы!I310</f>
        <v>1</v>
      </c>
      <c r="J310" s="79">
        <f>[1]Производство!J310-[1]Заказы!J310</f>
        <v>2</v>
      </c>
      <c r="K310" s="418"/>
      <c r="L310" s="419">
        <v>272</v>
      </c>
      <c r="M310" s="420">
        <f t="shared" si="28"/>
        <v>816</v>
      </c>
      <c r="N310" s="419">
        <v>258</v>
      </c>
      <c r="O310" s="420">
        <f t="shared" si="29"/>
        <v>774</v>
      </c>
      <c r="P310" s="419">
        <v>245</v>
      </c>
      <c r="Q310" s="420">
        <f t="shared" si="30"/>
        <v>735</v>
      </c>
      <c r="R310" s="421">
        <v>232</v>
      </c>
      <c r="S310" s="388">
        <f t="shared" si="31"/>
        <v>696</v>
      </c>
      <c r="T310" s="83"/>
      <c r="U310" s="48"/>
      <c r="V310" s="49"/>
      <c r="W310" s="49"/>
      <c r="X310" s="49"/>
      <c r="Y310" s="49"/>
      <c r="Z310" s="49"/>
      <c r="AA310" s="49"/>
      <c r="AB310" s="49"/>
      <c r="AC310" s="49"/>
      <c r="AD310" s="49"/>
      <c r="AE310" s="49"/>
      <c r="AF310" s="49"/>
      <c r="AG310" s="49"/>
      <c r="AH310" s="49"/>
      <c r="AI310" s="49"/>
      <c r="AJ310" s="49"/>
      <c r="AK310" s="49"/>
      <c r="AL310" s="49"/>
      <c r="AM310" s="49"/>
      <c r="AN310" s="49"/>
      <c r="AO310" s="49"/>
      <c r="AP310" s="49"/>
      <c r="AQ310" s="49"/>
      <c r="AR310" s="49"/>
      <c r="AS310" s="49"/>
      <c r="AT310" s="49"/>
      <c r="AU310" s="49"/>
    </row>
    <row r="311" spans="1:47" s="50" customFormat="1" ht="16.5" customHeight="1">
      <c r="A311" s="422"/>
      <c r="B311" s="423"/>
      <c r="C311" s="423"/>
      <c r="D311" s="423"/>
      <c r="E311" s="424" t="s">
        <v>357</v>
      </c>
      <c r="F311" s="424"/>
      <c r="G311" s="424"/>
      <c r="H311" s="424"/>
      <c r="I311" s="424"/>
      <c r="J311" s="424"/>
      <c r="K311" s="424"/>
      <c r="L311" s="425"/>
      <c r="M311" s="426"/>
      <c r="N311" s="426"/>
      <c r="O311" s="426"/>
      <c r="P311" s="426"/>
      <c r="Q311" s="426"/>
      <c r="R311" s="426"/>
      <c r="S311" s="427"/>
      <c r="T311" s="61"/>
      <c r="U311" s="48"/>
      <c r="V311" s="49"/>
      <c r="W311" s="49"/>
      <c r="X311" s="49"/>
      <c r="Y311" s="49"/>
      <c r="Z311" s="49"/>
      <c r="AA311" s="49"/>
      <c r="AB311" s="49"/>
      <c r="AC311" s="49"/>
      <c r="AD311" s="49"/>
      <c r="AE311" s="49"/>
      <c r="AF311" s="49"/>
      <c r="AG311" s="49"/>
      <c r="AH311" s="49"/>
      <c r="AI311" s="49"/>
      <c r="AJ311" s="49"/>
      <c r="AK311" s="49"/>
      <c r="AL311" s="49"/>
      <c r="AM311" s="49"/>
      <c r="AN311" s="49"/>
      <c r="AO311" s="49"/>
      <c r="AP311" s="49"/>
      <c r="AQ311" s="49"/>
      <c r="AR311" s="49"/>
      <c r="AS311" s="49"/>
      <c r="AT311" s="49"/>
      <c r="AU311" s="49"/>
    </row>
    <row r="312" spans="1:47" s="50" customFormat="1" ht="16.5" hidden="1" customHeight="1">
      <c r="A312" s="320" t="s">
        <v>358</v>
      </c>
      <c r="B312" s="402" t="s">
        <v>359</v>
      </c>
      <c r="C312" s="140" t="s">
        <v>33</v>
      </c>
      <c r="D312" s="292" t="s">
        <v>360</v>
      </c>
      <c r="E312" s="66" t="s">
        <v>29</v>
      </c>
      <c r="F312" s="90">
        <f>[1]Производство!F312-[1]Заказы!F312</f>
        <v>0</v>
      </c>
      <c r="G312" s="90">
        <f>[1]Производство!G312-[1]Заказы!G312</f>
        <v>1</v>
      </c>
      <c r="H312" s="89">
        <f>[1]Производство!H312-[1]Заказы!H312</f>
        <v>0</v>
      </c>
      <c r="I312" s="89">
        <f>[1]Производство!I312-[1]Заказы!I312</f>
        <v>0</v>
      </c>
      <c r="J312" s="89">
        <f>[1]Производство!J312-[1]Заказы!J312</f>
        <v>0</v>
      </c>
      <c r="K312" s="338"/>
      <c r="L312" s="428">
        <v>218</v>
      </c>
      <c r="M312" s="69">
        <f t="shared" si="28"/>
        <v>218</v>
      </c>
      <c r="N312" s="428">
        <v>207</v>
      </c>
      <c r="O312" s="58">
        <f t="shared" si="29"/>
        <v>207</v>
      </c>
      <c r="P312" s="428">
        <v>196</v>
      </c>
      <c r="Q312" s="58">
        <f t="shared" si="30"/>
        <v>196</v>
      </c>
      <c r="R312" s="428">
        <v>186</v>
      </c>
      <c r="S312" s="429">
        <f t="shared" si="31"/>
        <v>186</v>
      </c>
      <c r="T312" s="72"/>
      <c r="U312" s="48"/>
      <c r="V312" s="49"/>
      <c r="W312" s="49"/>
      <c r="X312" s="49"/>
      <c r="Y312" s="49"/>
      <c r="Z312" s="49"/>
      <c r="AA312" s="49"/>
      <c r="AB312" s="49"/>
      <c r="AC312" s="49"/>
      <c r="AD312" s="49"/>
      <c r="AE312" s="49"/>
      <c r="AF312" s="49"/>
      <c r="AG312" s="49"/>
      <c r="AH312" s="49"/>
      <c r="AI312" s="49"/>
      <c r="AJ312" s="49"/>
      <c r="AK312" s="49"/>
      <c r="AL312" s="49"/>
      <c r="AM312" s="49"/>
      <c r="AN312" s="49"/>
      <c r="AO312" s="49"/>
      <c r="AP312" s="49"/>
      <c r="AQ312" s="49"/>
      <c r="AR312" s="49"/>
      <c r="AS312" s="49"/>
      <c r="AT312" s="49"/>
      <c r="AU312" s="49"/>
    </row>
    <row r="313" spans="1:47" s="50" customFormat="1" ht="16.5" hidden="1" customHeight="1">
      <c r="A313" s="321" t="s">
        <v>358</v>
      </c>
      <c r="B313" s="430" t="s">
        <v>361</v>
      </c>
      <c r="C313" s="141" t="s">
        <v>27</v>
      </c>
      <c r="D313" s="293" t="s">
        <v>360</v>
      </c>
      <c r="E313" s="120" t="s">
        <v>29</v>
      </c>
      <c r="F313" s="101">
        <f>[1]Производство!F313-[1]Заказы!F313</f>
        <v>-3</v>
      </c>
      <c r="G313" s="101">
        <f>[1]Производство!G313-[1]Заказы!G313</f>
        <v>-5</v>
      </c>
      <c r="H313" s="100">
        <f>[1]Производство!H313-[1]Заказы!H313</f>
        <v>0</v>
      </c>
      <c r="I313" s="100">
        <f>[1]Производство!I313-[1]Заказы!I313</f>
        <v>0</v>
      </c>
      <c r="J313" s="100">
        <f>[1]Производство!J313-[1]Заказы!J313</f>
        <v>0</v>
      </c>
      <c r="K313" s="335"/>
      <c r="L313" s="431">
        <v>218</v>
      </c>
      <c r="M313" s="312">
        <f t="shared" si="28"/>
        <v>-1744</v>
      </c>
      <c r="N313" s="431">
        <v>207</v>
      </c>
      <c r="O313" s="121">
        <f t="shared" si="29"/>
        <v>-1656</v>
      </c>
      <c r="P313" s="431">
        <v>196</v>
      </c>
      <c r="Q313" s="121">
        <f t="shared" si="30"/>
        <v>-1568</v>
      </c>
      <c r="R313" s="431">
        <v>186</v>
      </c>
      <c r="S313" s="432">
        <f t="shared" si="31"/>
        <v>-1488</v>
      </c>
      <c r="T313" s="106"/>
      <c r="U313" s="48"/>
      <c r="V313" s="49"/>
      <c r="W313" s="49"/>
      <c r="X313" s="49"/>
      <c r="Y313" s="49"/>
      <c r="Z313" s="49"/>
      <c r="AA313" s="49"/>
      <c r="AB313" s="49"/>
      <c r="AC313" s="49"/>
      <c r="AD313" s="49"/>
      <c r="AE313" s="49"/>
      <c r="AF313" s="49"/>
      <c r="AG313" s="49"/>
      <c r="AH313" s="49"/>
      <c r="AI313" s="49"/>
      <c r="AJ313" s="49"/>
      <c r="AK313" s="49"/>
      <c r="AL313" s="49"/>
      <c r="AM313" s="49"/>
      <c r="AN313" s="49"/>
      <c r="AO313" s="49"/>
      <c r="AP313" s="49"/>
      <c r="AQ313" s="49"/>
      <c r="AR313" s="49"/>
      <c r="AS313" s="49"/>
      <c r="AT313" s="49"/>
      <c r="AU313" s="49"/>
    </row>
    <row r="314" spans="1:47" s="50" customFormat="1" ht="16.5" hidden="1" customHeight="1" thickBot="1">
      <c r="A314" s="322" t="s">
        <v>358</v>
      </c>
      <c r="B314" s="403" t="s">
        <v>362</v>
      </c>
      <c r="C314" s="142" t="s">
        <v>37</v>
      </c>
      <c r="D314" s="294" t="s">
        <v>360</v>
      </c>
      <c r="E314" s="77" t="s">
        <v>29</v>
      </c>
      <c r="F314" s="132">
        <f>[1]Производство!F314-[1]Заказы!F314</f>
        <v>4</v>
      </c>
      <c r="G314" s="79">
        <f>[1]Производство!G314-[1]Заказы!G314</f>
        <v>0</v>
      </c>
      <c r="H314" s="78">
        <f>[1]Производство!H314-[1]Заказы!H314</f>
        <v>0</v>
      </c>
      <c r="I314" s="78">
        <f>[1]Производство!I314-[1]Заказы!I314</f>
        <v>0</v>
      </c>
      <c r="J314" s="78">
        <f>[1]Производство!J314-[1]Заказы!J314</f>
        <v>0</v>
      </c>
      <c r="K314" s="336"/>
      <c r="L314" s="433">
        <v>218</v>
      </c>
      <c r="M314" s="312">
        <f t="shared" si="28"/>
        <v>872</v>
      </c>
      <c r="N314" s="433">
        <v>207</v>
      </c>
      <c r="O314" s="312">
        <f t="shared" si="29"/>
        <v>828</v>
      </c>
      <c r="P314" s="433">
        <v>196</v>
      </c>
      <c r="Q314" s="312">
        <f t="shared" si="30"/>
        <v>784</v>
      </c>
      <c r="R314" s="433">
        <v>186</v>
      </c>
      <c r="S314" s="334">
        <f t="shared" si="31"/>
        <v>744</v>
      </c>
      <c r="T314" s="83"/>
      <c r="U314" s="48"/>
      <c r="V314" s="49"/>
      <c r="W314" s="49"/>
      <c r="X314" s="49"/>
      <c r="Y314" s="49"/>
      <c r="Z314" s="49"/>
      <c r="AA314" s="49"/>
      <c r="AB314" s="49"/>
      <c r="AC314" s="49"/>
      <c r="AD314" s="49"/>
      <c r="AE314" s="49"/>
      <c r="AF314" s="49"/>
      <c r="AG314" s="49"/>
      <c r="AH314" s="49"/>
      <c r="AI314" s="49"/>
      <c r="AJ314" s="49"/>
      <c r="AK314" s="49"/>
      <c r="AL314" s="49"/>
      <c r="AM314" s="49"/>
      <c r="AN314" s="49"/>
      <c r="AO314" s="49"/>
      <c r="AP314" s="49"/>
      <c r="AQ314" s="49"/>
      <c r="AR314" s="49"/>
      <c r="AS314" s="49"/>
      <c r="AT314" s="49"/>
      <c r="AU314" s="49"/>
    </row>
    <row r="315" spans="1:47" s="50" customFormat="1" ht="16.5" hidden="1" customHeight="1">
      <c r="A315" s="434" t="s">
        <v>358</v>
      </c>
      <c r="B315" s="435" t="s">
        <v>363</v>
      </c>
      <c r="C315" s="436" t="s">
        <v>33</v>
      </c>
      <c r="D315" s="437" t="s">
        <v>360</v>
      </c>
      <c r="E315" s="438" t="s">
        <v>29</v>
      </c>
      <c r="F315" s="90">
        <f>[1]Производство!F315-[1]Заказы!F315</f>
        <v>0</v>
      </c>
      <c r="G315" s="90">
        <f>[1]Производство!G315-[1]Заказы!G315</f>
        <v>-5</v>
      </c>
      <c r="H315" s="89">
        <f>[1]Производство!H315-[1]Заказы!H315</f>
        <v>0</v>
      </c>
      <c r="I315" s="89">
        <f>[1]Производство!I315-[1]Заказы!I315</f>
        <v>0</v>
      </c>
      <c r="J315" s="89">
        <f>[1]Производство!J315-[1]Заказы!J315</f>
        <v>0</v>
      </c>
      <c r="K315" s="439"/>
      <c r="L315" s="440">
        <v>258</v>
      </c>
      <c r="M315" s="441">
        <f t="shared" si="28"/>
        <v>-1290</v>
      </c>
      <c r="N315" s="440">
        <v>245</v>
      </c>
      <c r="O315" s="442">
        <f t="shared" si="29"/>
        <v>-1225</v>
      </c>
      <c r="P315" s="440">
        <v>232</v>
      </c>
      <c r="Q315" s="443">
        <f t="shared" si="30"/>
        <v>-1160</v>
      </c>
      <c r="R315" s="444">
        <v>220</v>
      </c>
      <c r="S315" s="445">
        <f t="shared" si="31"/>
        <v>-1100</v>
      </c>
      <c r="T315" s="72"/>
      <c r="U315" s="48"/>
      <c r="V315" s="49"/>
      <c r="W315" s="49"/>
      <c r="X315" s="49"/>
      <c r="Y315" s="49"/>
      <c r="Z315" s="49"/>
      <c r="AA315" s="49"/>
      <c r="AB315" s="49"/>
      <c r="AC315" s="49"/>
      <c r="AD315" s="49"/>
      <c r="AE315" s="49"/>
      <c r="AF315" s="49"/>
      <c r="AG315" s="49"/>
      <c r="AH315" s="49"/>
      <c r="AI315" s="49"/>
      <c r="AJ315" s="49"/>
      <c r="AK315" s="49"/>
      <c r="AL315" s="49"/>
      <c r="AM315" s="49"/>
      <c r="AN315" s="49"/>
      <c r="AO315" s="49"/>
      <c r="AP315" s="49"/>
      <c r="AQ315" s="49"/>
      <c r="AR315" s="49"/>
      <c r="AS315" s="49"/>
      <c r="AT315" s="49"/>
      <c r="AU315" s="49"/>
    </row>
    <row r="316" spans="1:47" s="50" customFormat="1" ht="16.5" hidden="1" customHeight="1">
      <c r="A316" s="446" t="s">
        <v>358</v>
      </c>
      <c r="B316" s="447" t="s">
        <v>364</v>
      </c>
      <c r="C316" s="448" t="s">
        <v>27</v>
      </c>
      <c r="D316" s="449" t="s">
        <v>360</v>
      </c>
      <c r="E316" s="450" t="s">
        <v>29</v>
      </c>
      <c r="F316" s="101">
        <f>[1]Производство!F316-[1]Заказы!F316</f>
        <v>0</v>
      </c>
      <c r="G316" s="101">
        <f>[1]Производство!G316-[1]Заказы!G316</f>
        <v>-6</v>
      </c>
      <c r="H316" s="100">
        <f>[1]Производство!H316-[1]Заказы!H316</f>
        <v>0</v>
      </c>
      <c r="I316" s="100">
        <f>[1]Производство!I316-[1]Заказы!I316</f>
        <v>0</v>
      </c>
      <c r="J316" s="100">
        <f>[1]Производство!J316-[1]Заказы!J316</f>
        <v>0</v>
      </c>
      <c r="K316" s="451"/>
      <c r="L316" s="452">
        <v>258</v>
      </c>
      <c r="M316" s="453">
        <f t="shared" si="28"/>
        <v>-1548</v>
      </c>
      <c r="N316" s="452">
        <v>245</v>
      </c>
      <c r="O316" s="454">
        <f t="shared" si="29"/>
        <v>-1470</v>
      </c>
      <c r="P316" s="452">
        <v>232</v>
      </c>
      <c r="Q316" s="454">
        <f t="shared" si="30"/>
        <v>-1392</v>
      </c>
      <c r="R316" s="455">
        <v>220</v>
      </c>
      <c r="S316" s="456">
        <f t="shared" si="31"/>
        <v>-1320</v>
      </c>
      <c r="T316" s="106"/>
      <c r="U316" s="48"/>
      <c r="V316" s="49"/>
      <c r="W316" s="49"/>
      <c r="X316" s="49"/>
      <c r="Y316" s="49"/>
      <c r="Z316" s="49"/>
      <c r="AA316" s="49"/>
      <c r="AB316" s="49"/>
      <c r="AC316" s="49"/>
      <c r="AD316" s="49"/>
      <c r="AE316" s="49"/>
      <c r="AF316" s="49"/>
      <c r="AG316" s="49"/>
      <c r="AH316" s="49"/>
      <c r="AI316" s="49"/>
      <c r="AJ316" s="49"/>
      <c r="AK316" s="49"/>
      <c r="AL316" s="49"/>
      <c r="AM316" s="49"/>
      <c r="AN316" s="49"/>
      <c r="AO316" s="49"/>
      <c r="AP316" s="49"/>
      <c r="AQ316" s="49"/>
      <c r="AR316" s="49"/>
      <c r="AS316" s="49"/>
      <c r="AT316" s="49"/>
      <c r="AU316" s="49"/>
    </row>
    <row r="317" spans="1:47" s="50" customFormat="1" ht="16.5" hidden="1" customHeight="1" thickBot="1">
      <c r="A317" s="457" t="s">
        <v>358</v>
      </c>
      <c r="B317" s="458" t="s">
        <v>365</v>
      </c>
      <c r="C317" s="459" t="s">
        <v>37</v>
      </c>
      <c r="D317" s="460" t="s">
        <v>360</v>
      </c>
      <c r="E317" s="461" t="s">
        <v>29</v>
      </c>
      <c r="F317" s="132">
        <f>[1]Производство!F317-[1]Заказы!F317</f>
        <v>4</v>
      </c>
      <c r="G317" s="79">
        <f>[1]Производство!G317-[1]Заказы!G317</f>
        <v>0</v>
      </c>
      <c r="H317" s="78">
        <f>[1]Производство!H317-[1]Заказы!H317</f>
        <v>0</v>
      </c>
      <c r="I317" s="78">
        <f>[1]Производство!I317-[1]Заказы!I317</f>
        <v>0</v>
      </c>
      <c r="J317" s="78">
        <f>[1]Производство!J317-[1]Заказы!J317</f>
        <v>0</v>
      </c>
      <c r="K317" s="462"/>
      <c r="L317" s="463">
        <v>258</v>
      </c>
      <c r="M317" s="464">
        <f t="shared" si="28"/>
        <v>1032</v>
      </c>
      <c r="N317" s="463">
        <v>245</v>
      </c>
      <c r="O317" s="465">
        <f t="shared" si="29"/>
        <v>980</v>
      </c>
      <c r="P317" s="463">
        <v>232</v>
      </c>
      <c r="Q317" s="465">
        <f t="shared" si="30"/>
        <v>928</v>
      </c>
      <c r="R317" s="466">
        <v>220</v>
      </c>
      <c r="S317" s="467">
        <f t="shared" si="31"/>
        <v>880</v>
      </c>
      <c r="T317" s="83"/>
      <c r="U317" s="48"/>
      <c r="V317" s="49"/>
      <c r="W317" s="49"/>
      <c r="X317" s="49"/>
      <c r="Y317" s="49"/>
      <c r="Z317" s="49"/>
      <c r="AA317" s="49"/>
      <c r="AB317" s="49"/>
      <c r="AC317" s="49"/>
      <c r="AD317" s="49"/>
      <c r="AE317" s="49"/>
      <c r="AF317" s="49"/>
      <c r="AG317" s="49"/>
      <c r="AH317" s="49"/>
      <c r="AI317" s="49"/>
      <c r="AJ317" s="49"/>
      <c r="AK317" s="49"/>
      <c r="AL317" s="49"/>
      <c r="AM317" s="49"/>
      <c r="AN317" s="49"/>
      <c r="AO317" s="49"/>
      <c r="AP317" s="49"/>
      <c r="AQ317" s="49"/>
      <c r="AR317" s="49"/>
      <c r="AS317" s="49"/>
      <c r="AT317" s="49"/>
      <c r="AU317" s="49"/>
    </row>
    <row r="318" spans="1:47" s="50" customFormat="1" ht="16.5" hidden="1" customHeight="1">
      <c r="A318" s="332" t="s">
        <v>358</v>
      </c>
      <c r="B318" s="468" t="s">
        <v>366</v>
      </c>
      <c r="C318" s="469" t="s">
        <v>195</v>
      </c>
      <c r="D318" s="310" t="s">
        <v>360</v>
      </c>
      <c r="E318" s="66" t="s">
        <v>29</v>
      </c>
      <c r="F318" s="129">
        <f>[1]Производство!F318-[1]Заказы!F318</f>
        <v>10</v>
      </c>
      <c r="G318" s="129">
        <f>[1]Производство!G318-[1]Заказы!G318</f>
        <v>11</v>
      </c>
      <c r="H318" s="89">
        <f>[1]Производство!H318-[1]Заказы!H318</f>
        <v>0</v>
      </c>
      <c r="I318" s="89">
        <f>[1]Производство!I318-[1]Заказы!I318</f>
        <v>0</v>
      </c>
      <c r="J318" s="89">
        <f>[1]Производство!J318-[1]Заказы!J318</f>
        <v>0</v>
      </c>
      <c r="K318" s="333"/>
      <c r="L318" s="470">
        <v>172</v>
      </c>
      <c r="M318" s="313">
        <f t="shared" si="28"/>
        <v>3612</v>
      </c>
      <c r="N318" s="470">
        <v>163</v>
      </c>
      <c r="O318" s="313">
        <f t="shared" si="29"/>
        <v>3423</v>
      </c>
      <c r="P318" s="470">
        <v>155</v>
      </c>
      <c r="Q318" s="313">
        <f t="shared" si="30"/>
        <v>3255</v>
      </c>
      <c r="R318" s="470">
        <v>146</v>
      </c>
      <c r="S318" s="314">
        <f t="shared" si="31"/>
        <v>3066</v>
      </c>
      <c r="T318" s="72"/>
      <c r="U318" s="48"/>
      <c r="V318" s="49"/>
      <c r="W318" s="49"/>
      <c r="X318" s="49"/>
      <c r="Y318" s="49"/>
      <c r="Z318" s="49"/>
      <c r="AA318" s="49"/>
      <c r="AB318" s="49"/>
      <c r="AC318" s="49"/>
      <c r="AD318" s="49"/>
      <c r="AE318" s="49"/>
      <c r="AF318" s="49"/>
      <c r="AG318" s="49"/>
      <c r="AH318" s="49"/>
      <c r="AI318" s="49"/>
      <c r="AJ318" s="49"/>
      <c r="AK318" s="49"/>
      <c r="AL318" s="49"/>
      <c r="AM318" s="49"/>
      <c r="AN318" s="49"/>
      <c r="AO318" s="49"/>
      <c r="AP318" s="49"/>
      <c r="AQ318" s="49"/>
      <c r="AR318" s="49"/>
      <c r="AS318" s="49"/>
      <c r="AT318" s="49"/>
      <c r="AU318" s="49"/>
    </row>
    <row r="319" spans="1:47" s="50" customFormat="1" ht="16.5" hidden="1" customHeight="1">
      <c r="A319" s="321" t="s">
        <v>358</v>
      </c>
      <c r="B319" s="430" t="s">
        <v>367</v>
      </c>
      <c r="C319" s="141" t="s">
        <v>33</v>
      </c>
      <c r="D319" s="293" t="s">
        <v>360</v>
      </c>
      <c r="E319" s="120" t="s">
        <v>29</v>
      </c>
      <c r="F319" s="131">
        <f>[1]Производство!F319-[1]Заказы!F319</f>
        <v>9</v>
      </c>
      <c r="G319" s="131">
        <f>[1]Производство!G319-[1]Заказы!G319</f>
        <v>4</v>
      </c>
      <c r="H319" s="100">
        <f>[1]Производство!H319-[1]Заказы!H319</f>
        <v>0</v>
      </c>
      <c r="I319" s="100">
        <f>[1]Производство!I319-[1]Заказы!I319</f>
        <v>0</v>
      </c>
      <c r="J319" s="100">
        <f>[1]Производство!J319-[1]Заказы!J319</f>
        <v>0</v>
      </c>
      <c r="K319" s="335"/>
      <c r="L319" s="431">
        <v>172</v>
      </c>
      <c r="M319" s="122">
        <f t="shared" si="28"/>
        <v>2236</v>
      </c>
      <c r="N319" s="431">
        <v>163</v>
      </c>
      <c r="O319" s="122">
        <f t="shared" si="29"/>
        <v>2119</v>
      </c>
      <c r="P319" s="431">
        <v>155</v>
      </c>
      <c r="Q319" s="122">
        <f t="shared" si="30"/>
        <v>2015</v>
      </c>
      <c r="R319" s="431">
        <v>146</v>
      </c>
      <c r="S319" s="123">
        <f t="shared" si="31"/>
        <v>1898</v>
      </c>
      <c r="T319" s="106"/>
      <c r="U319" s="48"/>
      <c r="V319" s="49"/>
      <c r="W319" s="49"/>
      <c r="X319" s="49"/>
      <c r="Y319" s="49"/>
      <c r="Z319" s="49"/>
      <c r="AA319" s="49"/>
      <c r="AB319" s="49"/>
      <c r="AC319" s="49"/>
      <c r="AD319" s="49"/>
      <c r="AE319" s="49"/>
      <c r="AF319" s="49"/>
      <c r="AG319" s="49"/>
      <c r="AH319" s="49"/>
      <c r="AI319" s="49"/>
      <c r="AJ319" s="49"/>
      <c r="AK319" s="49"/>
      <c r="AL319" s="49"/>
      <c r="AM319" s="49"/>
      <c r="AN319" s="49"/>
      <c r="AO319" s="49"/>
      <c r="AP319" s="49"/>
      <c r="AQ319" s="49"/>
      <c r="AR319" s="49"/>
      <c r="AS319" s="49"/>
      <c r="AT319" s="49"/>
      <c r="AU319" s="49"/>
    </row>
    <row r="320" spans="1:47" s="50" customFormat="1" ht="16.5" hidden="1" customHeight="1" thickBot="1">
      <c r="A320" s="471" t="s">
        <v>358</v>
      </c>
      <c r="B320" s="472" t="s">
        <v>368</v>
      </c>
      <c r="C320" s="473" t="s">
        <v>198</v>
      </c>
      <c r="D320" s="317" t="s">
        <v>360</v>
      </c>
      <c r="E320" s="77" t="s">
        <v>29</v>
      </c>
      <c r="F320" s="79">
        <f>[1]Производство!F320-[1]Заказы!F320</f>
        <v>2</v>
      </c>
      <c r="G320" s="79">
        <f>[1]Производство!G320-[1]Заказы!G320</f>
        <v>-2</v>
      </c>
      <c r="H320" s="78">
        <f>[1]Производство!H320-[1]Заказы!H320</f>
        <v>0</v>
      </c>
      <c r="I320" s="78">
        <f>[1]Производство!I320-[1]Заказы!I320</f>
        <v>0</v>
      </c>
      <c r="J320" s="78">
        <f>[1]Производство!J320-[1]Заказы!J320</f>
        <v>0</v>
      </c>
      <c r="K320" s="474"/>
      <c r="L320" s="475">
        <v>172</v>
      </c>
      <c r="M320" s="160">
        <f t="shared" si="28"/>
        <v>0</v>
      </c>
      <c r="N320" s="475">
        <v>163</v>
      </c>
      <c r="O320" s="160">
        <f t="shared" si="29"/>
        <v>0</v>
      </c>
      <c r="P320" s="475">
        <v>155</v>
      </c>
      <c r="Q320" s="160">
        <f t="shared" si="30"/>
        <v>0</v>
      </c>
      <c r="R320" s="475">
        <v>146</v>
      </c>
      <c r="S320" s="161">
        <f t="shared" si="31"/>
        <v>0</v>
      </c>
      <c r="T320" s="115"/>
      <c r="U320" s="48"/>
      <c r="V320" s="49"/>
      <c r="W320" s="49"/>
      <c r="X320" s="49"/>
      <c r="Y320" s="49"/>
      <c r="Z320" s="49"/>
      <c r="AA320" s="49"/>
      <c r="AB320" s="49"/>
      <c r="AC320" s="49"/>
      <c r="AD320" s="49"/>
      <c r="AE320" s="49"/>
      <c r="AF320" s="49"/>
      <c r="AG320" s="49"/>
      <c r="AH320" s="49"/>
      <c r="AI320" s="49"/>
      <c r="AJ320" s="49"/>
      <c r="AK320" s="49"/>
      <c r="AL320" s="49"/>
      <c r="AM320" s="49"/>
      <c r="AN320" s="49"/>
      <c r="AO320" s="49"/>
      <c r="AP320" s="49"/>
      <c r="AQ320" s="49"/>
      <c r="AR320" s="49"/>
      <c r="AS320" s="49"/>
      <c r="AT320" s="49"/>
      <c r="AU320" s="49"/>
    </row>
    <row r="321" spans="1:47" s="50" customFormat="1" ht="16.5" hidden="1" customHeight="1">
      <c r="A321" s="434" t="s">
        <v>358</v>
      </c>
      <c r="B321" s="435" t="s">
        <v>369</v>
      </c>
      <c r="C321" s="476" t="s">
        <v>33</v>
      </c>
      <c r="D321" s="477" t="s">
        <v>370</v>
      </c>
      <c r="E321" s="478" t="s">
        <v>29</v>
      </c>
      <c r="F321" s="68">
        <f>[1]Производство!F321-[1]Заказы!F321</f>
        <v>1</v>
      </c>
      <c r="G321" s="67">
        <f>[1]Производство!G321-[1]Заказы!G321</f>
        <v>0</v>
      </c>
      <c r="H321" s="67">
        <f>[1]Производство!H321-[1]Заказы!H321</f>
        <v>0</v>
      </c>
      <c r="I321" s="67">
        <f>[1]Производство!I321-[1]Заказы!I321</f>
        <v>0</v>
      </c>
      <c r="J321" s="67">
        <f>[1]Производство!J321-[1]Заказы!J321</f>
        <v>0</v>
      </c>
      <c r="K321" s="439"/>
      <c r="L321" s="440">
        <v>200</v>
      </c>
      <c r="M321" s="441">
        <f t="shared" si="28"/>
        <v>200</v>
      </c>
      <c r="N321" s="440">
        <v>191</v>
      </c>
      <c r="O321" s="441">
        <f t="shared" si="29"/>
        <v>191</v>
      </c>
      <c r="P321" s="440">
        <v>181</v>
      </c>
      <c r="Q321" s="441">
        <f t="shared" si="30"/>
        <v>181</v>
      </c>
      <c r="R321" s="440">
        <v>171</v>
      </c>
      <c r="S321" s="479">
        <f t="shared" si="31"/>
        <v>171</v>
      </c>
      <c r="T321" s="72"/>
      <c r="U321" s="48"/>
      <c r="V321" s="49"/>
      <c r="W321" s="49"/>
      <c r="X321" s="49"/>
      <c r="Y321" s="49"/>
      <c r="Z321" s="49"/>
      <c r="AA321" s="49"/>
      <c r="AB321" s="49"/>
      <c r="AC321" s="49"/>
      <c r="AD321" s="49"/>
      <c r="AE321" s="49"/>
      <c r="AF321" s="49"/>
      <c r="AG321" s="49"/>
      <c r="AH321" s="49"/>
      <c r="AI321" s="49"/>
      <c r="AJ321" s="49"/>
      <c r="AK321" s="49"/>
      <c r="AL321" s="49"/>
      <c r="AM321" s="49"/>
      <c r="AN321" s="49"/>
      <c r="AO321" s="49"/>
      <c r="AP321" s="49"/>
      <c r="AQ321" s="49"/>
      <c r="AR321" s="49"/>
      <c r="AS321" s="49"/>
      <c r="AT321" s="49"/>
      <c r="AU321" s="49"/>
    </row>
    <row r="322" spans="1:47" s="50" customFormat="1" ht="16.5" hidden="1" customHeight="1" thickBot="1">
      <c r="A322" s="457" t="s">
        <v>358</v>
      </c>
      <c r="B322" s="458" t="s">
        <v>371</v>
      </c>
      <c r="C322" s="480" t="s">
        <v>138</v>
      </c>
      <c r="D322" s="481" t="s">
        <v>370</v>
      </c>
      <c r="E322" s="482" t="s">
        <v>29</v>
      </c>
      <c r="F322" s="483">
        <f>[1]Производство!F322-[1]Заказы!F322</f>
        <v>13</v>
      </c>
      <c r="G322" s="484">
        <f>[1]Производство!G322-[1]Заказы!G322</f>
        <v>0</v>
      </c>
      <c r="H322" s="484">
        <f>[1]Производство!H322-[1]Заказы!H322</f>
        <v>0</v>
      </c>
      <c r="I322" s="484">
        <f>[1]Производство!I322-[1]Заказы!I322</f>
        <v>0</v>
      </c>
      <c r="J322" s="484">
        <f>[1]Производство!J322-[1]Заказы!J322</f>
        <v>0</v>
      </c>
      <c r="K322" s="462"/>
      <c r="L322" s="463">
        <v>200</v>
      </c>
      <c r="M322" s="464">
        <f t="shared" si="28"/>
        <v>2600</v>
      </c>
      <c r="N322" s="463">
        <v>191</v>
      </c>
      <c r="O322" s="464">
        <f t="shared" si="29"/>
        <v>2483</v>
      </c>
      <c r="P322" s="463">
        <v>181</v>
      </c>
      <c r="Q322" s="464">
        <f t="shared" si="30"/>
        <v>2353</v>
      </c>
      <c r="R322" s="463">
        <v>171</v>
      </c>
      <c r="S322" s="485">
        <f t="shared" si="31"/>
        <v>2223</v>
      </c>
      <c r="T322" s="83"/>
      <c r="U322" s="48"/>
      <c r="V322" s="49"/>
      <c r="W322" s="49"/>
      <c r="X322" s="49"/>
      <c r="Y322" s="49"/>
      <c r="Z322" s="49"/>
      <c r="AA322" s="49"/>
      <c r="AB322" s="49"/>
      <c r="AC322" s="49"/>
      <c r="AD322" s="49"/>
      <c r="AE322" s="49"/>
      <c r="AF322" s="49"/>
      <c r="AG322" s="49"/>
      <c r="AH322" s="49"/>
      <c r="AI322" s="49"/>
      <c r="AJ322" s="49"/>
      <c r="AK322" s="49"/>
      <c r="AL322" s="49"/>
      <c r="AM322" s="49"/>
      <c r="AN322" s="49"/>
      <c r="AO322" s="49"/>
      <c r="AP322" s="49"/>
      <c r="AQ322" s="49"/>
      <c r="AR322" s="49"/>
      <c r="AS322" s="49"/>
      <c r="AT322" s="49"/>
      <c r="AU322" s="49"/>
    </row>
    <row r="323" spans="1:47" ht="15" hidden="1" customHeight="1" thickBot="1">
      <c r="A323" s="486"/>
      <c r="B323" s="487"/>
      <c r="C323" s="488"/>
      <c r="D323" s="489"/>
      <c r="E323" s="490" t="s">
        <v>372</v>
      </c>
      <c r="F323" s="491">
        <f>F310+F309+F308+F307+F306+F305+F304+F303+F302+F301+F300+F299+F298+F297+F296+F295+F294+F293+F292+F291+F287+F286+F285+F284+F283+F282+F281+F280+F279+F278+F277+F276+F275+F274+F273+F272+F271+F270+F266+F265+F264+F263+F262+F261+F260+F259+F258+F257+F256+F255+F254+F253+F252+F251+F250+F249+F248+F247+F246+F245+F244+F243+F242+F241+F240+F237+F236+F235+F234+F233+F232+F231+F230+F229+F228+F227+F226+F225+F224+F223+F222+F221+F220+F219+F218+F217+F216+F215+F214+F213+F212+F211+F210+F209+F208+F207+F206+F205+F204+F203+F202+F201+F200+F199+F198+F197+F196+F195+F194+F193+F192+F191+F190+F189+F188+F187+F186+F185+F184+F183+F182+F181+F180+F179+F178+F177+F176+F175+F174+F173+F172+F171+F170+F169+F168+F167+F166+F165+F164+F156+F155+F154+F153+F152+F151+F150+F149+F148+F147+F146+F145+F144+F143+F142+F141+F140+F139+F138+F137+F136+F135+F134+F133+F132+F131+F130+F129+F128+F127+F126+F125+F124+F123+F122+F121+F120+F119+F118+F117+F116+F115+F114+F113+F112+F111+F110+F109+F108+F107+F106+F105+F104+F103+F102+F101+F100+F99+F98+F97+F96+F95+F94+F93+F92+F91+F90+F89+F88+F87+F86+F85+F84+F83+F82+F81+F80+F79+F78+F77+F76+F75+F74+F73+F72+F71+F70+F69+F68+F67+F66+F65+F64+F63+F62+F61+F60+F59+F58+F57+F56+F55+F54+F53+F52+F51+F50+F49+F48+F47+F46+F45+F44+F43+F42+F41+F40+F39+F38+F37+F36+F35+F34+F33+F32+F31+F30+F29+F28+F27+F26+F25+F24+F23+F22+F21+F20+F19+F18+F17+F16+F15+F14+F13+F322+F321+F320+F319+F318+F317+F316+F315+F314+F313+F312+F288+F161+F160+F159+F158+F157</f>
        <v>796</v>
      </c>
      <c r="G323" s="491">
        <f t="shared" ref="G323:K323" si="32">G310+G309+G308+G307+G306+G305+G304+G303+G302+G301+G300+G299+G298+G297+G296+G295+G294+G293+G292+G291+G287+G286+G285+G284+G283+G282+G281+G280+G279+G278+G277+G276+G275+G274+G273+G272+G271+G270+G266+G265+G264+G263+G262+G261+G260+G259+G258+G257+G256+G255+G254+G253+G252+G251+G250+G249+G248+G247+G246+G245+G244+G243+G242+G241+G240+G237+G236+G235+G234+G233+G232+G231+G230+G229+G228+G227+G226+G225+G224+G223+G222+G221+G220+G219+G218+G217+G216+G215+G214+G213+G212+G211+G210+G209+G208+G207+G206+G205+G204+G203+G202+G201+G200+G199+G198+G197+G196+G195+G194+G193+G192+G191+G190+G189+G188+G187+G186+G185+G184+G183+G182+G181+G180+G179+G178+G177+G176+G175+G174+G173+G172+G171+G170+G169+G168+G167+G166+G165+G164+G156+G155+G154+G153+G152+G151+G150+G149+G148+G147+G146+G145+G144+G143+G142+G141+G140+G139+G138+G137+G136+G135+G134+G133+G132+G131+G130+G129+G128+G127+G126+G125+G124+G123+G122+G121+G120+G119+G118+G117+G116+G115+G114+G113+G112+G111+G110+G109+G108+G107+G106+G105+G104+G103+G102+G101+G100+G99+G98+G97+G96+G95+G94+G93+G92+G91+G90+G89+G88+G87+G86+G85+G84+G83+G82+G81+G80+G79+G78+G77+G76+G75+G74+G73+G72+G71+G70+G69+G68+G67+G66+G65+G64+G63+G62+G61+G60+G59+G58+G57+G56+G55+G54+G53+G52+G51+G50+G49+G48+G47+G46+G45+G44+G43+G42+G41+G40+G39+G38+G37+G36+G35+G34+G33+G32+G31+G30+G29+G28+G27+G26+G25+G24+G23+G22+G21+G20+G19+G18+G17+G16+G15+G14+G13+G322+G321+G320+G319+G318+G317+G316+G315+G314+G313+G312+G288+G161+G160+G159+G158+G157</f>
        <v>580</v>
      </c>
      <c r="H323" s="491">
        <f t="shared" si="32"/>
        <v>366</v>
      </c>
      <c r="I323" s="491">
        <f t="shared" si="32"/>
        <v>188</v>
      </c>
      <c r="J323" s="491">
        <f t="shared" si="32"/>
        <v>185</v>
      </c>
      <c r="K323" s="491">
        <f t="shared" si="32"/>
        <v>81</v>
      </c>
      <c r="L323" s="492"/>
      <c r="M323" s="493">
        <f>M322+M321+M320+M319+M318+M317+M316+M315+M314+M313+M312+M310+M309+M308+M307+M306+M305+M304+M303+M302+M301+M300+M299+M298+M297+M296+M295+M294+M293+M292+M291+M288+M287+M286+M285+M284+M283+M282+M281+M280+M279+M278+M277+M276+M275+M274+M273+M272+M271+M270+M269+M268+M267+M266+M265+M264+M263+M262+M261+M260+M259+M258+M257+M256+M255+M254+M253+M252+M251+M250+M249+M248+M247+M246+M245+M244+M243+M242+M241+M240+M237+M236+M235+M234+M233+M232+M231+M230+M229+M228+M227+M226+M225+M224+M223+M222+M221+M220+M219+M218+M217+M216+M215+M214+M213+M212+M211+M210+M209+M208+M207+M206+M205+M204+M203+M202+M201+M200+M199+M198+M197+M196+M195+M194+M193+M192+M191+M190+M189+M188+M187+M186+M185+M184+M183+M182+M181+M180+M179+M178+M177+M176+M175+M174+M173+M172+M171+M170+M169+M168+M167+M166+M165+M164+M161+M160+M159+M158+M157+M156+M155+M154+M153+M152+M151+M150+M149+M148+M147+M146+M145+M144+M143+M142+M141+M140+M139+M138+M137+M136+M135+M134+M133+M132+M131+M130+M129+M128+M127+M126+M125+M124+M123+M122+M121+M120+M119+M118+M117+M116+M115+M114+M113+M112+M111+M110+M109+M108+M107+M106+M105+M104+M103+M102+M101+M100+M99+M98+M97+M96+M95+M94+M93+M92+M91+M90+M89+M88+M87+M86+M85+M84+M83+M82+M81+M80+M79+M78+M77+M76+M75+M74+M73+M72+M71+M70+M69+M68+M67+M66+M65+M64+M63+M62+M61+M60+M59+M58+M57+M56+M55+M54+M53+M52+M51+M50+M49+M48+M47+M46+M45+M44+M43+M42+M41+M40+M39+M38+M37+M36+M35+M34+M33+M32+M31+M30+M29+M28+M27+M26+M25+M24+M23+M22+M21+M20+M19+M18+M17+M16+M15+M14+M13</f>
        <v>880111</v>
      </c>
      <c r="N323" s="492"/>
      <c r="O323" s="493">
        <f>O322+O321+O320+O319+O318+O317+O316+O315+O314+O313+O312+O310+O309+O308+O307+O306+O305+O304+O303+O302+O301+O300+O299+O298+O297+O296+O295+O294+O293+O292+O291+O288+O287+O286+O285+O284+O283+O282+O281+O280+O279+O278+O277+O276+O275+O274+O273+O272+O271+O270+O269+O268+O267+O266+O265+O264+O263+O262+O261+O260+O259+O258+O257+O256+O255+O254+O253+O252+O251+O250+O249+O248+O247+O246+O245+O244+O243+O242+O241+O240+O237+O236+O235+O234+O233+O232+O231+O230+O229+O228+O227+O226+O225+O224+O223+O222+O221+O220+O219+O218+O217+O216+O215+O214+O213+O212+O211+O210+O209+O208+O207+O206+O205+O204+O203+O202+O201+O200+O199+O198+O197+O196+O195+O194+O193+O192+O191+O190+O189+O188+O187+O186+O185+O184+O183+O182+O181+O180+O179+O178+O177+O176+O175+O174+O173+O172+O171+O170+O169+O168+O167+O166+O165+O164+O161+O160+O159+O158+O157+O156+O155+O154+O153+O152+O151+O150+O149+O148+O147+O146+O145+O144+O143+O142+O141+O140+O139+O138+O137+O136+O135+O134+O133+O132+O131+O130+O129+O128+O127+O126+O125+O124+O123+O122+O121+O120+O119+O118+O117+O116+O115+O114+O113+O112+O111+O110+O109+O108+O107+O106+O105+O104+O103+O102+O101+O100+O99+O98+O97+O96+O95+O94+O93+O92+O91+O90+O89+O88+O87+O86+O85+O84+O83+O82+O81+O80+O79+O78+O77+O76+O75+O74+O73+O72+O71+O70+O69+O68+O67+O66+O65+O64+O63+O62+O61+O60+O59+O58+O57+O56+O55+O54+O53+O52+O51+O50+O49+O48+O47+O46+O45+O44+O43+O42+O41+O40+O39+O38+O37+O36+O35+O34+O33+O32+O31+O30+O29+O28+O27+O26+O25+O24+O23+O22+O21+O20+O19+O18+O17+O16+O15+O14+O13</f>
        <v>836240.00000000012</v>
      </c>
      <c r="P323" s="492"/>
      <c r="Q323" s="493">
        <f>Q322+Q321+Q320+Q319+Q318+Q317+Q316+Q315+Q314+Q313+Q312+Q310+Q309+Q308+Q307+Q306+Q305+Q304+Q303+Q302+Q301+Q300+Q299+Q298+Q297+Q296+Q295+Q294+Q293+Q292+Q291+Q288+Q287+Q286+Q285+Q284+Q283+Q282+Q281+Q280+Q279+Q278+Q277+Q276+Q275+Q274+Q273+Q272+Q271+Q270+Q269+Q268+Q267+Q266+Q265+Q264+Q263+Q262+Q261+Q260+Q259+Q258+Q257+Q256+Q255+Q254+Q253+Q252+Q251+Q250+Q249+Q248+Q247+Q246+Q245+Q244+Q243+Q242+Q241+Q240+Q237+Q236+Q235+Q234+Q233+Q232+Q231+Q230+Q229+Q228+Q227+Q226+Q225+Q224+Q223+Q222+Q221+Q220+Q219+Q218+Q217+Q216+Q215+Q214+Q213+Q212+Q211+Q210+Q209+Q208+Q207+Q206+Q205+Q204+Q203+Q202+Q201+Q200+Q199+Q198+Q197+Q196+Q195+Q194+Q193+Q192+Q191+Q190+Q189+Q188+Q187+Q186+Q185+Q184+Q183+Q182+Q181+Q180+Q179+Q178+Q177+Q176+Q175+Q174+Q173+Q172+Q171+Q170+Q169+Q168+Q167+Q166+Q165+Q164+Q161+Q160+Q159+Q158+Q157+Q156+Q155+Q154+Q153+Q152+Q151+Q150+Q149+Q148+Q147+Q146+Q145+Q144+Q143+Q142+Q141+Q140+Q139+Q138+Q137+Q136+Q135+Q134+Q133+Q132+Q131+Q130+Q129+Q128+Q127+Q126+Q125+Q124+Q123+Q122+Q121+Q120+Q119+Q118+Q117+Q116+Q115+Q114+Q113+Q112+Q111+Q110+Q109+Q108+Q107+Q106+Q105+Q104+Q103+Q102+Q101+Q100+Q99+Q98+Q97+Q96+Q95+Q94+Q93+Q92+Q91+Q90+Q89+Q88+Q87+Q86+Q85+Q84+Q83+Q82+Q81+Q80+Q79+Q78+Q77+Q76+Q75+Q74+Q73+Q72+Q71+Q70+Q69+Q68+Q67+Q66+Q65+Q64+Q63+Q62+Q61+Q60+Q59+Q58+Q57+Q56+Q55+Q54+Q53+Q52+Q51+Q50+Q49+Q48+Q47+Q46+Q45+Q44+Q43+Q42+Q41+Q40+Q39+Q38+Q37+Q36+Q35+Q34+Q33+Q32+Q31+Q30+Q29+Q28+Q27+Q26+Q25+Q24+Q23+Q22+Q21+Q20+Q19+Q18+Q17+Q16+Q15+Q14+Q13</f>
        <v>793548</v>
      </c>
      <c r="R323" s="492"/>
      <c r="S323" s="493">
        <f>S322+S321+S320+S319+S318+S317+S316+S315+S314+S313+S312+S310+S309+S308+S307+S306+S305+S304+S303+S302+S301+S300+S299+S298+S297+S296+S295+S294+S293+S292+S291+S288+S287+S286+S285+S284+S283+S282+S281+S280+S279+S278+S277+S276+S275+S274+S273+S272+S271+S270+S269+S268+S267+S266+S265+S264+S263+S262+S261+S260+S259+S258+S257+S256+S255+S254+S253+S252+S251+S250+S249+S248+S247+S246+S245+S244+S243+S242+S241+S240+S237+S236+S235+S234+S233+S232+S231+S230+S229+S228+S227+S226+S225+S224+S223+S222+S221+S220+S219+S218+S217+S216+S215+S214+S213+S212+S211+S210+S209+S208+S207+S206+S205+S204+S203+S202+S201+S200+S199+S198+S197+S196+S195+S194+S193+S192+S191+S190+S189+S188+S187+S186+S185+S184+S183+S182+S181+S180+S179+S178+S177+S176+S175+S174+S173+S172+S171+S170+S169+S168+S167+S166+S165+S164+S161+S160+S159+S158+S157+S156+S155+S154+S153+S152+S151+S150+S149+S148+S147+S146+S145+S144+S143+S142+S141+S140+S139+S138+S137+S136+S135+S134+S133+S132+S131+S130+S129+S128+S127+S126+S125+S124+S123+S122+S121+S120+S119+S118+S117+S116+S115+S114+S113+S112+S111+S110+S109+S108+S107+S106+S105+S104+S103+S102+S101+S100+S99+S98+S97+S96+S95+S94+S93+S92+S91+S90+S89+S88+S87+S86+S85+S84+S83+S82+S81+S80+S79+S78+S77+S76+S75+S74+S73+S72+S71+S70+S69+S68+S67+S66+S65+S64+S63+S62+S61+S60+S59+S58+S57+S56+S55+S54+S53+S52+S51+S50+S49+S48+S47+S46+S45+S44+S43+S42+S41+S40+S39+S38+S37+S36+S35+S34+S33+S32+S31+S30+S29+S28+S27+S26+S25+S24+S23+S22+S21+S20+S19+S18+S17+S16+S15+S14+S13</f>
        <v>749962</v>
      </c>
      <c r="T323" s="494"/>
      <c r="U323" s="23"/>
    </row>
    <row r="324" spans="1:47" ht="15.75" hidden="1" customHeight="1" thickBot="1">
      <c r="A324" s="486"/>
      <c r="B324" s="487"/>
      <c r="C324" s="488"/>
      <c r="D324" s="489"/>
      <c r="E324" s="490"/>
      <c r="F324" s="495">
        <f>F323+G323+H323+I323+J323+K323</f>
        <v>2196</v>
      </c>
      <c r="G324" s="496"/>
      <c r="H324" s="496"/>
      <c r="I324" s="496"/>
      <c r="J324" s="496"/>
      <c r="K324" s="497"/>
      <c r="L324" s="498"/>
      <c r="M324" s="499"/>
      <c r="N324" s="498"/>
      <c r="O324" s="499"/>
      <c r="P324" s="498"/>
      <c r="Q324" s="499"/>
      <c r="R324" s="498"/>
      <c r="S324" s="499"/>
      <c r="T324" s="500"/>
      <c r="U324" s="23"/>
    </row>
    <row r="325" spans="1:47" ht="12.75" hidden="1" customHeight="1" thickBot="1">
      <c r="A325" s="501"/>
      <c r="B325" s="502"/>
      <c r="C325" s="503"/>
      <c r="D325" s="504"/>
      <c r="E325" s="505"/>
      <c r="F325" s="506"/>
      <c r="G325" s="507"/>
      <c r="H325" s="507"/>
      <c r="I325" s="507"/>
      <c r="J325" s="507"/>
      <c r="K325" s="508"/>
      <c r="L325" s="2"/>
      <c r="M325" s="2"/>
      <c r="N325" s="2"/>
      <c r="O325" s="2"/>
      <c r="Q325" s="2"/>
      <c r="R325" s="2"/>
      <c r="S325" s="509"/>
      <c r="T325" s="510"/>
    </row>
    <row r="326" spans="1:47" ht="12.75" hidden="1" customHeight="1">
      <c r="A326" s="511"/>
      <c r="B326" s="511"/>
      <c r="C326" s="511"/>
      <c r="E326" s="512"/>
      <c r="F326" s="513"/>
      <c r="G326" s="513"/>
      <c r="H326" s="513"/>
      <c r="I326" s="513"/>
      <c r="J326" s="513"/>
      <c r="K326" s="513"/>
      <c r="L326" s="2"/>
      <c r="M326" s="2"/>
      <c r="N326" s="2"/>
      <c r="O326" s="2"/>
      <c r="Q326" s="2"/>
      <c r="R326" s="2"/>
      <c r="S326" s="509"/>
      <c r="T326" s="23"/>
    </row>
    <row r="327" spans="1:47" ht="22.5" hidden="1" customHeight="1">
      <c r="A327" s="511"/>
      <c r="B327" s="511"/>
      <c r="C327" s="511"/>
      <c r="E327" s="512"/>
      <c r="F327" s="513"/>
      <c r="G327" s="514">
        <v>9596</v>
      </c>
      <c r="H327" s="515"/>
      <c r="I327" s="515"/>
      <c r="J327" s="516"/>
      <c r="K327" s="513"/>
      <c r="L327" s="2"/>
      <c r="M327" s="2"/>
      <c r="N327" s="2"/>
      <c r="O327" s="2"/>
      <c r="Q327" s="2"/>
      <c r="R327" s="2"/>
      <c r="S327" s="509"/>
      <c r="T327" s="23"/>
    </row>
    <row r="328" spans="1:47" ht="12.75" hidden="1" customHeight="1">
      <c r="A328" s="511"/>
      <c r="B328" s="511"/>
      <c r="C328" s="511"/>
      <c r="E328" s="512"/>
      <c r="F328" s="513"/>
      <c r="G328" s="513"/>
      <c r="H328" s="513"/>
      <c r="I328" s="513"/>
      <c r="J328" s="513"/>
      <c r="K328" s="513"/>
      <c r="L328" s="2"/>
      <c r="M328" s="2"/>
      <c r="N328" s="2"/>
      <c r="O328" s="2"/>
      <c r="Q328" s="2"/>
      <c r="R328" s="2"/>
      <c r="S328" s="509"/>
      <c r="T328" s="23"/>
    </row>
    <row r="329" spans="1:47" ht="12.75" hidden="1" customHeight="1">
      <c r="A329" s="511"/>
      <c r="B329" s="517" t="s">
        <v>373</v>
      </c>
      <c r="C329" s="517"/>
      <c r="D329" s="517"/>
      <c r="E329" s="512"/>
      <c r="F329" s="518" t="s">
        <v>374</v>
      </c>
      <c r="G329" s="518"/>
      <c r="H329" s="518"/>
      <c r="I329" s="518"/>
      <c r="J329" s="518"/>
      <c r="K329" s="513"/>
      <c r="L329" s="2"/>
      <c r="M329" s="2"/>
      <c r="N329" s="2"/>
      <c r="O329" s="2"/>
      <c r="Q329" s="2"/>
      <c r="R329" s="2"/>
      <c r="S329" s="509"/>
      <c r="T329" s="23"/>
    </row>
    <row r="330" spans="1:47" ht="12.75" hidden="1" customHeight="1">
      <c r="A330" s="511"/>
      <c r="B330" s="511"/>
      <c r="C330" s="511"/>
      <c r="E330" s="512"/>
      <c r="F330" s="513"/>
      <c r="G330" s="513"/>
      <c r="H330" s="513"/>
      <c r="I330" s="513"/>
      <c r="J330" s="513"/>
      <c r="K330" s="513"/>
      <c r="L330" s="2"/>
      <c r="M330" s="2"/>
      <c r="N330" s="2"/>
      <c r="O330" s="2"/>
      <c r="Q330" s="2"/>
      <c r="R330" s="2"/>
      <c r="S330" s="509"/>
      <c r="T330" s="23"/>
    </row>
    <row r="331" spans="1:47" ht="12.75" hidden="1" customHeight="1">
      <c r="A331" s="511"/>
      <c r="B331" s="511"/>
      <c r="C331" s="519" t="s">
        <v>375</v>
      </c>
      <c r="D331" s="519"/>
      <c r="E331" s="512"/>
      <c r="F331" s="513"/>
      <c r="G331" s="513"/>
      <c r="H331" s="520" t="s">
        <v>375</v>
      </c>
      <c r="I331" s="520"/>
      <c r="J331" s="520"/>
      <c r="K331" s="520"/>
      <c r="L331" s="2"/>
      <c r="M331" s="2"/>
      <c r="N331" s="2"/>
      <c r="O331" s="2"/>
      <c r="Q331" s="2"/>
      <c r="R331" s="2"/>
      <c r="S331" s="509"/>
      <c r="T331" s="23"/>
    </row>
    <row r="332" spans="1:47" ht="12.75" hidden="1" customHeight="1">
      <c r="A332" s="511"/>
      <c r="B332" s="511"/>
      <c r="C332" s="521"/>
      <c r="D332" s="521"/>
      <c r="E332" s="512"/>
      <c r="F332" s="513"/>
      <c r="G332" s="513"/>
      <c r="H332" s="513"/>
      <c r="I332" s="513"/>
      <c r="J332" s="513"/>
      <c r="K332" s="513"/>
      <c r="L332" s="2"/>
      <c r="M332" s="2"/>
      <c r="N332" s="2"/>
      <c r="O332" s="2"/>
      <c r="Q332" s="2"/>
      <c r="R332" s="2"/>
      <c r="S332" s="509"/>
      <c r="T332" s="23"/>
    </row>
    <row r="333" spans="1:47" ht="12.75" hidden="1" customHeight="1">
      <c r="A333" s="511"/>
      <c r="B333" s="511"/>
      <c r="C333" s="521"/>
      <c r="D333" s="521"/>
      <c r="E333" s="512"/>
      <c r="F333" s="513"/>
      <c r="G333" s="513"/>
      <c r="H333" s="513"/>
      <c r="I333" s="513"/>
      <c r="J333" s="513"/>
      <c r="K333" s="513"/>
      <c r="L333" s="2"/>
      <c r="M333" s="2"/>
      <c r="N333" s="2"/>
      <c r="O333" s="2"/>
      <c r="Q333" s="2"/>
      <c r="R333" s="2"/>
      <c r="S333" s="509"/>
      <c r="T333" s="23"/>
    </row>
    <row r="334" spans="1:47" ht="12.75" hidden="1" customHeight="1">
      <c r="A334" s="511"/>
      <c r="B334" s="511"/>
      <c r="C334" s="521"/>
      <c r="D334" s="521"/>
      <c r="E334" s="512"/>
      <c r="F334" s="513"/>
      <c r="G334" s="513"/>
      <c r="H334" s="513"/>
      <c r="I334" s="513"/>
      <c r="J334" s="513"/>
      <c r="K334" s="513"/>
      <c r="L334" s="2"/>
      <c r="M334" s="2"/>
      <c r="N334" s="2"/>
      <c r="O334" s="2"/>
      <c r="Q334" s="2"/>
      <c r="R334" s="2"/>
      <c r="S334" s="509"/>
      <c r="T334" s="23"/>
    </row>
    <row r="335" spans="1:47" ht="12.75" hidden="1" customHeight="1">
      <c r="A335" s="511"/>
      <c r="B335" s="511"/>
      <c r="C335" s="521"/>
      <c r="D335" s="521"/>
      <c r="E335" s="512"/>
      <c r="F335" s="513"/>
      <c r="G335" s="513"/>
      <c r="H335" s="513"/>
      <c r="I335" s="513"/>
      <c r="J335" s="513"/>
      <c r="K335" s="513"/>
      <c r="L335" s="2"/>
      <c r="M335" s="2"/>
      <c r="N335" s="2"/>
      <c r="O335" s="2"/>
      <c r="Q335" s="2"/>
      <c r="R335" s="2"/>
      <c r="S335" s="509"/>
      <c r="T335" s="23"/>
    </row>
    <row r="336" spans="1:47" ht="12.75" hidden="1" customHeight="1">
      <c r="A336" s="511"/>
      <c r="B336" s="7" t="s">
        <v>376</v>
      </c>
      <c r="C336" s="7"/>
      <c r="D336" s="7"/>
      <c r="E336" s="7"/>
      <c r="F336" s="7"/>
      <c r="G336" s="8" t="s">
        <v>0</v>
      </c>
      <c r="H336" s="8"/>
      <c r="I336" s="8"/>
      <c r="J336" s="8"/>
      <c r="K336" s="4"/>
      <c r="L336" s="2"/>
      <c r="M336" s="2"/>
      <c r="N336" s="2"/>
      <c r="O336" s="2"/>
      <c r="Q336" s="2"/>
      <c r="R336" s="2"/>
      <c r="S336" s="509"/>
      <c r="T336" s="23"/>
    </row>
    <row r="337" spans="1:21" ht="12.75" hidden="1" customHeight="1" thickBot="1">
      <c r="A337" s="511"/>
      <c r="B337" s="511"/>
      <c r="C337" s="521"/>
      <c r="D337" s="521"/>
      <c r="E337" s="512"/>
      <c r="F337" s="513"/>
      <c r="G337" s="513"/>
      <c r="H337" s="513"/>
      <c r="I337" s="513"/>
      <c r="J337" s="513"/>
      <c r="K337" s="513"/>
      <c r="L337" s="2"/>
      <c r="M337" s="2"/>
      <c r="N337" s="2"/>
      <c r="O337" s="2"/>
      <c r="Q337" s="2"/>
      <c r="R337" s="2"/>
      <c r="S337" s="509"/>
      <c r="T337" s="23"/>
    </row>
    <row r="338" spans="1:21" ht="12.75" hidden="1" customHeight="1">
      <c r="A338" s="511"/>
      <c r="B338" s="511"/>
      <c r="C338" s="521"/>
      <c r="D338" s="521"/>
      <c r="E338" s="522" t="s">
        <v>377</v>
      </c>
      <c r="F338" s="523"/>
      <c r="G338" s="513"/>
      <c r="H338" s="513"/>
      <c r="I338" s="513"/>
      <c r="J338" s="513"/>
      <c r="K338" s="513"/>
      <c r="L338" s="2"/>
      <c r="M338" s="2"/>
      <c r="N338" s="2"/>
      <c r="O338" s="2"/>
      <c r="Q338" s="2"/>
      <c r="R338" s="2"/>
      <c r="S338" s="509"/>
      <c r="T338" s="23"/>
    </row>
    <row r="339" spans="1:21" ht="12.75" hidden="1" customHeight="1" thickBot="1">
      <c r="A339" s="511"/>
      <c r="B339" s="511"/>
      <c r="C339" s="521"/>
      <c r="D339" s="521"/>
      <c r="E339" s="524"/>
      <c r="F339" s="525"/>
      <c r="G339" s="513"/>
      <c r="H339" s="513"/>
      <c r="I339" s="513"/>
      <c r="J339" s="513"/>
      <c r="K339" s="513"/>
      <c r="L339" s="2"/>
      <c r="M339" s="2"/>
      <c r="N339" s="2"/>
      <c r="O339" s="2"/>
      <c r="Q339" s="2"/>
      <c r="R339" s="2"/>
      <c r="S339" s="509"/>
      <c r="T339" s="23"/>
    </row>
    <row r="340" spans="1:21" ht="12.75" hidden="1" customHeight="1">
      <c r="A340" s="511"/>
      <c r="B340" s="511"/>
      <c r="C340" s="521"/>
      <c r="D340" s="521"/>
      <c r="E340" s="512"/>
      <c r="F340" s="513"/>
      <c r="G340" s="513"/>
      <c r="H340" s="513"/>
      <c r="I340" s="513"/>
      <c r="J340" s="513"/>
      <c r="K340" s="513"/>
      <c r="L340" s="2"/>
      <c r="M340" s="2"/>
      <c r="N340" s="2"/>
      <c r="O340" s="2"/>
      <c r="Q340" s="2"/>
      <c r="R340" s="2"/>
      <c r="S340" s="509"/>
      <c r="T340" s="23"/>
    </row>
    <row r="341" spans="1:21" ht="15.75" hidden="1" thickBot="1">
      <c r="T341" s="10"/>
    </row>
    <row r="342" spans="1:21" ht="15.75" hidden="1" customHeight="1" thickBot="1">
      <c r="A342" s="11" t="s">
        <v>1</v>
      </c>
      <c r="B342" s="12" t="s">
        <v>2</v>
      </c>
      <c r="C342" s="13" t="s">
        <v>3</v>
      </c>
      <c r="D342" s="14" t="s">
        <v>4</v>
      </c>
      <c r="E342" s="14" t="s">
        <v>5</v>
      </c>
      <c r="F342" s="15" t="s">
        <v>6</v>
      </c>
      <c r="G342" s="16"/>
      <c r="H342" s="16"/>
      <c r="I342" s="16"/>
      <c r="J342" s="16"/>
      <c r="K342" s="17"/>
      <c r="L342" s="18" t="s">
        <v>7</v>
      </c>
      <c r="M342" s="19"/>
      <c r="N342" s="19"/>
      <c r="O342" s="20"/>
      <c r="P342" s="20"/>
      <c r="Q342" s="19"/>
      <c r="R342" s="19"/>
      <c r="S342" s="21"/>
      <c r="T342" s="22"/>
    </row>
    <row r="343" spans="1:21" ht="16.5" hidden="1" thickBot="1">
      <c r="A343" s="24" t="s">
        <v>8</v>
      </c>
      <c r="B343" s="25"/>
      <c r="C343" s="26"/>
      <c r="D343" s="27"/>
      <c r="E343" s="27"/>
      <c r="F343" s="28"/>
      <c r="G343" s="29"/>
      <c r="H343" s="29"/>
      <c r="I343" s="29"/>
      <c r="J343" s="29"/>
      <c r="K343" s="30"/>
      <c r="L343" s="31" t="s">
        <v>9</v>
      </c>
      <c r="M343" s="32" t="s">
        <v>10</v>
      </c>
      <c r="N343" s="33" t="s">
        <v>11</v>
      </c>
      <c r="O343" s="32" t="s">
        <v>12</v>
      </c>
      <c r="P343" s="34" t="s">
        <v>13</v>
      </c>
      <c r="Q343" s="32" t="s">
        <v>14</v>
      </c>
      <c r="R343" s="35" t="s">
        <v>15</v>
      </c>
      <c r="S343" s="36" t="s">
        <v>16</v>
      </c>
      <c r="T343" s="37" t="s">
        <v>17</v>
      </c>
    </row>
    <row r="344" spans="1:21" ht="16.5" hidden="1" thickBot="1">
      <c r="A344" s="38"/>
      <c r="B344" s="39"/>
      <c r="C344" s="39"/>
      <c r="D344" s="40"/>
      <c r="E344" s="41" t="s">
        <v>18</v>
      </c>
      <c r="F344" s="42"/>
      <c r="G344" s="43"/>
      <c r="H344" s="43"/>
      <c r="I344" s="43"/>
      <c r="J344" s="43"/>
      <c r="K344" s="44"/>
      <c r="L344" s="45"/>
      <c r="M344" s="45"/>
      <c r="N344" s="45"/>
      <c r="O344" s="45"/>
      <c r="P344" s="45"/>
      <c r="Q344" s="45"/>
      <c r="R344" s="45"/>
      <c r="S344" s="46"/>
      <c r="T344" s="47"/>
    </row>
    <row r="345" spans="1:21" ht="16.5" hidden="1" thickBot="1">
      <c r="A345" s="51"/>
      <c r="B345" s="52"/>
      <c r="C345" s="52"/>
      <c r="D345" s="53"/>
      <c r="E345" s="54"/>
      <c r="F345" s="55" t="s">
        <v>378</v>
      </c>
      <c r="G345" s="55" t="s">
        <v>23</v>
      </c>
      <c r="H345" s="531"/>
      <c r="I345" s="532"/>
      <c r="J345" s="532"/>
      <c r="K345" s="533"/>
      <c r="L345" s="56"/>
      <c r="M345" s="56"/>
      <c r="N345" s="58"/>
      <c r="O345" s="59"/>
      <c r="P345" s="58"/>
      <c r="Q345" s="59"/>
      <c r="R345" s="58"/>
      <c r="T345" s="534"/>
      <c r="U345" s="23"/>
    </row>
    <row r="346" spans="1:21" hidden="1">
      <c r="A346" s="62" t="s">
        <v>25</v>
      </c>
      <c r="B346" s="535" t="s">
        <v>379</v>
      </c>
      <c r="C346" s="536" t="s">
        <v>27</v>
      </c>
      <c r="D346" s="535" t="s">
        <v>23</v>
      </c>
      <c r="E346" s="537" t="s">
        <v>380</v>
      </c>
      <c r="F346" s="538">
        <f>[1]Производство!F346-[1]Заказы!F346</f>
        <v>0</v>
      </c>
      <c r="G346" s="539">
        <f>[1]Производство!G346-[1]Заказы!G346</f>
        <v>-7</v>
      </c>
      <c r="H346" s="540"/>
      <c r="I346" s="541"/>
      <c r="J346" s="541"/>
      <c r="K346" s="542"/>
      <c r="L346" s="543">
        <v>3394</v>
      </c>
      <c r="M346" s="544">
        <f>L346*(F346+G346)</f>
        <v>-23758</v>
      </c>
      <c r="N346" s="543">
        <v>3225</v>
      </c>
      <c r="O346" s="545">
        <f>N346*(F346+G346)</f>
        <v>-22575</v>
      </c>
      <c r="P346" s="546">
        <v>3058</v>
      </c>
      <c r="Q346" s="547">
        <f>P346*(G346+F346)</f>
        <v>-21406</v>
      </c>
      <c r="R346" s="548">
        <v>2891</v>
      </c>
      <c r="S346" s="549">
        <f>R346*(F346+G346)</f>
        <v>-20237</v>
      </c>
      <c r="T346" s="550"/>
      <c r="U346" s="23"/>
    </row>
    <row r="347" spans="1:21" hidden="1">
      <c r="A347" s="116" t="s">
        <v>25</v>
      </c>
      <c r="B347" s="551" t="s">
        <v>381</v>
      </c>
      <c r="C347" s="552" t="s">
        <v>37</v>
      </c>
      <c r="D347" s="551" t="s">
        <v>23</v>
      </c>
      <c r="E347" s="553" t="s">
        <v>380</v>
      </c>
      <c r="F347" s="554">
        <f>[1]Производство!F347-[1]Заказы!F347</f>
        <v>0</v>
      </c>
      <c r="G347" s="555">
        <f>[1]Производство!G347-[1]Заказы!G347</f>
        <v>-1</v>
      </c>
      <c r="H347" s="556"/>
      <c r="I347" s="557"/>
      <c r="J347" s="557"/>
      <c r="K347" s="558"/>
      <c r="L347" s="559">
        <v>3394</v>
      </c>
      <c r="M347" s="560">
        <f t="shared" ref="M347:M355" si="33">L347*(F347+G347)</f>
        <v>-3394</v>
      </c>
      <c r="N347" s="561">
        <v>3225</v>
      </c>
      <c r="O347" s="562">
        <f t="shared" ref="O347:O355" si="34">N347*(F347+G347)</f>
        <v>-3225</v>
      </c>
      <c r="P347" s="563">
        <v>3058</v>
      </c>
      <c r="Q347" s="564">
        <f t="shared" ref="Q347:Q355" si="35">P347*(G347+F347)</f>
        <v>-3058</v>
      </c>
      <c r="R347" s="561">
        <v>2891</v>
      </c>
      <c r="S347" s="565">
        <f t="shared" ref="S347:S355" si="36">R347*(F347+G347)</f>
        <v>-2891</v>
      </c>
      <c r="T347" s="566"/>
      <c r="U347" s="23"/>
    </row>
    <row r="348" spans="1:21" ht="15.75" hidden="1" thickBot="1">
      <c r="A348" s="567" t="s">
        <v>25</v>
      </c>
      <c r="B348" s="568" t="s">
        <v>382</v>
      </c>
      <c r="C348" s="569" t="s">
        <v>31</v>
      </c>
      <c r="D348" s="568" t="s">
        <v>23</v>
      </c>
      <c r="E348" s="570" t="s">
        <v>380</v>
      </c>
      <c r="F348" s="571">
        <f>[1]Производство!F348-[1]Заказы!F348</f>
        <v>0</v>
      </c>
      <c r="G348" s="572">
        <f>[1]Производство!G348-[1]Заказы!G348</f>
        <v>-6</v>
      </c>
      <c r="H348" s="573"/>
      <c r="I348" s="574"/>
      <c r="J348" s="574"/>
      <c r="K348" s="575"/>
      <c r="L348" s="576">
        <v>3394</v>
      </c>
      <c r="M348" s="577">
        <f t="shared" si="33"/>
        <v>-20364</v>
      </c>
      <c r="N348" s="578">
        <v>3225</v>
      </c>
      <c r="O348" s="579">
        <f t="shared" si="34"/>
        <v>-19350</v>
      </c>
      <c r="P348" s="580">
        <v>3058</v>
      </c>
      <c r="Q348" s="581">
        <f t="shared" si="35"/>
        <v>-18348</v>
      </c>
      <c r="R348" s="578">
        <v>2891</v>
      </c>
      <c r="S348" s="582">
        <f t="shared" si="36"/>
        <v>-17346</v>
      </c>
      <c r="T348" s="583"/>
      <c r="U348" s="23"/>
    </row>
    <row r="349" spans="1:21" hidden="1">
      <c r="A349" s="65" t="s">
        <v>25</v>
      </c>
      <c r="B349" s="584" t="s">
        <v>383</v>
      </c>
      <c r="C349" s="536" t="s">
        <v>27</v>
      </c>
      <c r="D349" s="584" t="s">
        <v>23</v>
      </c>
      <c r="E349" s="537" t="s">
        <v>380</v>
      </c>
      <c r="F349" s="538">
        <f>[1]Производство!F349-[1]Заказы!F349</f>
        <v>0</v>
      </c>
      <c r="G349" s="539">
        <f>[1]Производство!G349-[1]Заказы!G349</f>
        <v>-4</v>
      </c>
      <c r="H349" s="585"/>
      <c r="I349" s="586"/>
      <c r="J349" s="586"/>
      <c r="K349" s="587"/>
      <c r="L349" s="588">
        <v>3010</v>
      </c>
      <c r="M349" s="544">
        <f t="shared" si="33"/>
        <v>-12040</v>
      </c>
      <c r="N349" s="589">
        <v>2860</v>
      </c>
      <c r="O349" s="545">
        <f t="shared" si="34"/>
        <v>-11440</v>
      </c>
      <c r="P349" s="590">
        <v>2712</v>
      </c>
      <c r="Q349" s="547">
        <f t="shared" si="35"/>
        <v>-10848</v>
      </c>
      <c r="R349" s="589">
        <v>2564</v>
      </c>
      <c r="S349" s="549">
        <f t="shared" si="36"/>
        <v>-10256</v>
      </c>
      <c r="T349" s="591"/>
      <c r="U349" s="23"/>
    </row>
    <row r="350" spans="1:21" hidden="1">
      <c r="A350" s="119" t="s">
        <v>25</v>
      </c>
      <c r="B350" s="551" t="s">
        <v>384</v>
      </c>
      <c r="C350" s="552" t="s">
        <v>37</v>
      </c>
      <c r="D350" s="551" t="s">
        <v>23</v>
      </c>
      <c r="E350" s="553" t="s">
        <v>380</v>
      </c>
      <c r="F350" s="554">
        <f>[1]Производство!F350-[1]Заказы!F350</f>
        <v>0</v>
      </c>
      <c r="G350" s="592">
        <f>[1]Производство!G350-[1]Заказы!G350</f>
        <v>1</v>
      </c>
      <c r="H350" s="556"/>
      <c r="I350" s="557"/>
      <c r="J350" s="557"/>
      <c r="K350" s="558"/>
      <c r="L350" s="559">
        <v>3010</v>
      </c>
      <c r="M350" s="560">
        <f t="shared" si="33"/>
        <v>3010</v>
      </c>
      <c r="N350" s="561">
        <v>2860</v>
      </c>
      <c r="O350" s="562">
        <f t="shared" si="34"/>
        <v>2860</v>
      </c>
      <c r="P350" s="563">
        <v>2712</v>
      </c>
      <c r="Q350" s="564">
        <f t="shared" si="35"/>
        <v>2712</v>
      </c>
      <c r="R350" s="561">
        <v>2564</v>
      </c>
      <c r="S350" s="565">
        <f t="shared" si="36"/>
        <v>2564</v>
      </c>
      <c r="T350" s="566"/>
      <c r="U350" s="23"/>
    </row>
    <row r="351" spans="1:21" ht="15.75" hidden="1" thickBot="1">
      <c r="A351" s="73" t="s">
        <v>25</v>
      </c>
      <c r="B351" s="568" t="s">
        <v>385</v>
      </c>
      <c r="C351" s="569" t="s">
        <v>31</v>
      </c>
      <c r="D351" s="568" t="s">
        <v>23</v>
      </c>
      <c r="E351" s="570" t="s">
        <v>380</v>
      </c>
      <c r="F351" s="571">
        <f>[1]Производство!F351-[1]Заказы!F351</f>
        <v>0</v>
      </c>
      <c r="G351" s="572">
        <f>[1]Производство!G351-[1]Заказы!G351</f>
        <v>-9</v>
      </c>
      <c r="H351" s="573"/>
      <c r="I351" s="574"/>
      <c r="J351" s="574"/>
      <c r="K351" s="575"/>
      <c r="L351" s="576">
        <v>3010</v>
      </c>
      <c r="M351" s="577">
        <f t="shared" si="33"/>
        <v>-27090</v>
      </c>
      <c r="N351" s="578">
        <v>2860</v>
      </c>
      <c r="O351" s="579">
        <f t="shared" si="34"/>
        <v>-25740</v>
      </c>
      <c r="P351" s="580">
        <v>2712</v>
      </c>
      <c r="Q351" s="581">
        <f t="shared" si="35"/>
        <v>-24408</v>
      </c>
      <c r="R351" s="578">
        <v>2564</v>
      </c>
      <c r="S351" s="582">
        <f t="shared" si="36"/>
        <v>-23076</v>
      </c>
      <c r="T351" s="583"/>
      <c r="U351" s="23"/>
    </row>
    <row r="352" spans="1:21" hidden="1">
      <c r="A352" s="65" t="s">
        <v>25</v>
      </c>
      <c r="B352" s="584" t="s">
        <v>386</v>
      </c>
      <c r="C352" s="593" t="s">
        <v>27</v>
      </c>
      <c r="D352" s="584" t="s">
        <v>23</v>
      </c>
      <c r="E352" s="537" t="s">
        <v>380</v>
      </c>
      <c r="F352" s="594">
        <f>[1]Производство!F352-[1]Заказы!F352</f>
        <v>0</v>
      </c>
      <c r="G352" s="595">
        <f>[1]Производство!G352-[1]Заказы!G352</f>
        <v>-7</v>
      </c>
      <c r="H352" s="585"/>
      <c r="I352" s="586"/>
      <c r="J352" s="586"/>
      <c r="K352" s="587"/>
      <c r="L352" s="588">
        <v>4475</v>
      </c>
      <c r="M352" s="544">
        <f t="shared" si="33"/>
        <v>-31325</v>
      </c>
      <c r="N352" s="589">
        <v>4252</v>
      </c>
      <c r="O352" s="545">
        <f t="shared" si="34"/>
        <v>-29764</v>
      </c>
      <c r="P352" s="590">
        <v>4032</v>
      </c>
      <c r="Q352" s="547">
        <f t="shared" si="35"/>
        <v>-28224</v>
      </c>
      <c r="R352" s="589">
        <v>3812</v>
      </c>
      <c r="S352" s="596">
        <f t="shared" si="36"/>
        <v>-26684</v>
      </c>
      <c r="T352" s="591"/>
      <c r="U352" s="23"/>
    </row>
    <row r="353" spans="1:21" ht="15.75" hidden="1" thickBot="1">
      <c r="A353" s="73" t="s">
        <v>25</v>
      </c>
      <c r="B353" s="568" t="s">
        <v>387</v>
      </c>
      <c r="C353" s="569" t="s">
        <v>31</v>
      </c>
      <c r="D353" s="568" t="s">
        <v>23</v>
      </c>
      <c r="E353" s="553" t="s">
        <v>380</v>
      </c>
      <c r="F353" s="571">
        <f>[1]Производство!F353-[1]Заказы!F353</f>
        <v>0</v>
      </c>
      <c r="G353" s="572">
        <f>[1]Производство!G353-[1]Заказы!G353</f>
        <v>-12</v>
      </c>
      <c r="H353" s="573"/>
      <c r="I353" s="574"/>
      <c r="J353" s="574"/>
      <c r="K353" s="575"/>
      <c r="L353" s="576">
        <v>4475</v>
      </c>
      <c r="M353" s="577">
        <f t="shared" si="33"/>
        <v>-53700</v>
      </c>
      <c r="N353" s="578">
        <v>4252</v>
      </c>
      <c r="O353" s="579">
        <f t="shared" si="34"/>
        <v>-51024</v>
      </c>
      <c r="P353" s="580">
        <v>4032</v>
      </c>
      <c r="Q353" s="581">
        <f t="shared" si="35"/>
        <v>-48384</v>
      </c>
      <c r="R353" s="578">
        <v>3812</v>
      </c>
      <c r="S353" s="582">
        <f t="shared" si="36"/>
        <v>-45744</v>
      </c>
      <c r="T353" s="583"/>
      <c r="U353" s="23"/>
    </row>
    <row r="354" spans="1:21" hidden="1">
      <c r="A354" s="597" t="s">
        <v>25</v>
      </c>
      <c r="B354" s="584" t="s">
        <v>388</v>
      </c>
      <c r="C354" s="593" t="s">
        <v>27</v>
      </c>
      <c r="D354" s="584" t="s">
        <v>378</v>
      </c>
      <c r="E354" s="537" t="s">
        <v>389</v>
      </c>
      <c r="F354" s="595">
        <f>[1]Производство!F354-[1]Заказы!F354</f>
        <v>-3</v>
      </c>
      <c r="G354" s="594">
        <f>[1]Производство!G354-[1]Заказы!G354</f>
        <v>0</v>
      </c>
      <c r="H354" s="585"/>
      <c r="I354" s="586"/>
      <c r="J354" s="586"/>
      <c r="K354" s="587"/>
      <c r="L354" s="588">
        <v>2010</v>
      </c>
      <c r="M354" s="544">
        <f t="shared" si="33"/>
        <v>-6030</v>
      </c>
      <c r="N354" s="589">
        <v>1910</v>
      </c>
      <c r="O354" s="545">
        <f t="shared" si="34"/>
        <v>-5730</v>
      </c>
      <c r="P354" s="590">
        <v>1811</v>
      </c>
      <c r="Q354" s="547">
        <f t="shared" si="35"/>
        <v>-5433</v>
      </c>
      <c r="R354" s="589">
        <v>1712</v>
      </c>
      <c r="S354" s="596">
        <f t="shared" si="36"/>
        <v>-5136</v>
      </c>
      <c r="T354" s="591"/>
      <c r="U354" s="23"/>
    </row>
    <row r="355" spans="1:21" ht="15.75" hidden="1" thickBot="1">
      <c r="A355" s="73" t="s">
        <v>25</v>
      </c>
      <c r="B355" s="568" t="s">
        <v>390</v>
      </c>
      <c r="C355" s="569" t="s">
        <v>31</v>
      </c>
      <c r="D355" s="568" t="s">
        <v>378</v>
      </c>
      <c r="E355" s="553" t="s">
        <v>389</v>
      </c>
      <c r="F355" s="598">
        <f>[1]Производство!F355-[1]Заказы!F355</f>
        <v>-3</v>
      </c>
      <c r="G355" s="599">
        <f>[1]Производство!G355-[1]Заказы!G355</f>
        <v>0</v>
      </c>
      <c r="H355" s="573"/>
      <c r="I355" s="574"/>
      <c r="J355" s="574"/>
      <c r="K355" s="575"/>
      <c r="L355" s="576">
        <v>2010</v>
      </c>
      <c r="M355" s="600">
        <f t="shared" si="33"/>
        <v>-6030</v>
      </c>
      <c r="N355" s="578">
        <v>1910</v>
      </c>
      <c r="O355" s="601">
        <f t="shared" si="34"/>
        <v>-5730</v>
      </c>
      <c r="P355" s="580">
        <v>1811</v>
      </c>
      <c r="Q355" s="602">
        <f t="shared" si="35"/>
        <v>-5433</v>
      </c>
      <c r="R355" s="578">
        <v>1712</v>
      </c>
      <c r="S355" s="603">
        <f t="shared" si="36"/>
        <v>-5136</v>
      </c>
      <c r="T355" s="583"/>
      <c r="U355" s="23"/>
    </row>
    <row r="356" spans="1:21" hidden="1">
      <c r="A356" s="604"/>
      <c r="B356" s="605"/>
      <c r="C356" s="605"/>
      <c r="D356" s="606"/>
      <c r="E356" s="607" t="s">
        <v>372</v>
      </c>
      <c r="F356" s="608">
        <f>F355+F354+F353+F352+F351+F350+F349+F348+F347+F346</f>
        <v>-6</v>
      </c>
      <c r="G356" s="608">
        <f t="shared" ref="G356:K356" si="37">G355+G354+G353+G352+G351+G350+G349+G348+G347+G346</f>
        <v>-45</v>
      </c>
      <c r="H356" s="608">
        <f t="shared" si="37"/>
        <v>0</v>
      </c>
      <c r="I356" s="608">
        <f t="shared" si="37"/>
        <v>0</v>
      </c>
      <c r="J356" s="608">
        <f t="shared" si="37"/>
        <v>0</v>
      </c>
      <c r="K356" s="608">
        <f t="shared" si="37"/>
        <v>0</v>
      </c>
      <c r="L356" s="609"/>
      <c r="M356" s="610"/>
      <c r="N356" s="589"/>
      <c r="O356" s="579"/>
      <c r="P356" s="590"/>
      <c r="Q356" s="581"/>
      <c r="R356" s="589"/>
      <c r="S356" s="582"/>
      <c r="T356" s="591"/>
      <c r="U356" s="23"/>
    </row>
    <row r="357" spans="1:21" ht="34.5" hidden="1" customHeight="1" thickBot="1">
      <c r="A357" s="611"/>
      <c r="B357" s="612"/>
      <c r="C357" s="612"/>
      <c r="D357" s="613"/>
      <c r="E357" s="614"/>
      <c r="F357" s="615">
        <f>F356+G356+H356+I356+J356+K356</f>
        <v>-51</v>
      </c>
      <c r="G357" s="616"/>
      <c r="H357" s="616"/>
      <c r="I357" s="616"/>
      <c r="J357" s="616"/>
      <c r="K357" s="617"/>
      <c r="L357" s="618"/>
      <c r="M357" s="619">
        <f>M346+M347+M348+M349+M350+M351+M352+M353+M354+M355</f>
        <v>-180721</v>
      </c>
      <c r="N357" s="620"/>
      <c r="O357" s="621">
        <f>O346+O347+O348+O349+O350+O351+O352+O353+O354+O355</f>
        <v>-171718</v>
      </c>
      <c r="P357" s="622"/>
      <c r="Q357" s="623">
        <f>Q346+Q347+Q348+Q349+Q350+Q351+Q352+Q353+Q354+Q355</f>
        <v>-162830</v>
      </c>
      <c r="R357" s="620"/>
      <c r="S357" s="624">
        <f>S346+S347+S348+S349+S350+S351+S352+S353+S354+S355</f>
        <v>-153942</v>
      </c>
      <c r="T357" s="625"/>
      <c r="U357" s="23"/>
    </row>
    <row r="358" spans="1:21" hidden="1"/>
    <row r="359" spans="1:21" hidden="1"/>
    <row r="360" spans="1:21" hidden="1"/>
    <row r="361" spans="1:21" ht="26.25" hidden="1">
      <c r="A361" s="511"/>
      <c r="B361" s="517" t="s">
        <v>373</v>
      </c>
      <c r="C361" s="517"/>
      <c r="D361" s="517"/>
      <c r="E361" s="512"/>
      <c r="F361" s="518" t="s">
        <v>374</v>
      </c>
      <c r="G361" s="518"/>
      <c r="H361" s="518"/>
      <c r="I361" s="518"/>
      <c r="J361" s="518"/>
      <c r="K361" s="513"/>
      <c r="L361" s="2"/>
      <c r="M361" s="2"/>
    </row>
    <row r="362" spans="1:21" ht="26.25" hidden="1">
      <c r="A362" s="511"/>
      <c r="B362" s="511"/>
      <c r="C362" s="511"/>
      <c r="E362" s="512"/>
      <c r="F362" s="513"/>
      <c r="G362" s="513"/>
      <c r="H362" s="513"/>
      <c r="I362" s="513"/>
      <c r="J362" s="513"/>
      <c r="K362" s="513"/>
      <c r="L362" s="2"/>
      <c r="M362" s="2"/>
    </row>
    <row r="363" spans="1:21" ht="26.25" hidden="1">
      <c r="A363" s="511"/>
      <c r="B363" s="511"/>
      <c r="C363" s="519" t="s">
        <v>375</v>
      </c>
      <c r="D363" s="519"/>
      <c r="E363" s="512"/>
      <c r="F363" s="513"/>
      <c r="G363" s="513"/>
      <c r="H363" s="520" t="s">
        <v>375</v>
      </c>
      <c r="I363" s="520"/>
      <c r="J363" s="520"/>
      <c r="K363" s="520"/>
      <c r="L363" s="2"/>
      <c r="M363" s="2"/>
    </row>
    <row r="364" spans="1:21" hidden="1"/>
  </sheetData>
  <mergeCells count="51">
    <mergeCell ref="A356:D357"/>
    <mergeCell ref="E356:E357"/>
    <mergeCell ref="F357:K357"/>
    <mergeCell ref="C363:D363"/>
    <mergeCell ref="H363:K363"/>
    <mergeCell ref="L342:R342"/>
    <mergeCell ref="A344:D344"/>
    <mergeCell ref="F344:J344"/>
    <mergeCell ref="L344:R344"/>
    <mergeCell ref="A345:C345"/>
    <mergeCell ref="H345:K345"/>
    <mergeCell ref="G327:J327"/>
    <mergeCell ref="C331:D331"/>
    <mergeCell ref="H331:K331"/>
    <mergeCell ref="G336:J336"/>
    <mergeCell ref="E338:F339"/>
    <mergeCell ref="B342:B343"/>
    <mergeCell ref="C342:C343"/>
    <mergeCell ref="D342:D343"/>
    <mergeCell ref="E342:E343"/>
    <mergeCell ref="F342:K343"/>
    <mergeCell ref="O323:O324"/>
    <mergeCell ref="P323:P324"/>
    <mergeCell ref="Q323:Q324"/>
    <mergeCell ref="R323:R324"/>
    <mergeCell ref="S323:S324"/>
    <mergeCell ref="F324:K325"/>
    <mergeCell ref="A323:C325"/>
    <mergeCell ref="D323:D325"/>
    <mergeCell ref="E323:E325"/>
    <mergeCell ref="L323:L324"/>
    <mergeCell ref="M323:M324"/>
    <mergeCell ref="N323:N324"/>
    <mergeCell ref="A163:C163"/>
    <mergeCell ref="A238:D238"/>
    <mergeCell ref="A239:C239"/>
    <mergeCell ref="A289:D289"/>
    <mergeCell ref="A290:C290"/>
    <mergeCell ref="A311:D311"/>
    <mergeCell ref="L9:R9"/>
    <mergeCell ref="A11:D11"/>
    <mergeCell ref="F11:J11"/>
    <mergeCell ref="L11:R11"/>
    <mergeCell ref="A12:C12"/>
    <mergeCell ref="A162:D162"/>
    <mergeCell ref="H7:K7"/>
    <mergeCell ref="B9:B10"/>
    <mergeCell ref="C9:C10"/>
    <mergeCell ref="D9:D10"/>
    <mergeCell ref="E9:E10"/>
    <mergeCell ref="F9:K10"/>
  </mergeCells>
  <pageMargins left="0.7" right="0.7" top="0.75" bottom="0.75" header="0.3" footer="0.3"/>
  <pageSetup paperSize="9" orientation="portrait" horizontalDpi="180" verticalDpi="18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2011-10-14T07:52:30Z</dcterms:modified>
</cp:coreProperties>
</file>