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115" windowHeight="8550" activeTab="0"/>
  </bookViews>
  <sheets>
    <sheet name="Лист1" sheetId="1" r:id="rId1"/>
    <sheet name="Лист2" sheetId="2" r:id="rId2"/>
  </sheets>
  <definedNames>
    <definedName name="_xlnm._FilterDatabase" localSheetId="0" hidden="1">'Лист1'!$A$1:$F$219</definedName>
  </definedNames>
  <calcPr fullCalcOnLoad="1"/>
</workbook>
</file>

<file path=xl/sharedStrings.xml><?xml version="1.0" encoding="utf-8"?>
<sst xmlns="http://schemas.openxmlformats.org/spreadsheetml/2006/main" count="959" uniqueCount="546">
  <si>
    <t>19 размер</t>
  </si>
  <si>
    <t>Blondinka33</t>
  </si>
  <si>
    <t>kinatikw</t>
  </si>
  <si>
    <t>V001497E-002</t>
  </si>
  <si>
    <t>V020687B-004</t>
  </si>
  <si>
    <t>ironia</t>
  </si>
  <si>
    <t xml:space="preserve"> b825f9k0</t>
  </si>
  <si>
    <t>Иришка777</t>
  </si>
  <si>
    <t>Серьги Зуала</t>
  </si>
  <si>
    <t>Новинки</t>
  </si>
  <si>
    <t>е2433190</t>
  </si>
  <si>
    <t xml:space="preserve">Пударика (Серьги) </t>
  </si>
  <si>
    <t>кольцо Улита</t>
  </si>
  <si>
    <t xml:space="preserve">КУРАЖ (покрытие: Серебро; вставки: Фианиты </t>
  </si>
  <si>
    <t>Серьги (покрытие: Серебро, вставки: Кристаллы)</t>
  </si>
  <si>
    <t>.</t>
  </si>
  <si>
    <t>BG E-8002781</t>
  </si>
  <si>
    <t>-</t>
  </si>
  <si>
    <t>Италина, браслеты</t>
  </si>
  <si>
    <t xml:space="preserve">Кот (Брошь) </t>
  </si>
  <si>
    <t>2 комплекта</t>
  </si>
  <si>
    <t>RG10 1235</t>
  </si>
  <si>
    <t xml:space="preserve"> RG20 7891</t>
  </si>
  <si>
    <t>RG10 1232</t>
  </si>
  <si>
    <t>17р   1шт</t>
  </si>
  <si>
    <t xml:space="preserve">RG50 0266 </t>
  </si>
  <si>
    <t>V032213E-001</t>
  </si>
  <si>
    <t xml:space="preserve">Серьги (покрытие: Золото, Родирование, вставки: Цирконы, Жемчуг Майорка) </t>
  </si>
  <si>
    <t>Комплект</t>
  </si>
  <si>
    <t>женева</t>
  </si>
  <si>
    <t>Италина</t>
  </si>
  <si>
    <t>RG10 1214</t>
  </si>
  <si>
    <t>не знаю,нашла через поиск по артикулу</t>
  </si>
  <si>
    <t xml:space="preserve">Фраста e417 6 90 (Серьги) </t>
  </si>
  <si>
    <t>поиск</t>
  </si>
  <si>
    <t>e61931m0</t>
  </si>
  <si>
    <t>Серьги(покрытие:Золото, вставки:Перламутр)</t>
  </si>
  <si>
    <t>magelan</t>
  </si>
  <si>
    <t xml:space="preserve">Рудерпост h638 p e9 (Серьги) </t>
  </si>
  <si>
    <t>RG10 1213</t>
  </si>
  <si>
    <t>RG10 1211</t>
  </si>
  <si>
    <t>e627q1b0</t>
  </si>
  <si>
    <t>" Союз" 65см i137 p 90 (Цепь)</t>
  </si>
  <si>
    <t>RG50 0183</t>
  </si>
  <si>
    <t xml:space="preserve">" Бабочка" 55см i134 1 90 (Цепь) </t>
  </si>
  <si>
    <t>италина</t>
  </si>
  <si>
    <t>без замен</t>
  </si>
  <si>
    <t>ОксаКраса</t>
  </si>
  <si>
    <t>V028703E-003</t>
  </si>
  <si>
    <t xml:space="preserve">женави </t>
  </si>
  <si>
    <t>Серьги (вставки: Цирконы, белые, покрытие: Золото)</t>
  </si>
  <si>
    <t xml:space="preserve">Газель a682 q 00 (Серьги) </t>
  </si>
  <si>
    <t>NaRminA85</t>
  </si>
  <si>
    <t>Раздел каталога</t>
  </si>
  <si>
    <t xml:space="preserve">NG71 0005 </t>
  </si>
  <si>
    <t>e784w130</t>
  </si>
  <si>
    <t xml:space="preserve">VS20 7309 </t>
  </si>
  <si>
    <t>Цепочка-Кулон</t>
  </si>
  <si>
    <t>GL E0502</t>
  </si>
  <si>
    <t xml:space="preserve">XG40 3677 </t>
  </si>
  <si>
    <t xml:space="preserve">Серьги (вставки: Цирконы, рубин, покрытие: Золото, Родирование) </t>
  </si>
  <si>
    <t>BG E-8004726</t>
  </si>
  <si>
    <t>20р-р 1шт и 17р-р 1шт</t>
  </si>
  <si>
    <t>ЕленкаС</t>
  </si>
  <si>
    <t>a1701230</t>
  </si>
  <si>
    <t>не знаю</t>
  </si>
  <si>
    <t xml:space="preserve">Разита i309 3 90 (Серьги) </t>
  </si>
  <si>
    <t>e513f140</t>
  </si>
  <si>
    <t>j13530g0</t>
  </si>
  <si>
    <t>Злато a025 p 00 (Серьги)</t>
  </si>
  <si>
    <t>Женави</t>
  </si>
  <si>
    <t xml:space="preserve"> V034123E-002</t>
  </si>
  <si>
    <t>кольцо</t>
  </si>
  <si>
    <t>Артикул</t>
  </si>
  <si>
    <t>ИТАЛИНА</t>
  </si>
  <si>
    <t>ц.р. Россия</t>
  </si>
  <si>
    <t>olgakaz</t>
  </si>
  <si>
    <t xml:space="preserve">размер 19 или 20. Замена Кольцо (покрытие: Серебро; вставки: Эвдиалит) Артикул: NK50 0007 опт: 653.00 руб </t>
  </si>
  <si>
    <t>RG50 0150</t>
  </si>
  <si>
    <t>Мелодия a010 3 00 (Гарнитур)</t>
  </si>
  <si>
    <t>lllana</t>
  </si>
  <si>
    <t>m0343090</t>
  </si>
  <si>
    <t xml:space="preserve">Газель a682 1 00 (Гарнитур) кольцо 16 р-р покрытие - белое серебрение 25 мкм, блестящее; вставка - Swarovski: белые кристаллы </t>
  </si>
  <si>
    <t>XG20 7261</t>
  </si>
  <si>
    <t>10 0096-5</t>
  </si>
  <si>
    <t>a143v6x0</t>
  </si>
  <si>
    <t>10 0096-1</t>
  </si>
  <si>
    <t xml:space="preserve">Форфонитис e398 3 a9 (Кулон) </t>
  </si>
  <si>
    <t xml:space="preserve">Серьги (покрытие: Золото, вставки: Цирконы) </t>
  </si>
  <si>
    <t>Колосок a365 q 00 (Кольцо)</t>
  </si>
  <si>
    <t xml:space="preserve">Кольцо с гальваническим покрытием золотом. Вставки: Цирконы </t>
  </si>
  <si>
    <t>Браслет (покрытие: Золото, Родирование вставки: Цирконы, Бирюза)</t>
  </si>
  <si>
    <t>Подв.д/тел.Жорик b866 3 90</t>
  </si>
  <si>
    <t>e228p090</t>
  </si>
  <si>
    <t xml:space="preserve"> b866 3 90</t>
  </si>
  <si>
    <t>Кольцо желательно 16-го размера</t>
  </si>
  <si>
    <t>RG50 0135</t>
  </si>
  <si>
    <t xml:space="preserve">Кольцо с гальваническим покрытием золотом. Вставки: Цирконы </t>
  </si>
  <si>
    <t>Кулон (покрытие: Золото, Родирование вставки: Цирконы)</t>
  </si>
  <si>
    <t>Сюрприз\бирюза зеленая\натуральная</t>
  </si>
  <si>
    <t xml:space="preserve">Дорожка a341 3 00 (Гарнитур) кольно 16 р-р покрытие - чернёное серебрение; вставка - Swarovski: белые кристаллы </t>
  </si>
  <si>
    <t xml:space="preserve">Кольцо (покрытие: Серебро, вставки: Кристаллы) </t>
  </si>
  <si>
    <t>замена моему заказу:Кольцо (покрытие: Родирование) Артикул: V019680R-701, размер 18-18,5.</t>
  </si>
  <si>
    <t>а029q100</t>
  </si>
  <si>
    <t xml:space="preserve">Меган h049 3 40 (Серьги) </t>
  </si>
  <si>
    <t>Отметка времени</t>
  </si>
  <si>
    <t>цвет белый</t>
  </si>
  <si>
    <t xml:space="preserve">Кольцо (покрытие: Золото, вставки: Цирконы) </t>
  </si>
  <si>
    <t>Ромашка А. a575 6 00 (Серьги)</t>
  </si>
  <si>
    <t xml:space="preserve">Кольцо ( покрытие: Золото, вставки: Цирконы) </t>
  </si>
  <si>
    <t>Кольцо (покрытие: Золото, вставки: Swarovski)</t>
  </si>
  <si>
    <t>Карнак b077 q 90 (Браслет)</t>
  </si>
  <si>
    <t>желательно только в комплекте с кольцом</t>
  </si>
  <si>
    <t>Плюс 12%</t>
  </si>
  <si>
    <t>valeriakazakova</t>
  </si>
  <si>
    <t xml:space="preserve"> V042369R-701</t>
  </si>
  <si>
    <t>XG50 6719</t>
  </si>
  <si>
    <t>Часы</t>
  </si>
  <si>
    <t>Цепочка-Кулон (покрытие: Золото, вставки: Цирконы)</t>
  </si>
  <si>
    <t xml:space="preserve">Кольцо (вставки: Эмаль, Покрытие: серебро) </t>
  </si>
  <si>
    <t>Верта h793 q 30 (Серьги)</t>
  </si>
  <si>
    <t>e622 3 b0</t>
  </si>
  <si>
    <t>VS20 7347</t>
  </si>
  <si>
    <t>Anika</t>
  </si>
  <si>
    <t>Серебро, вставки: Жемчуг, Кристаллы)</t>
  </si>
  <si>
    <t>e63530b0</t>
  </si>
  <si>
    <t>Кольцо (покрытие: Золото)</t>
  </si>
  <si>
    <t>РАЗМЕР 17</t>
  </si>
  <si>
    <t>16 р-р</t>
  </si>
  <si>
    <t>b832v166</t>
  </si>
  <si>
    <t>e39831a9</t>
  </si>
  <si>
    <t>Кольцо (покрытие: Родирование, вставки: Эмаль)</t>
  </si>
  <si>
    <t>V033442B-001</t>
  </si>
  <si>
    <t>Незабудка a464 3 b0 (Гарнитур)</t>
  </si>
  <si>
    <t xml:space="preserve">серьги покрытие - чернёное серебрение; вставка - Swarovski: белые кристаллы </t>
  </si>
  <si>
    <t xml:space="preserve">Сапсан e784 w 30 (Серьги) </t>
  </si>
  <si>
    <t xml:space="preserve">V022244R-702 </t>
  </si>
  <si>
    <t>a5793230</t>
  </si>
  <si>
    <t>женави</t>
  </si>
  <si>
    <t xml:space="preserve">Серьги (покрытие: Золото, Родирование; вставки: Кристаллы Swarovski) </t>
  </si>
  <si>
    <t>Ай-Петри  (Серьги)</t>
  </si>
  <si>
    <t xml:space="preserve">Серьги ( покрытие: Серебро, вставки: Кристаллы, Эмаль) </t>
  </si>
  <si>
    <t xml:space="preserve">Серьги (покрытие: Золото, Родирование; вставки: Кристаллы Swarovski) </t>
  </si>
  <si>
    <t>Кольцо(покрытие:Золото, вставки:Бирбза искусст.)</t>
  </si>
  <si>
    <t>BG E-8006639</t>
  </si>
  <si>
    <t>если есть возможность самый маленький размер</t>
  </si>
  <si>
    <t xml:space="preserve">Шедар b832 v 66 (Серьги) </t>
  </si>
  <si>
    <t>e63531b0</t>
  </si>
  <si>
    <t>2 шт разных цветов</t>
  </si>
  <si>
    <t>размер 19</t>
  </si>
  <si>
    <t>МАМАНЯ ТАНЯ</t>
  </si>
  <si>
    <t xml:space="preserve">Серьги (вставки: Цирконы, фиолет. покрытие: Золото, Родирование) </t>
  </si>
  <si>
    <t>размер 16</t>
  </si>
  <si>
    <t>2 шт.</t>
  </si>
  <si>
    <t>размер 18</t>
  </si>
  <si>
    <t>р 18</t>
  </si>
  <si>
    <t>15 размер</t>
  </si>
  <si>
    <t>размер 17</t>
  </si>
  <si>
    <t xml:space="preserve">Браслет 2 нити (натур. Жемчуг белый) </t>
  </si>
  <si>
    <t>серьги вивиана</t>
  </si>
  <si>
    <t>e474 3 70</t>
  </si>
  <si>
    <t>АНЖЕЛК@</t>
  </si>
  <si>
    <t xml:space="preserve"> V044806E-001</t>
  </si>
  <si>
    <t xml:space="preserve">e190p1p0 </t>
  </si>
  <si>
    <t>кольцо,вивиана</t>
  </si>
  <si>
    <t xml:space="preserve">Колье ( покрытие: Бронза, вставки: Кристаллы) </t>
  </si>
  <si>
    <t xml:space="preserve">Кольцо (покрытие: Серебро, вставки: Кристаллы, Эмаль) </t>
  </si>
  <si>
    <t>ЛГ</t>
  </si>
  <si>
    <t>Цепочка-45 (покрытие: Золото)</t>
  </si>
  <si>
    <t>Резинки д/волос Артикул:</t>
  </si>
  <si>
    <t xml:space="preserve">i3251190 </t>
  </si>
  <si>
    <t>17размер</t>
  </si>
  <si>
    <t xml:space="preserve">" Змейка" 65см i139 3 90 (Цепь) </t>
  </si>
  <si>
    <t>Женави,</t>
  </si>
  <si>
    <t>Серьги</t>
  </si>
  <si>
    <t>2шт</t>
  </si>
  <si>
    <t>Delfin_chik</t>
  </si>
  <si>
    <t xml:space="preserve">Серьги (вставки: Цирконы, покрытие: золото) </t>
  </si>
  <si>
    <t>Серьги(покрытие:Золото,Родирование;вставки:Кристаллы Swarovski)</t>
  </si>
  <si>
    <t>Эсмиральда,серьги</t>
  </si>
  <si>
    <t xml:space="preserve">Серьги ( покрытие: Золото, вставки: Цирконы, Жемчуг) </t>
  </si>
  <si>
    <t>комплекты</t>
  </si>
  <si>
    <t>размер 17 на замену 16</t>
  </si>
  <si>
    <t xml:space="preserve">Кубик a170 1 30 (Гарнитур)   кольцо 16 р-р </t>
  </si>
  <si>
    <t>Чайная роза (Кольцо)</t>
  </si>
  <si>
    <t>a676f090</t>
  </si>
  <si>
    <t>ЖЕНАВИ</t>
  </si>
  <si>
    <t xml:space="preserve">Заколки 1 пара </t>
  </si>
  <si>
    <t>Фраста e417 x 90 (Серьги)</t>
  </si>
  <si>
    <t>а0173170</t>
  </si>
  <si>
    <t>Шинок</t>
  </si>
  <si>
    <t>К оплате</t>
  </si>
  <si>
    <t>Беник</t>
  </si>
  <si>
    <t>ЦВЕТ РОЗОВЫЙ</t>
  </si>
  <si>
    <t>XG20 7564</t>
  </si>
  <si>
    <t>черная</t>
  </si>
  <si>
    <t>Серьги (покрытие: Золото, Родирование; вставки: Кристаллы Swarovski)</t>
  </si>
  <si>
    <t>gsf</t>
  </si>
  <si>
    <t>ШИНОК</t>
  </si>
  <si>
    <t>верунчикус</t>
  </si>
  <si>
    <t>PR0112</t>
  </si>
  <si>
    <t>a0103200</t>
  </si>
  <si>
    <t>m333q090</t>
  </si>
  <si>
    <t>Тедди e474 3 70 (Кулон)</t>
  </si>
  <si>
    <t xml:space="preserve"> XG50 6878</t>
  </si>
  <si>
    <t>h930q6h0</t>
  </si>
  <si>
    <t xml:space="preserve">Кольцо (покрытие: Золото, Цирконы, Керамика) </t>
  </si>
  <si>
    <t>h0493140</t>
  </si>
  <si>
    <t>на замену Колье (Горный хрусталь)   Артикул: 98 0316</t>
  </si>
  <si>
    <t xml:space="preserve">Кольцо ( покрытие: золото) </t>
  </si>
  <si>
    <t xml:space="preserve">Хейн-Капеллина (Брошь) </t>
  </si>
  <si>
    <t>BG E-8006594</t>
  </si>
  <si>
    <t>с бесцветными цирконами</t>
  </si>
  <si>
    <t xml:space="preserve"> i1341e90 </t>
  </si>
  <si>
    <t xml:space="preserve"> a6821200</t>
  </si>
  <si>
    <t>Кулон Кохаб</t>
  </si>
  <si>
    <t>Серьги Обинье</t>
  </si>
  <si>
    <t>ЗАКОЛКА 1 ШТ</t>
  </si>
  <si>
    <t>Серьги ( покрытие: Серебро, вставки: Кристаллы, Бирюза)</t>
  </si>
  <si>
    <t>кольцо Катри</t>
  </si>
  <si>
    <t>Кулон (покрытие: Серебро, вставки: Кристаллы, Керамика</t>
  </si>
  <si>
    <t>svetyk</t>
  </si>
  <si>
    <t>a203q090</t>
  </si>
  <si>
    <t xml:space="preserve">Цепочка-Кулон (покрытие: Золото, вставки: Цирконы) </t>
  </si>
  <si>
    <t>VS22 7431</t>
  </si>
  <si>
    <t xml:space="preserve">Меган h049 3 40 (Кулон) </t>
  </si>
  <si>
    <t>VS22 7419</t>
  </si>
  <si>
    <t>olyk</t>
  </si>
  <si>
    <t>e417x190</t>
  </si>
  <si>
    <t>Лапа*</t>
  </si>
  <si>
    <t>RG207871</t>
  </si>
  <si>
    <t>a1673600</t>
  </si>
  <si>
    <t>Кольцо ( покрытие:Золото, вставки: Кристаллы,Эмаль)</t>
  </si>
  <si>
    <t>кольцо Эврика</t>
  </si>
  <si>
    <t>бусы</t>
  </si>
  <si>
    <t>2 шт (пары)</t>
  </si>
  <si>
    <t>18 размер, черная эмаль.</t>
  </si>
  <si>
    <t>e837q190</t>
  </si>
  <si>
    <t>Цветок09</t>
  </si>
  <si>
    <t>ИТАЛИНА/Серьги</t>
  </si>
  <si>
    <t>р-р кольца 17</t>
  </si>
  <si>
    <t xml:space="preserve">Союз" 55см i138 3 90 </t>
  </si>
  <si>
    <t>Mama Jolly</t>
  </si>
  <si>
    <t xml:space="preserve">Цепочка-Кулон (покрытие: Золото, вставки: Цирконы) </t>
  </si>
  <si>
    <t>PR007347</t>
  </si>
  <si>
    <t xml:space="preserve"> VS20 7351</t>
  </si>
  <si>
    <t>PA008321-397</t>
  </si>
  <si>
    <t>Стражник m333 q 90 (Кольцо)</t>
  </si>
  <si>
    <t>e521f040</t>
  </si>
  <si>
    <t>Эльбрус e627 q b0 (Кольцо)</t>
  </si>
  <si>
    <t>Кольцо (покрытие: Родирование, вставки: Авантюрин)  Артикул: ST50 6920</t>
  </si>
  <si>
    <t>V027542R-702</t>
  </si>
  <si>
    <t>размер кольца 19</t>
  </si>
  <si>
    <t>Комплект (покрытие: Родирование, вставки: Эмаль белая)</t>
  </si>
  <si>
    <t>dushiza</t>
  </si>
  <si>
    <t>Кот b181 p 90 (Брошь)</t>
  </si>
  <si>
    <t>Серьги (вставки: Кристаллы, покрытие: серебро)</t>
  </si>
  <si>
    <t xml:space="preserve">Комплект (покрытие: Золото, Родирование; вставки: Кристаллы Swarovski) </t>
  </si>
  <si>
    <t>v044774r-601</t>
  </si>
  <si>
    <t>Принцесска e228 p 90 (Кольцо)</t>
  </si>
  <si>
    <t xml:space="preserve"> h793q130</t>
  </si>
  <si>
    <t>M@RINCHIK</t>
  </si>
  <si>
    <t xml:space="preserve">BG E-8005044 </t>
  </si>
  <si>
    <t xml:space="preserve">Ободок </t>
  </si>
  <si>
    <t xml:space="preserve">Браслет (жемчуг натуральный, диаметр 9мм) </t>
  </si>
  <si>
    <t xml:space="preserve">Серьги (покрытие: Золото; вставки: Кристаллы Swarovski)  </t>
  </si>
  <si>
    <t>покрытие - позолота 1 мкм; вставка - Swarovski: белые кристаллы</t>
  </si>
  <si>
    <t xml:space="preserve">ЖЕНАВИ </t>
  </si>
  <si>
    <t>Цепочка-50 (покрытие: Золото)</t>
  </si>
  <si>
    <t>Пударика e837 q 90 (Серьги)</t>
  </si>
  <si>
    <t>ST40_3916</t>
  </si>
  <si>
    <t>XG20 7734-1</t>
  </si>
  <si>
    <t>a169p140</t>
  </si>
  <si>
    <t>р-р 17,5 цвет розовый или сиреневый</t>
  </si>
  <si>
    <t xml:space="preserve"> XG40 3667</t>
  </si>
  <si>
    <t>a676q090</t>
  </si>
  <si>
    <t>серьги Улита</t>
  </si>
  <si>
    <t>17размер 1 шт</t>
  </si>
  <si>
    <t>e6403170</t>
  </si>
  <si>
    <t>Лайма667</t>
  </si>
  <si>
    <t>oseredina</t>
  </si>
  <si>
    <t xml:space="preserve">Комплект ( покрытие: Серебро, вставки: Жемчуг) </t>
  </si>
  <si>
    <t>Makao</t>
  </si>
  <si>
    <t>джуна</t>
  </si>
  <si>
    <t>Цвета камней - фиолетовый,розовый,зеленый</t>
  </si>
  <si>
    <t>b832v066</t>
  </si>
  <si>
    <t>Те которые темные</t>
  </si>
  <si>
    <t xml:space="preserve">Кольцо (покрытие: Золото, вставки: Swarovski) </t>
  </si>
  <si>
    <t xml:space="preserve">ЗАКОЛКИ 1 ПАРА </t>
  </si>
  <si>
    <t xml:space="preserve">Серьги (покрытие: Серебро, вставки: Эмаль) </t>
  </si>
  <si>
    <t xml:space="preserve"> i1393e90 </t>
  </si>
  <si>
    <t>a5756100</t>
  </si>
  <si>
    <t>biv1962</t>
  </si>
  <si>
    <t>Стрекоза a203 q 90 (Кольцо)</t>
  </si>
  <si>
    <t>RG10 0001</t>
  </si>
  <si>
    <t>Серьги (вставки: Цирконы, белые; покрытие: Золото, Родирование)</t>
  </si>
  <si>
    <t>а1873100</t>
  </si>
  <si>
    <t>r022q1j0</t>
  </si>
  <si>
    <t>НОВИНКИ</t>
  </si>
  <si>
    <t>Серьги (покрытие: Золото, Родирование; вставки: Эмаль, Swarovski)</t>
  </si>
  <si>
    <t>3 штуки</t>
  </si>
  <si>
    <t>1 шт</t>
  </si>
  <si>
    <t xml:space="preserve">Дюббари h930 q h0 (Брошь) </t>
  </si>
  <si>
    <t>Кольцо Шедар, размер 17</t>
  </si>
  <si>
    <t xml:space="preserve">Авентина i325 1 90 (Серьги) </t>
  </si>
  <si>
    <t>V040801R-602</t>
  </si>
  <si>
    <t>Браслет(Покрытие: Сталь,Золото)</t>
  </si>
  <si>
    <t>Злато a025 3 00 (Серьги)</t>
  </si>
  <si>
    <t xml:space="preserve"> XG20 7640</t>
  </si>
  <si>
    <t>b024f060</t>
  </si>
  <si>
    <t>замена из раздела Италина кольцо арт. TG506690(цена 360),размер 17 или кольцо арт. V033159R-701(цена 425),размер 17</t>
  </si>
  <si>
    <t xml:space="preserve">Циклон (Серьги) </t>
  </si>
  <si>
    <t>Кольцо 00113171,размер 17</t>
  </si>
  <si>
    <t>Колосок a365 p 00 (Серьги</t>
  </si>
  <si>
    <t>h638p1e9</t>
  </si>
  <si>
    <t>e189va0</t>
  </si>
  <si>
    <t>Аксессуары для волос</t>
  </si>
  <si>
    <t>Ассамбле е190 р р0 (кольцо)</t>
  </si>
  <si>
    <t>Урал e619 3 m0 (Серьги)</t>
  </si>
  <si>
    <t xml:space="preserve">GL A62479 </t>
  </si>
  <si>
    <t>Кольцо (покрытие: Золото, вставки: Кристаллы</t>
  </si>
  <si>
    <t>a6103216</t>
  </si>
  <si>
    <t>Кольцо ( покрытие: Серебро, вставки: Кристаллы)</t>
  </si>
  <si>
    <t>j13531g0</t>
  </si>
  <si>
    <t xml:space="preserve">Кулон (покрытие: Золото, Родирование вставки: Цирконы) </t>
  </si>
  <si>
    <t>b181p690</t>
  </si>
  <si>
    <t>кольцо 18 размер</t>
  </si>
  <si>
    <t>h0493940</t>
  </si>
  <si>
    <t>i136pe90</t>
  </si>
  <si>
    <t xml:space="preserve">Шедар b832 v 66 (Кольцо) </t>
  </si>
  <si>
    <t>Браслет (покрытие: Золото, Swarovski)</t>
  </si>
  <si>
    <t>XG40 3468</t>
  </si>
  <si>
    <t>verunya77</t>
  </si>
  <si>
    <t>Серьги (Сталь, Керамика)</t>
  </si>
  <si>
    <t>e4176190</t>
  </si>
  <si>
    <t>XG40 3464</t>
  </si>
  <si>
    <t>BG14 7971</t>
  </si>
  <si>
    <t xml:space="preserve">Серьги (покрытие: Оксид Серебра, Золото, вставки: Кристаллы) </t>
  </si>
  <si>
    <t>ЧАСЫ ALBERTO KAVALLI (корпус: сталь, белый циферблат, вставки: цирконы)</t>
  </si>
  <si>
    <t>Тайфун ,аметист натуральный</t>
  </si>
  <si>
    <t>Италиана</t>
  </si>
  <si>
    <t xml:space="preserve">Жемчужина a037 3 g0 (Гарнитур) </t>
  </si>
  <si>
    <t>Чайная роза a676 q 90 (Кольцо)</t>
  </si>
  <si>
    <t>Ireno</t>
  </si>
  <si>
    <t xml:space="preserve">Кольцо (покрытие: Серебро) </t>
  </si>
  <si>
    <t xml:space="preserve">Браслет ( покрытие: Золото, вставки: Цирконы) </t>
  </si>
  <si>
    <t xml:space="preserve">Серьги (покрытие: Золото) </t>
  </si>
  <si>
    <t>кролик21</t>
  </si>
  <si>
    <t xml:space="preserve">Норес m034 3 90 (Кольцо) </t>
  </si>
  <si>
    <t>RG207941</t>
  </si>
  <si>
    <t>белые или черные</t>
  </si>
  <si>
    <t>20 размер 1 шт</t>
  </si>
  <si>
    <t>раздел каталога не знаю, т.к. забила в поисковике слово "эмаль"</t>
  </si>
  <si>
    <t>scvo</t>
  </si>
  <si>
    <t>18 размер</t>
  </si>
  <si>
    <t>размер 17 и предыдущее кольцо тоже 17</t>
  </si>
  <si>
    <t xml:space="preserve">размер 17 (в предыдущей форме забыла указать размер, ее не считайте, пожалуйста) </t>
  </si>
  <si>
    <t xml:space="preserve">  ST50 6920</t>
  </si>
  <si>
    <t xml:space="preserve">10 0111-3 </t>
  </si>
  <si>
    <t>Змея d367 3 00 (Браслет)</t>
  </si>
  <si>
    <t xml:space="preserve">Форфонитис e398 3 a9 (Серьги) </t>
  </si>
  <si>
    <t>Комплект (вставки: Цирконы, покрытие: золото)</t>
  </si>
  <si>
    <t>RG50 0203</t>
  </si>
  <si>
    <t>b832v040</t>
  </si>
  <si>
    <t>NK50 0006</t>
  </si>
  <si>
    <t>b181f690</t>
  </si>
  <si>
    <t>m3523090</t>
  </si>
  <si>
    <t>V021236R-701</t>
  </si>
  <si>
    <t>Колье</t>
  </si>
  <si>
    <t>e627q0b0</t>
  </si>
  <si>
    <t>И РЭН</t>
  </si>
  <si>
    <t>Ассамбле е190 р р0 (Серьги)</t>
  </si>
  <si>
    <t>e39839a9</t>
  </si>
  <si>
    <t>ДЖУС родий микс-1 /ф. хруст+розовый+аметист+шамп</t>
  </si>
  <si>
    <t xml:space="preserve">Серьги (покрытие: Оксид Серебра, Золото, вставки: Кристаллы) </t>
  </si>
  <si>
    <t>violet201111</t>
  </si>
  <si>
    <t xml:space="preserve"> XG20 7744-1</t>
  </si>
  <si>
    <t>V043264R-601</t>
  </si>
  <si>
    <t>Двойняшки d321 p 00 (Брошь)</t>
  </si>
  <si>
    <t>i3093190</t>
  </si>
  <si>
    <t xml:space="preserve"> a3413200</t>
  </si>
  <si>
    <t>marinochka2786</t>
  </si>
  <si>
    <t>V042193E-001</t>
  </si>
  <si>
    <t>К предыдущему заказу: размер 18, замена:Кольцо (покрытие: Золото, вставки: Кристаллы, Эмаль) Артикул: V040801R-701, цена 390.</t>
  </si>
  <si>
    <t xml:space="preserve">BG E-8006661 </t>
  </si>
  <si>
    <t>ST22 7678</t>
  </si>
  <si>
    <t>17 размер</t>
  </si>
  <si>
    <t xml:space="preserve">V031378E-001 </t>
  </si>
  <si>
    <t xml:space="preserve">Пирсинг (вставки: Swarovski, покрытие: сталь) </t>
  </si>
  <si>
    <t xml:space="preserve">Серьги (покрытие: Серебро, вставки: Кристаллы, Керамика) </t>
  </si>
  <si>
    <t>2 шт</t>
  </si>
  <si>
    <t>XG20 7642</t>
  </si>
  <si>
    <t>без замены</t>
  </si>
  <si>
    <t xml:space="preserve">Кольцо (покрытие: Родирование, вставки: Кристаллы) </t>
  </si>
  <si>
    <t>RG50 7145</t>
  </si>
  <si>
    <t>Prokaznitsa</t>
  </si>
  <si>
    <t>barabek40</t>
  </si>
  <si>
    <t>Аигба e634 3 b9 (Кольцо)</t>
  </si>
  <si>
    <t>XG20 7632</t>
  </si>
  <si>
    <t>Комплект (покрытие: Золото, Родирование; вставки: Кристаллы Swarovski)</t>
  </si>
  <si>
    <t xml:space="preserve">Ерка m029 3 90 (Кулон) </t>
  </si>
  <si>
    <t>Konfetka23</t>
  </si>
  <si>
    <t>Серьги ( покрытие: Серебро, вставки: Кристаллы)</t>
  </si>
  <si>
    <t>18 р-р, 1 шт</t>
  </si>
  <si>
    <t>AK08428</t>
  </si>
  <si>
    <t xml:space="preserve">Застолье m352 3 90 (Кольцо) </t>
  </si>
  <si>
    <t>пасадская</t>
  </si>
  <si>
    <t xml:space="preserve">XG10 0519 </t>
  </si>
  <si>
    <t xml:space="preserve"> V031305A-002</t>
  </si>
  <si>
    <t>1шт</t>
  </si>
  <si>
    <t>XG20 7619</t>
  </si>
  <si>
    <t>belochka-</t>
  </si>
  <si>
    <t xml:space="preserve">Фрамо (Серьги) </t>
  </si>
  <si>
    <t xml:space="preserve">Ежевика a579 3 30 (Гарнитур) </t>
  </si>
  <si>
    <t>XG20 7680</t>
  </si>
  <si>
    <t>17 р.-р</t>
  </si>
  <si>
    <t xml:space="preserve">    ЖЕНАВИ </t>
  </si>
  <si>
    <t xml:space="preserve">Смерч Кольцо </t>
  </si>
  <si>
    <t>Брошь</t>
  </si>
  <si>
    <t xml:space="preserve">Резинка д/волос (Пластик; вставки: Кристаллы) </t>
  </si>
  <si>
    <t>при отсутствии замена на Браслет (вставки: Swarovski, покрытие: золото) арт.40 3282</t>
  </si>
  <si>
    <t>http://etalon-nsk.ru/index.php?page=shop.browse&amp;limit=100&amp;category_id=2&amp;option=com_virtuemart&amp;Itemid=1</t>
  </si>
  <si>
    <t xml:space="preserve"> b077q490</t>
  </si>
  <si>
    <t>RG22 7919</t>
  </si>
  <si>
    <t>Комплекты натуральные камни</t>
  </si>
  <si>
    <t>m3513100</t>
  </si>
  <si>
    <t xml:space="preserve"> i138 3 90 </t>
  </si>
  <si>
    <t>XG20 7678</t>
  </si>
  <si>
    <t>RG22 7916</t>
  </si>
  <si>
    <t>PR 008237</t>
  </si>
  <si>
    <t>в золотом исполнении</t>
  </si>
  <si>
    <t>XG40 3826</t>
  </si>
  <si>
    <t>замена Кольцо Шедар арт.b832v066</t>
  </si>
  <si>
    <t>a46432b0</t>
  </si>
  <si>
    <t>Серьги Марианна</t>
  </si>
  <si>
    <t>кольцо 16 р-р</t>
  </si>
  <si>
    <t>Цветущая Сакура</t>
  </si>
  <si>
    <t xml:space="preserve"> RG40 0011</t>
  </si>
  <si>
    <t>Колье (Розовый кварц)</t>
  </si>
  <si>
    <t>КОМПЛЕКТЫ НАТУРАЛЬНЫЕ КАМНИ, ФИАНИТЫ</t>
  </si>
  <si>
    <t>Цепочка-Кулон (покрытие: Золото, Цирконы, Жемчуг)</t>
  </si>
  <si>
    <t xml:space="preserve">Арагау e635 3 b0 (Серьги) </t>
  </si>
  <si>
    <t xml:space="preserve">BG E-8004962 </t>
  </si>
  <si>
    <t>GL E0450</t>
  </si>
  <si>
    <t>i133pe90</t>
  </si>
  <si>
    <t>kuzia16</t>
  </si>
  <si>
    <t>Название изделия</t>
  </si>
  <si>
    <t>Браслет ( покрытие: Золото, вставки: Цирконы)</t>
  </si>
  <si>
    <t>замена предыдущему заказу, такой же артикул, только белая эмаль.</t>
  </si>
  <si>
    <t xml:space="preserve">замена ИТАЛИНА Брошь ( покрытие: Серебро, вставки: Кристаллы) Артикул: V001990C опт: 216.00 руб </t>
  </si>
  <si>
    <t xml:space="preserve">Серьги ( покрытие: Золото, вставки: Цирконы) </t>
  </si>
  <si>
    <t xml:space="preserve"> НОВИНКИ</t>
  </si>
  <si>
    <t>Кольцо (покрытие: Серебро, вставки: Кристаллы, Эмаль)</t>
  </si>
  <si>
    <t>серьги Лента</t>
  </si>
  <si>
    <t>колье и бусы с нат кам</t>
  </si>
  <si>
    <t>Комплект (покрытие: Серебро, вставки: Агат)</t>
  </si>
  <si>
    <t>АКСЕССУАРЫ ДЛЯ ВОЛОС</t>
  </si>
  <si>
    <t>Цена оптовая</t>
  </si>
  <si>
    <t xml:space="preserve">Страус Боня a143 v x0 (Брошь) </t>
  </si>
  <si>
    <t>svetlya_lana</t>
  </si>
  <si>
    <t>V.N.M.777</t>
  </si>
  <si>
    <t>mir@bella</t>
  </si>
  <si>
    <t>a03732g0</t>
  </si>
  <si>
    <t>d3673400</t>
  </si>
  <si>
    <t>RG10 1193</t>
  </si>
  <si>
    <t>e190p0p0</t>
  </si>
  <si>
    <t>RG50 0055</t>
  </si>
  <si>
    <t>Эльбрус e627 q b0 (Серьги)</t>
  </si>
  <si>
    <t>irenka_05</t>
  </si>
  <si>
    <t>Цепочка</t>
  </si>
  <si>
    <t>RG50 0040</t>
  </si>
  <si>
    <t xml:space="preserve">Кольцо (покрытие: Серебро; вставки: Эвдиалит) </t>
  </si>
  <si>
    <t xml:space="preserve">Арагау e635 3 b0 (Кольцо) </t>
  </si>
  <si>
    <t>Цепочка-кулон</t>
  </si>
  <si>
    <t>мама+сеня</t>
  </si>
  <si>
    <t>mllik</t>
  </si>
  <si>
    <t xml:space="preserve">Кольцо (вставки: Цирконы, покрытие: Золото) </t>
  </si>
  <si>
    <t xml:space="preserve">КОЛЬЕ И БУСЫ С НАТУРАЛЬНЫМИ КАМНЯМИ </t>
  </si>
  <si>
    <t>n026x6e7</t>
  </si>
  <si>
    <t xml:space="preserve">Серьги (вставки: Кристаллы, покрытие: серебро) </t>
  </si>
  <si>
    <t>Бештау e640 3 70 (Серьги)</t>
  </si>
  <si>
    <t>е2433090</t>
  </si>
  <si>
    <t>Италина,Серьги</t>
  </si>
  <si>
    <t xml:space="preserve">Браслет (покрытие: Золото, вставки: Цирконы) </t>
  </si>
  <si>
    <t>" Винтаж" 55см i136 p 90 (Цепь)</t>
  </si>
  <si>
    <t xml:space="preserve">Зажим д/волос (вставки: Кристаллы) </t>
  </si>
  <si>
    <t>a025p100</t>
  </si>
  <si>
    <t xml:space="preserve">Куб a169 p 40 (Серьги) </t>
  </si>
  <si>
    <t>Комментарии</t>
  </si>
  <si>
    <t>ИТАЛИН</t>
  </si>
  <si>
    <t xml:space="preserve">Браслет (покрытие: Золото, вставки: Цирконы) </t>
  </si>
  <si>
    <t>Малинка a610 3 00 (Гарнитур)</t>
  </si>
  <si>
    <t xml:space="preserve">Цепочка-45 (покрытие: Золото) </t>
  </si>
  <si>
    <t>17разм 1 шт</t>
  </si>
  <si>
    <t xml:space="preserve">Серьги (покрытие: Золото, вставки: Перламутр, Жемчуг) </t>
  </si>
  <si>
    <t xml:space="preserve">Серьги (вставки: Цирконы, белые, покрытие: Золото, Родирование) </t>
  </si>
  <si>
    <t xml:space="preserve">Весна a167 3 00 (Брошь) </t>
  </si>
  <si>
    <t>Виник</t>
  </si>
  <si>
    <t>h913Q100</t>
  </si>
  <si>
    <t xml:space="preserve">пасадская </t>
  </si>
  <si>
    <t>Ник</t>
  </si>
  <si>
    <t>Застолье m352 3 90 (Кольцо)</t>
  </si>
  <si>
    <t xml:space="preserve">Бусы диаметр 9мм, 120 см. (натур. Жемчуг белый) </t>
  </si>
  <si>
    <t>marina.nnov</t>
  </si>
  <si>
    <t>e082f1h1</t>
  </si>
  <si>
    <t xml:space="preserve">Кулон ( покрытие: Серебро, вставки: Кристаллы) </t>
  </si>
  <si>
    <t>Кулон (покрытие: Золото, вставки: Цирконы)</t>
  </si>
  <si>
    <t>e63430b9</t>
  </si>
  <si>
    <t xml:space="preserve">VS20 7307 </t>
  </si>
  <si>
    <t xml:space="preserve">Серьги (вставки: Цирконы, черные, покрытие: Золото, Родирование) </t>
  </si>
  <si>
    <t>Браслет (покрытие: Золото, вставки: Swarovski</t>
  </si>
  <si>
    <t xml:space="preserve">Браслет (покрытие: Золото, Эмаль) </t>
  </si>
  <si>
    <t>Женеави</t>
  </si>
  <si>
    <t xml:space="preserve">Кулон ( покрытие: Серебро, вставки: Кристаллы) </t>
  </si>
  <si>
    <t>размер 20</t>
  </si>
  <si>
    <t>Nika55</t>
  </si>
  <si>
    <t>Сумма</t>
  </si>
  <si>
    <t>Серьги ( покрытие: Золото, вставки: Цирконы)</t>
  </si>
  <si>
    <t>YG14 8445</t>
  </si>
  <si>
    <t>Брошь (покрытие:Серебро, вставки: Кристаллы)</t>
  </si>
  <si>
    <t xml:space="preserve">  HF03731</t>
  </si>
  <si>
    <t>LG3327</t>
  </si>
  <si>
    <t>XG50 7010</t>
  </si>
  <si>
    <t>d321p600</t>
  </si>
  <si>
    <t>a365p100</t>
  </si>
  <si>
    <t>a365q000</t>
  </si>
  <si>
    <t>V019680R-706</t>
  </si>
  <si>
    <t xml:space="preserve">GL E0450-1 </t>
  </si>
  <si>
    <t xml:space="preserve">a682q100 </t>
  </si>
  <si>
    <t>ST10 0678</t>
  </si>
  <si>
    <t>e837f190</t>
  </si>
  <si>
    <t xml:space="preserve">BG E-8003498 </t>
  </si>
  <si>
    <t xml:space="preserve">BG E-8005050 </t>
  </si>
  <si>
    <t xml:space="preserve">V044805N-001 </t>
  </si>
  <si>
    <t>ST50 6938, черное</t>
  </si>
  <si>
    <t>RG10 1243</t>
  </si>
  <si>
    <t>a0253100</t>
  </si>
  <si>
    <t xml:space="preserve">XG10 0415 </t>
  </si>
  <si>
    <t>XG40 3667</t>
  </si>
  <si>
    <t>XG20 7592</t>
  </si>
  <si>
    <t>XG20 7555</t>
  </si>
  <si>
    <t>КАКОЙ РАЗМЕР???</t>
  </si>
  <si>
    <t>17 или 18</t>
  </si>
  <si>
    <t>Гарантий по цвету камня не даю!</t>
  </si>
  <si>
    <t>Оплачено</t>
  </si>
  <si>
    <t>Сдача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</si>
</sst>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164" fontId="0" fillId="34" borderId="0" xfId="0" applyNumberFormat="1" applyFont="1" applyFill="1" applyAlignment="1">
      <alignment wrapText="1"/>
    </xf>
    <xf numFmtId="0" fontId="0" fillId="34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34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5" borderId="0" xfId="0" applyNumberFormat="1" applyFont="1" applyFill="1" applyAlignment="1">
      <alignment wrapText="1"/>
    </xf>
    <xf numFmtId="0" fontId="0" fillId="0" borderId="0" xfId="0" applyAlignment="1">
      <alignment vertical="center" wrapText="1"/>
    </xf>
    <xf numFmtId="0" fontId="0" fillId="34" borderId="0" xfId="0" applyNumberFormat="1" applyFont="1" applyFill="1" applyAlignment="1">
      <alignment horizontal="right" wrapText="1"/>
    </xf>
    <xf numFmtId="0" fontId="0" fillId="0" borderId="0" xfId="0" applyAlignment="1">
      <alignment horizontal="right" vertical="center"/>
    </xf>
    <xf numFmtId="3" fontId="0" fillId="34" borderId="0" xfId="0" applyNumberFormat="1" applyFont="1" applyFill="1" applyAlignment="1">
      <alignment horizontal="center" wrapText="1"/>
    </xf>
    <xf numFmtId="0" fontId="0" fillId="36" borderId="0" xfId="0" applyNumberFormat="1" applyFont="1" applyFill="1" applyAlignment="1">
      <alignment wrapText="1"/>
    </xf>
    <xf numFmtId="0" fontId="0" fillId="36" borderId="0" xfId="0" applyNumberFormat="1" applyFont="1" applyFill="1" applyAlignment="1">
      <alignment horizontal="center" wrapText="1"/>
    </xf>
    <xf numFmtId="0" fontId="0" fillId="36" borderId="0" xfId="0" applyNumberFormat="1" applyFont="1" applyFill="1" applyAlignment="1">
      <alignment horizontal="right" wrapText="1"/>
    </xf>
    <xf numFmtId="0" fontId="0" fillId="36" borderId="0" xfId="0" applyFont="1" applyFill="1" applyAlignment="1">
      <alignment horizontal="center" vertical="center"/>
    </xf>
    <xf numFmtId="0" fontId="1" fillId="37" borderId="0" xfId="0" applyNumberFormat="1" applyFont="1" applyFill="1" applyAlignment="1">
      <alignment wrapText="1"/>
    </xf>
    <xf numFmtId="0" fontId="0" fillId="38" borderId="0" xfId="0" applyNumberFormat="1" applyFont="1" applyFill="1" applyAlignment="1">
      <alignment wrapText="1"/>
    </xf>
    <xf numFmtId="0" fontId="0" fillId="38" borderId="0" xfId="0" applyNumberFormat="1" applyFont="1" applyFill="1" applyAlignment="1">
      <alignment horizontal="center" wrapText="1"/>
    </xf>
    <xf numFmtId="0" fontId="0" fillId="38" borderId="0" xfId="0" applyNumberFormat="1" applyFont="1" applyFill="1" applyAlignment="1">
      <alignment horizontal="right" wrapText="1"/>
    </xf>
    <xf numFmtId="0" fontId="0" fillId="39" borderId="0" xfId="0" applyNumberFormat="1" applyFont="1" applyFill="1" applyAlignment="1">
      <alignment wrapText="1"/>
    </xf>
    <xf numFmtId="0" fontId="0" fillId="39" borderId="0" xfId="0" applyNumberFormat="1" applyFont="1" applyFill="1" applyAlignment="1">
      <alignment horizontal="center" wrapText="1"/>
    </xf>
    <xf numFmtId="0" fontId="0" fillId="39" borderId="0" xfId="0" applyNumberFormat="1" applyFont="1" applyFill="1" applyAlignment="1">
      <alignment horizontal="right" wrapText="1"/>
    </xf>
    <xf numFmtId="0" fontId="1" fillId="40" borderId="0" xfId="0" applyNumberFormat="1" applyFont="1" applyFill="1" applyAlignment="1">
      <alignment wrapText="1"/>
    </xf>
    <xf numFmtId="0" fontId="1" fillId="40" borderId="0" xfId="0" applyNumberFormat="1" applyFont="1" applyFill="1" applyAlignment="1">
      <alignment horizontal="center" wrapText="1"/>
    </xf>
    <xf numFmtId="0" fontId="0" fillId="40" borderId="0" xfId="0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CD5B5"/>
      <rgbColor rgb="00DDDDDD"/>
      <rgbColor rgb="00FFFF00"/>
      <rgbColor rgb="00EEEEEE"/>
      <rgbColor rgb="0000B05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97" sqref="G97"/>
    </sheetView>
  </sheetViews>
  <sheetFormatPr defaultColWidth="17.140625" defaultRowHeight="12.75" customHeight="1"/>
  <cols>
    <col min="1" max="1" width="17.140625" style="0" customWidth="1"/>
    <col min="2" max="2" width="13.8515625" style="6" customWidth="1"/>
    <col min="3" max="3" width="17.140625" style="0" customWidth="1"/>
    <col min="4" max="4" width="14.421875" style="6" customWidth="1"/>
    <col min="5" max="5" width="11.57421875" style="10" customWidth="1"/>
    <col min="6" max="6" width="17.140625" style="0" customWidth="1"/>
    <col min="7" max="7" width="9.7109375" style="0" customWidth="1"/>
    <col min="8" max="8" width="12.28125" style="0" customWidth="1"/>
    <col min="9" max="9" width="10.8515625" style="0" customWidth="1"/>
    <col min="10" max="10" width="10.8515625" style="25" customWidth="1"/>
    <col min="11" max="11" width="12.28125" style="0" customWidth="1"/>
    <col min="12" max="12" width="16.7109375" style="8" customWidth="1"/>
    <col min="13" max="20" width="17.140625" style="0" customWidth="1"/>
  </cols>
  <sheetData>
    <row r="1" spans="1:12" ht="25.5">
      <c r="A1" s="1" t="s">
        <v>500</v>
      </c>
      <c r="B1" s="1" t="s">
        <v>53</v>
      </c>
      <c r="C1" s="1" t="s">
        <v>446</v>
      </c>
      <c r="D1" s="1" t="s">
        <v>73</v>
      </c>
      <c r="E1" s="1" t="s">
        <v>457</v>
      </c>
      <c r="F1" s="1" t="s">
        <v>488</v>
      </c>
      <c r="G1" s="1" t="s">
        <v>516</v>
      </c>
      <c r="H1" s="1" t="s">
        <v>113</v>
      </c>
      <c r="I1" s="1" t="s">
        <v>191</v>
      </c>
      <c r="J1" s="24" t="s">
        <v>544</v>
      </c>
      <c r="K1" s="1" t="s">
        <v>545</v>
      </c>
      <c r="L1" s="1" t="s">
        <v>105</v>
      </c>
    </row>
    <row r="2" spans="1:12" ht="25.5">
      <c r="A2" s="12" t="s">
        <v>406</v>
      </c>
      <c r="B2" s="13" t="s">
        <v>74</v>
      </c>
      <c r="C2" s="12" t="s">
        <v>126</v>
      </c>
      <c r="D2" s="13" t="s">
        <v>522</v>
      </c>
      <c r="E2" s="14">
        <v>80</v>
      </c>
      <c r="F2" s="12" t="s">
        <v>351</v>
      </c>
      <c r="G2">
        <f>E2+E12+E25+E26*2+E27+E29*2+E39</f>
        <v>1216</v>
      </c>
      <c r="H2">
        <f>G2*1.12</f>
        <v>1361.92</v>
      </c>
      <c r="I2">
        <f>H2+10</f>
        <v>1371.92</v>
      </c>
      <c r="L2" s="2">
        <v>40970.76871527778</v>
      </c>
    </row>
    <row r="3" spans="1:12" ht="25.5">
      <c r="A3" s="3" t="s">
        <v>406</v>
      </c>
      <c r="B3" s="5" t="s">
        <v>186</v>
      </c>
      <c r="C3" s="3" t="s">
        <v>501</v>
      </c>
      <c r="D3" s="5" t="s">
        <v>366</v>
      </c>
      <c r="E3" s="9">
        <v>127</v>
      </c>
      <c r="F3" s="3" t="s">
        <v>24</v>
      </c>
      <c r="L3" s="2">
        <v>40970.798159722224</v>
      </c>
    </row>
    <row r="4" spans="1:12" ht="12.75">
      <c r="A4" s="3" t="s">
        <v>475</v>
      </c>
      <c r="B4" s="13" t="s">
        <v>45</v>
      </c>
      <c r="C4" s="12" t="s">
        <v>72</v>
      </c>
      <c r="D4" s="13" t="s">
        <v>394</v>
      </c>
      <c r="E4" s="14">
        <v>430</v>
      </c>
      <c r="F4" s="3" t="s">
        <v>354</v>
      </c>
      <c r="G4">
        <f>E4+E5</f>
        <v>765</v>
      </c>
      <c r="H4">
        <f>G4*1.12</f>
        <v>856.8000000000001</v>
      </c>
      <c r="I4">
        <f>H4+10</f>
        <v>866.8000000000001</v>
      </c>
      <c r="L4" s="2">
        <v>40970.907002314816</v>
      </c>
    </row>
    <row r="5" spans="1:12" ht="12.75">
      <c r="A5" s="3" t="s">
        <v>475</v>
      </c>
      <c r="B5" s="13" t="s">
        <v>45</v>
      </c>
      <c r="C5" s="12" t="s">
        <v>72</v>
      </c>
      <c r="D5" s="13" t="s">
        <v>96</v>
      </c>
      <c r="E5" s="14">
        <v>335</v>
      </c>
      <c r="F5" s="3" t="s">
        <v>354</v>
      </c>
      <c r="L5" s="2">
        <v>40970.908171296294</v>
      </c>
    </row>
    <row r="6" spans="1:12" ht="12.75">
      <c r="A6" s="3" t="s">
        <v>475</v>
      </c>
      <c r="B6" s="5" t="s">
        <v>45</v>
      </c>
      <c r="C6" s="3" t="s">
        <v>326</v>
      </c>
      <c r="D6" s="5">
        <v>504970</v>
      </c>
      <c r="E6" s="9">
        <v>132</v>
      </c>
      <c r="F6" s="3" t="s">
        <v>354</v>
      </c>
      <c r="L6" s="2">
        <v>40970.90920138889</v>
      </c>
    </row>
    <row r="7" spans="1:12" ht="51">
      <c r="A7" s="12" t="s">
        <v>2</v>
      </c>
      <c r="B7" s="13" t="s">
        <v>30</v>
      </c>
      <c r="C7" s="12" t="s">
        <v>60</v>
      </c>
      <c r="D7" s="13" t="s">
        <v>86</v>
      </c>
      <c r="E7" s="14">
        <v>250</v>
      </c>
      <c r="F7" s="12"/>
      <c r="G7">
        <f>E7+E8+E9+E10+E11</f>
        <v>1125</v>
      </c>
      <c r="H7">
        <f>G7*1.12</f>
        <v>1260.0000000000002</v>
      </c>
      <c r="I7">
        <f>H7+10</f>
        <v>1270.0000000000002</v>
      </c>
      <c r="L7" s="2">
        <v>40971.554189814815</v>
      </c>
    </row>
    <row r="8" spans="1:12" ht="51">
      <c r="A8" s="12" t="s">
        <v>2</v>
      </c>
      <c r="B8" s="13" t="s">
        <v>30</v>
      </c>
      <c r="C8" s="12" t="s">
        <v>337</v>
      </c>
      <c r="D8" s="13" t="s">
        <v>144</v>
      </c>
      <c r="E8" s="14">
        <v>190</v>
      </c>
      <c r="F8" s="12" t="s">
        <v>286</v>
      </c>
      <c r="L8" s="2">
        <v>40971.555138888885</v>
      </c>
    </row>
    <row r="9" spans="1:12" ht="51">
      <c r="A9" s="12" t="s">
        <v>2</v>
      </c>
      <c r="B9" s="13" t="s">
        <v>30</v>
      </c>
      <c r="C9" s="12" t="s">
        <v>98</v>
      </c>
      <c r="D9" s="13" t="s">
        <v>271</v>
      </c>
      <c r="E9" s="14">
        <v>160</v>
      </c>
      <c r="F9" s="12"/>
      <c r="L9" s="2">
        <v>40971.55614583333</v>
      </c>
    </row>
    <row r="10" spans="1:12" ht="38.25">
      <c r="A10" s="12" t="s">
        <v>2</v>
      </c>
      <c r="B10" s="13" t="s">
        <v>30</v>
      </c>
      <c r="C10" s="12" t="s">
        <v>101</v>
      </c>
      <c r="D10" s="13" t="s">
        <v>115</v>
      </c>
      <c r="E10" s="14">
        <v>330</v>
      </c>
      <c r="F10" s="12">
        <v>17</v>
      </c>
      <c r="L10" s="2">
        <v>40971.55832175926</v>
      </c>
    </row>
    <row r="11" spans="1:12" ht="38.25">
      <c r="A11" s="12" t="s">
        <v>2</v>
      </c>
      <c r="B11" s="13" t="s">
        <v>30</v>
      </c>
      <c r="C11" s="12" t="s">
        <v>109</v>
      </c>
      <c r="D11" s="13" t="s">
        <v>116</v>
      </c>
      <c r="E11" s="14">
        <v>195</v>
      </c>
      <c r="F11" s="12" t="s">
        <v>543</v>
      </c>
      <c r="G11" s="12" t="s">
        <v>171</v>
      </c>
      <c r="H11" s="4"/>
      <c r="L11" s="2">
        <v>40971.55907407407</v>
      </c>
    </row>
    <row r="12" spans="1:12" ht="25.5">
      <c r="A12" s="12" t="s">
        <v>406</v>
      </c>
      <c r="B12" s="13" t="s">
        <v>186</v>
      </c>
      <c r="C12" s="12" t="s">
        <v>111</v>
      </c>
      <c r="D12" s="13" t="s">
        <v>422</v>
      </c>
      <c r="E12" s="14">
        <v>528</v>
      </c>
      <c r="F12" s="12" t="s">
        <v>409</v>
      </c>
      <c r="L12" s="2">
        <v>40971.951261574075</v>
      </c>
    </row>
    <row r="13" spans="1:12" ht="25.5">
      <c r="A13" s="12" t="s">
        <v>474</v>
      </c>
      <c r="B13" s="13" t="s">
        <v>70</v>
      </c>
      <c r="C13" s="12" t="s">
        <v>348</v>
      </c>
      <c r="D13" s="13" t="s">
        <v>81</v>
      </c>
      <c r="E13" s="14">
        <v>90</v>
      </c>
      <c r="F13" s="16" t="s">
        <v>541</v>
      </c>
      <c r="G13">
        <f>E13+E14+E15+E37+E38</f>
        <v>576</v>
      </c>
      <c r="H13">
        <f>G13*1.12</f>
        <v>645.1200000000001</v>
      </c>
      <c r="I13">
        <f>H13+10</f>
        <v>655.1200000000001</v>
      </c>
      <c r="L13" s="2">
        <v>40972.62092592593</v>
      </c>
    </row>
    <row r="14" spans="1:12" ht="25.5">
      <c r="A14" s="12" t="s">
        <v>474</v>
      </c>
      <c r="B14" s="13" t="s">
        <v>49</v>
      </c>
      <c r="C14" s="12" t="s">
        <v>400</v>
      </c>
      <c r="D14" s="13" t="s">
        <v>400</v>
      </c>
      <c r="E14" s="14">
        <v>114</v>
      </c>
      <c r="F14" s="12"/>
      <c r="L14" s="2">
        <v>40972.62207175926</v>
      </c>
    </row>
    <row r="15" spans="1:12" ht="25.5">
      <c r="A15" s="12" t="s">
        <v>474</v>
      </c>
      <c r="B15" s="13" t="s">
        <v>70</v>
      </c>
      <c r="C15" s="12" t="s">
        <v>66</v>
      </c>
      <c r="D15" s="13" t="s">
        <v>379</v>
      </c>
      <c r="E15" s="14">
        <v>112</v>
      </c>
      <c r="F15" s="12"/>
      <c r="L15" s="2">
        <v>40972.62443287037</v>
      </c>
    </row>
    <row r="16" spans="1:12" ht="25.5">
      <c r="A16" s="23" t="s">
        <v>280</v>
      </c>
      <c r="B16" s="13" t="s">
        <v>181</v>
      </c>
      <c r="C16" s="12" t="s">
        <v>491</v>
      </c>
      <c r="D16" s="13" t="s">
        <v>321</v>
      </c>
      <c r="E16" s="14">
        <v>399</v>
      </c>
      <c r="F16" s="12" t="s">
        <v>155</v>
      </c>
      <c r="G16">
        <f>E16+E17</f>
        <v>1186</v>
      </c>
      <c r="H16">
        <f>G16*1.12</f>
        <v>1328.3200000000002</v>
      </c>
      <c r="I16">
        <f>H16+10</f>
        <v>1338.3200000000002</v>
      </c>
      <c r="J16" s="25">
        <v>1775</v>
      </c>
      <c r="K16">
        <f>J16-I16</f>
        <v>436.67999999999984</v>
      </c>
      <c r="L16" s="2">
        <v>40972.624606481484</v>
      </c>
    </row>
    <row r="17" spans="1:12" ht="38.25">
      <c r="A17" s="23" t="s">
        <v>280</v>
      </c>
      <c r="B17" s="13" t="s">
        <v>28</v>
      </c>
      <c r="C17" s="12" t="s">
        <v>124</v>
      </c>
      <c r="D17" s="13" t="s">
        <v>224</v>
      </c>
      <c r="E17" s="14">
        <v>787</v>
      </c>
      <c r="F17" s="12"/>
      <c r="L17" s="2">
        <v>40972.63082175926</v>
      </c>
    </row>
    <row r="18" spans="1:12" ht="12.75">
      <c r="A18" s="7" t="s">
        <v>254</v>
      </c>
      <c r="B18" s="5" t="s">
        <v>138</v>
      </c>
      <c r="C18" s="3" t="s">
        <v>276</v>
      </c>
      <c r="D18" s="5" t="s">
        <v>10</v>
      </c>
      <c r="E18" s="9">
        <v>100</v>
      </c>
      <c r="F18" s="3"/>
      <c r="G18">
        <f>E20+E167+E168</f>
        <v>594</v>
      </c>
      <c r="H18">
        <f>G18*1.12</f>
        <v>665.2800000000001</v>
      </c>
      <c r="I18">
        <f>H18+10</f>
        <v>675.2800000000001</v>
      </c>
      <c r="L18" s="2">
        <v>40972.99988425926</v>
      </c>
    </row>
    <row r="19" spans="1:12" ht="12.75">
      <c r="A19" s="7" t="s">
        <v>254</v>
      </c>
      <c r="B19" s="5" t="s">
        <v>138</v>
      </c>
      <c r="C19" s="3" t="s">
        <v>453</v>
      </c>
      <c r="D19" s="5" t="s">
        <v>189</v>
      </c>
      <c r="E19" s="9">
        <v>311</v>
      </c>
      <c r="F19" s="3"/>
      <c r="L19" s="2">
        <v>40973.00356481482</v>
      </c>
    </row>
    <row r="20" spans="1:12" ht="12.75">
      <c r="A20" s="12" t="s">
        <v>254</v>
      </c>
      <c r="B20" s="13" t="s">
        <v>138</v>
      </c>
      <c r="C20" s="12" t="s">
        <v>233</v>
      </c>
      <c r="D20" s="13" t="s">
        <v>309</v>
      </c>
      <c r="E20" s="14">
        <v>103</v>
      </c>
      <c r="F20" s="12" t="s">
        <v>0</v>
      </c>
      <c r="L20" s="2">
        <v>40973.00509259259</v>
      </c>
    </row>
    <row r="21" spans="1:12" ht="12.75">
      <c r="A21" s="7" t="s">
        <v>254</v>
      </c>
      <c r="B21" s="5" t="s">
        <v>138</v>
      </c>
      <c r="C21" s="3" t="s">
        <v>219</v>
      </c>
      <c r="D21" s="5" t="s">
        <v>315</v>
      </c>
      <c r="E21" s="9">
        <v>150</v>
      </c>
      <c r="F21" s="3" t="s">
        <v>0</v>
      </c>
      <c r="L21" s="2">
        <v>40973.00701388889</v>
      </c>
    </row>
    <row r="22" spans="1:12" ht="12.75">
      <c r="A22" s="3" t="s">
        <v>475</v>
      </c>
      <c r="B22" s="5" t="s">
        <v>30</v>
      </c>
      <c r="C22" s="3" t="s">
        <v>72</v>
      </c>
      <c r="D22" s="5">
        <v>504989</v>
      </c>
      <c r="E22" s="9">
        <v>187</v>
      </c>
      <c r="F22" s="3" t="s">
        <v>354</v>
      </c>
      <c r="L22" s="2">
        <v>40973.39878472222</v>
      </c>
    </row>
    <row r="23" spans="1:12" ht="63.75">
      <c r="A23" s="12" t="s">
        <v>199</v>
      </c>
      <c r="B23" s="13" t="s">
        <v>65</v>
      </c>
      <c r="C23" s="12" t="s">
        <v>38</v>
      </c>
      <c r="D23" s="13" t="s">
        <v>314</v>
      </c>
      <c r="E23" s="14">
        <v>350</v>
      </c>
      <c r="F23" s="12" t="s">
        <v>352</v>
      </c>
      <c r="G23">
        <f>E23+E24</f>
        <v>655</v>
      </c>
      <c r="H23">
        <f>G23*1.12</f>
        <v>733.6</v>
      </c>
      <c r="I23">
        <f>H23+10</f>
        <v>743.6</v>
      </c>
      <c r="L23" s="2">
        <v>40973.63224537037</v>
      </c>
    </row>
    <row r="24" spans="1:12" ht="63.75">
      <c r="A24" s="12" t="s">
        <v>199</v>
      </c>
      <c r="B24" s="13" t="s">
        <v>65</v>
      </c>
      <c r="C24" s="12" t="s">
        <v>210</v>
      </c>
      <c r="D24" s="13" t="s">
        <v>478</v>
      </c>
      <c r="E24" s="14">
        <v>305</v>
      </c>
      <c r="F24" s="12" t="s">
        <v>352</v>
      </c>
      <c r="L24" s="2">
        <v>40973.63319444445</v>
      </c>
    </row>
    <row r="25" spans="1:12" ht="25.5">
      <c r="A25" s="12" t="s">
        <v>406</v>
      </c>
      <c r="B25" s="13" t="s">
        <v>186</v>
      </c>
      <c r="C25" s="12" t="s">
        <v>484</v>
      </c>
      <c r="D25" s="13" t="s">
        <v>328</v>
      </c>
      <c r="E25" s="14">
        <v>17</v>
      </c>
      <c r="F25" s="12">
        <v>1</v>
      </c>
      <c r="L25" s="2">
        <v>40973.7571875</v>
      </c>
    </row>
    <row r="26" spans="1:12" ht="25.5">
      <c r="A26" s="12" t="s">
        <v>499</v>
      </c>
      <c r="B26" s="13" t="s">
        <v>186</v>
      </c>
      <c r="C26" s="12" t="s">
        <v>42</v>
      </c>
      <c r="D26" s="13" t="s">
        <v>444</v>
      </c>
      <c r="E26" s="14">
        <v>19</v>
      </c>
      <c r="F26" s="12" t="s">
        <v>175</v>
      </c>
      <c r="L26" s="2">
        <v>40973.75849537037</v>
      </c>
    </row>
    <row r="27" spans="1:12" ht="25.5">
      <c r="A27" s="12" t="s">
        <v>406</v>
      </c>
      <c r="B27" s="13" t="s">
        <v>186</v>
      </c>
      <c r="C27" s="12" t="s">
        <v>247</v>
      </c>
      <c r="D27" s="13" t="s">
        <v>202</v>
      </c>
      <c r="E27" s="14">
        <v>151</v>
      </c>
      <c r="F27" s="12" t="s">
        <v>277</v>
      </c>
      <c r="L27" s="2">
        <v>40973.77145833333</v>
      </c>
    </row>
    <row r="28" spans="1:12" ht="12.75">
      <c r="A28" s="7" t="s">
        <v>254</v>
      </c>
      <c r="B28" s="5" t="s">
        <v>138</v>
      </c>
      <c r="C28" s="3" t="s">
        <v>12</v>
      </c>
      <c r="D28" s="5" t="s">
        <v>481</v>
      </c>
      <c r="E28" s="9">
        <v>63</v>
      </c>
      <c r="F28" s="3" t="s">
        <v>156</v>
      </c>
      <c r="G28" s="4"/>
      <c r="L28" s="2">
        <v>40972.99849537037</v>
      </c>
    </row>
    <row r="29" spans="1:12" ht="25.5">
      <c r="A29" s="12" t="s">
        <v>406</v>
      </c>
      <c r="B29" s="13" t="s">
        <v>186</v>
      </c>
      <c r="C29" s="12" t="s">
        <v>259</v>
      </c>
      <c r="D29" s="13" t="s">
        <v>93</v>
      </c>
      <c r="E29" s="14">
        <v>115</v>
      </c>
      <c r="F29" s="12" t="s">
        <v>62</v>
      </c>
      <c r="L29" s="2">
        <v>40974.014803240745</v>
      </c>
    </row>
    <row r="30" spans="1:12" ht="38.25">
      <c r="A30" s="12" t="s">
        <v>161</v>
      </c>
      <c r="B30" s="13" t="s">
        <v>74</v>
      </c>
      <c r="C30" s="12" t="s">
        <v>490</v>
      </c>
      <c r="D30" s="13" t="s">
        <v>59</v>
      </c>
      <c r="E30" s="14">
        <v>325</v>
      </c>
      <c r="F30" s="12"/>
      <c r="G30">
        <f>E30</f>
        <v>325</v>
      </c>
      <c r="H30">
        <f>G30*1.12</f>
        <v>364.00000000000006</v>
      </c>
      <c r="I30">
        <f>H30+10</f>
        <v>374.00000000000006</v>
      </c>
      <c r="L30" s="2">
        <v>40974.49518518519</v>
      </c>
    </row>
    <row r="31" spans="1:12" ht="63.75">
      <c r="A31" s="3" t="s">
        <v>161</v>
      </c>
      <c r="B31" s="5" t="s">
        <v>477</v>
      </c>
      <c r="C31" s="3" t="s">
        <v>158</v>
      </c>
      <c r="D31" s="5">
        <v>980023</v>
      </c>
      <c r="E31" s="9">
        <v>420</v>
      </c>
      <c r="F31" s="3"/>
      <c r="L31" s="2">
        <v>40974.501655092594</v>
      </c>
    </row>
    <row r="32" spans="1:12" ht="63.75">
      <c r="A32" s="3" t="s">
        <v>161</v>
      </c>
      <c r="B32" s="5" t="s">
        <v>477</v>
      </c>
      <c r="C32" s="3" t="s">
        <v>264</v>
      </c>
      <c r="D32" s="5">
        <v>980270</v>
      </c>
      <c r="E32" s="9">
        <v>252</v>
      </c>
      <c r="F32" s="3" t="s">
        <v>300</v>
      </c>
      <c r="L32" s="2">
        <v>40974.503067129626</v>
      </c>
    </row>
    <row r="33" spans="1:12" ht="76.5">
      <c r="A33" s="17" t="s">
        <v>192</v>
      </c>
      <c r="B33" s="18" t="s">
        <v>32</v>
      </c>
      <c r="C33" s="17" t="s">
        <v>134</v>
      </c>
      <c r="D33" s="18" t="s">
        <v>425</v>
      </c>
      <c r="E33" s="19">
        <v>199</v>
      </c>
      <c r="F33" s="17"/>
      <c r="G33">
        <f>E33+E63</f>
        <v>555</v>
      </c>
      <c r="H33">
        <f>G33*1.12</f>
        <v>621.6</v>
      </c>
      <c r="I33">
        <f>H33+10</f>
        <v>631.6</v>
      </c>
      <c r="L33" s="2">
        <v>40974.83598379629</v>
      </c>
    </row>
    <row r="34" spans="1:12" ht="25.5">
      <c r="A34" s="12" t="s">
        <v>80</v>
      </c>
      <c r="B34" s="13" t="s">
        <v>186</v>
      </c>
      <c r="C34" s="12" t="s">
        <v>378</v>
      </c>
      <c r="D34" s="13" t="s">
        <v>523</v>
      </c>
      <c r="E34" s="14">
        <v>110</v>
      </c>
      <c r="F34" s="12" t="s">
        <v>409</v>
      </c>
      <c r="G34">
        <f>E34+E35</f>
        <v>430</v>
      </c>
      <c r="H34">
        <f>G34*1.12</f>
        <v>481.6</v>
      </c>
      <c r="I34">
        <f>H34+10</f>
        <v>491.6</v>
      </c>
      <c r="L34" s="2">
        <v>40974.93783564815</v>
      </c>
    </row>
    <row r="35" spans="1:12" ht="25.5">
      <c r="A35" s="12" t="s">
        <v>80</v>
      </c>
      <c r="B35" s="13" t="s">
        <v>70</v>
      </c>
      <c r="C35" s="12" t="s">
        <v>313</v>
      </c>
      <c r="D35" s="13" t="s">
        <v>524</v>
      </c>
      <c r="E35" s="14">
        <v>320</v>
      </c>
      <c r="F35" s="12">
        <v>1</v>
      </c>
      <c r="L35" s="2">
        <v>40975.00318287037</v>
      </c>
    </row>
    <row r="36" spans="1:12" ht="25.5">
      <c r="A36" s="3" t="s">
        <v>80</v>
      </c>
      <c r="B36" s="5" t="s">
        <v>138</v>
      </c>
      <c r="C36" s="3" t="s">
        <v>89</v>
      </c>
      <c r="D36" s="5" t="s">
        <v>525</v>
      </c>
      <c r="E36" s="9">
        <v>216</v>
      </c>
      <c r="F36" s="3" t="s">
        <v>157</v>
      </c>
      <c r="L36" s="2">
        <v>40975.00450231481</v>
      </c>
    </row>
    <row r="37" spans="1:12" ht="51">
      <c r="A37" s="12" t="s">
        <v>474</v>
      </c>
      <c r="B37" s="13" t="s">
        <v>45</v>
      </c>
      <c r="C37" s="12" t="s">
        <v>151</v>
      </c>
      <c r="D37" s="13" t="s">
        <v>358</v>
      </c>
      <c r="E37" s="14">
        <v>100</v>
      </c>
      <c r="F37" s="12"/>
      <c r="L37" s="2">
        <v>40976.55347222222</v>
      </c>
    </row>
    <row r="38" spans="1:12" ht="51">
      <c r="A38" s="12" t="s">
        <v>474</v>
      </c>
      <c r="B38" s="13" t="s">
        <v>45</v>
      </c>
      <c r="C38" s="12" t="s">
        <v>324</v>
      </c>
      <c r="D38" s="13" t="s">
        <v>376</v>
      </c>
      <c r="E38" s="14">
        <v>160</v>
      </c>
      <c r="F38" s="12"/>
      <c r="L38" s="2">
        <v>40976.55438657408</v>
      </c>
    </row>
    <row r="39" spans="1:12" ht="25.5">
      <c r="A39" s="12" t="s">
        <v>406</v>
      </c>
      <c r="B39" s="13" t="s">
        <v>70</v>
      </c>
      <c r="C39" s="12" t="s">
        <v>342</v>
      </c>
      <c r="D39" s="13" t="s">
        <v>275</v>
      </c>
      <c r="E39" s="14">
        <v>172</v>
      </c>
      <c r="F39" s="12" t="s">
        <v>493</v>
      </c>
      <c r="L39" s="2">
        <v>40977.71729166667</v>
      </c>
    </row>
    <row r="40" spans="1:12" ht="63.75">
      <c r="A40" s="12" t="s">
        <v>497</v>
      </c>
      <c r="B40" s="13" t="s">
        <v>30</v>
      </c>
      <c r="C40" s="12" t="s">
        <v>27</v>
      </c>
      <c r="D40" s="13" t="s">
        <v>211</v>
      </c>
      <c r="E40" s="14">
        <v>730</v>
      </c>
      <c r="F40" s="12"/>
      <c r="G40">
        <f>E40+E41+E42+E44+E45</f>
        <v>2165</v>
      </c>
      <c r="H40">
        <f>G40*1.12</f>
        <v>2424.8</v>
      </c>
      <c r="I40">
        <f>H40+10</f>
        <v>2434.8</v>
      </c>
      <c r="L40" s="2">
        <v>40978.76672453704</v>
      </c>
    </row>
    <row r="41" spans="1:12" ht="76.5">
      <c r="A41" s="12" t="s">
        <v>497</v>
      </c>
      <c r="B41" s="13" t="s">
        <v>30</v>
      </c>
      <c r="C41" s="12" t="s">
        <v>139</v>
      </c>
      <c r="D41" s="13" t="s">
        <v>23</v>
      </c>
      <c r="E41" s="14">
        <v>430</v>
      </c>
      <c r="F41" s="12"/>
      <c r="L41" s="2">
        <v>40978.76767361111</v>
      </c>
    </row>
    <row r="42" spans="1:12" ht="63.75">
      <c r="A42" s="12" t="s">
        <v>497</v>
      </c>
      <c r="B42" s="13" t="s">
        <v>30</v>
      </c>
      <c r="C42" s="12" t="s">
        <v>141</v>
      </c>
      <c r="D42" s="13" t="s">
        <v>48</v>
      </c>
      <c r="E42" s="14">
        <v>396</v>
      </c>
      <c r="F42" s="12"/>
      <c r="L42" s="2">
        <v>40978.76849537037</v>
      </c>
    </row>
    <row r="43" spans="1:12" ht="38.25">
      <c r="A43" s="3" t="s">
        <v>497</v>
      </c>
      <c r="B43" s="5" t="s">
        <v>30</v>
      </c>
      <c r="C43" s="3" t="s">
        <v>206</v>
      </c>
      <c r="D43" s="5">
        <v>551115</v>
      </c>
      <c r="E43" s="9">
        <v>812</v>
      </c>
      <c r="F43" s="3" t="s">
        <v>354</v>
      </c>
      <c r="L43" s="2">
        <v>40978.769421296296</v>
      </c>
    </row>
    <row r="44" spans="1:12" ht="38.25">
      <c r="A44" s="12" t="s">
        <v>497</v>
      </c>
      <c r="B44" s="13" t="s">
        <v>30</v>
      </c>
      <c r="C44" s="12" t="s">
        <v>287</v>
      </c>
      <c r="D44" s="13" t="s">
        <v>362</v>
      </c>
      <c r="E44" s="14">
        <v>224</v>
      </c>
      <c r="F44" s="12" t="s">
        <v>354</v>
      </c>
      <c r="L44" s="2">
        <v>40978.770324074074</v>
      </c>
    </row>
    <row r="45" spans="1:12" ht="51">
      <c r="A45" s="12" t="s">
        <v>497</v>
      </c>
      <c r="B45" s="13" t="s">
        <v>30</v>
      </c>
      <c r="C45" s="12" t="s">
        <v>166</v>
      </c>
      <c r="D45" s="13" t="s">
        <v>305</v>
      </c>
      <c r="E45" s="14">
        <v>385</v>
      </c>
      <c r="F45" s="12" t="s">
        <v>354</v>
      </c>
      <c r="L45" s="2">
        <v>40978.77185185185</v>
      </c>
    </row>
    <row r="46" spans="1:12" ht="38.25">
      <c r="A46" s="23" t="s">
        <v>280</v>
      </c>
      <c r="B46" s="21" t="s">
        <v>181</v>
      </c>
      <c r="C46" s="20" t="s">
        <v>13</v>
      </c>
      <c r="D46" s="21" t="s">
        <v>200</v>
      </c>
      <c r="E46" s="22">
        <v>390</v>
      </c>
      <c r="F46" s="20" t="s">
        <v>273</v>
      </c>
      <c r="L46" s="2">
        <v>40978.867627314816</v>
      </c>
    </row>
    <row r="47" spans="1:12" ht="25.5">
      <c r="A47" s="12" t="s">
        <v>229</v>
      </c>
      <c r="B47" s="13" t="s">
        <v>30</v>
      </c>
      <c r="C47" s="12" t="s">
        <v>344</v>
      </c>
      <c r="D47" s="13" t="s">
        <v>526</v>
      </c>
      <c r="E47" s="14">
        <v>240</v>
      </c>
      <c r="F47" s="12">
        <v>18</v>
      </c>
      <c r="G47">
        <f>E47+E135+E141</f>
        <v>832</v>
      </c>
      <c r="H47">
        <f>G47*1.12</f>
        <v>931.8400000000001</v>
      </c>
      <c r="I47">
        <f>H47+10</f>
        <v>941.8400000000001</v>
      </c>
      <c r="L47" s="2">
        <v>40979.39916666667</v>
      </c>
    </row>
    <row r="48" spans="1:12" ht="38.25">
      <c r="A48" s="12" t="s">
        <v>261</v>
      </c>
      <c r="B48" s="13" t="s">
        <v>74</v>
      </c>
      <c r="C48" s="12" t="s">
        <v>289</v>
      </c>
      <c r="D48" s="13" t="s">
        <v>71</v>
      </c>
      <c r="E48" s="14">
        <v>242</v>
      </c>
      <c r="F48" s="12"/>
      <c r="G48">
        <f>E48+E49</f>
        <v>713</v>
      </c>
      <c r="H48">
        <f>G48*1.12</f>
        <v>798.5600000000001</v>
      </c>
      <c r="I48">
        <f>H48+10</f>
        <v>808.5600000000001</v>
      </c>
      <c r="L48" s="2">
        <v>40979.44510416667</v>
      </c>
    </row>
    <row r="49" spans="1:12" ht="51">
      <c r="A49" s="12" t="s">
        <v>261</v>
      </c>
      <c r="B49" s="13" t="s">
        <v>489</v>
      </c>
      <c r="C49" s="12" t="s">
        <v>389</v>
      </c>
      <c r="D49" s="13" t="s">
        <v>162</v>
      </c>
      <c r="E49" s="14">
        <v>471</v>
      </c>
      <c r="F49" s="12"/>
      <c r="L49" s="2">
        <v>40979.44708333333</v>
      </c>
    </row>
    <row r="50" spans="1:12" ht="51">
      <c r="A50" s="3" t="s">
        <v>242</v>
      </c>
      <c r="B50" s="5" t="s">
        <v>74</v>
      </c>
      <c r="C50" s="3" t="s">
        <v>256</v>
      </c>
      <c r="D50" s="5">
        <v>147717</v>
      </c>
      <c r="E50" s="9">
        <v>127</v>
      </c>
      <c r="F50" s="3"/>
      <c r="G50">
        <f>E51+E52+E55+E56*2+E57*2+E58*2+E59+E130+E131+E132</f>
        <v>2015</v>
      </c>
      <c r="H50">
        <f>G50*1.12</f>
        <v>2256.8</v>
      </c>
      <c r="I50">
        <f>H50+10</f>
        <v>2266.8</v>
      </c>
      <c r="L50" s="2">
        <v>40979.5877662037</v>
      </c>
    </row>
    <row r="51" spans="1:12" ht="38.25">
      <c r="A51" s="12" t="s">
        <v>242</v>
      </c>
      <c r="B51" s="13" t="s">
        <v>74</v>
      </c>
      <c r="C51" s="12" t="s">
        <v>88</v>
      </c>
      <c r="D51" s="13" t="s">
        <v>442</v>
      </c>
      <c r="E51" s="14">
        <v>321</v>
      </c>
      <c r="F51" s="12"/>
      <c r="L51" s="2">
        <v>40979.58859953703</v>
      </c>
    </row>
    <row r="52" spans="1:12" ht="38.25">
      <c r="A52" s="12" t="s">
        <v>242</v>
      </c>
      <c r="B52" s="13" t="s">
        <v>74</v>
      </c>
      <c r="C52" s="12" t="s">
        <v>88</v>
      </c>
      <c r="D52" s="13" t="s">
        <v>262</v>
      </c>
      <c r="E52" s="14">
        <v>531</v>
      </c>
      <c r="F52" s="12"/>
      <c r="L52" s="2">
        <v>40979.589421296296</v>
      </c>
    </row>
    <row r="53" spans="1:12" ht="51">
      <c r="A53" s="23" t="s">
        <v>167</v>
      </c>
      <c r="B53" s="13" t="s">
        <v>30</v>
      </c>
      <c r="C53" s="12" t="s">
        <v>494</v>
      </c>
      <c r="D53" s="13" t="s">
        <v>16</v>
      </c>
      <c r="E53" s="14">
        <v>291</v>
      </c>
      <c r="F53" s="12"/>
      <c r="G53">
        <f>E53+E54+E60</f>
        <v>1483</v>
      </c>
      <c r="H53">
        <f>G53*1.12</f>
        <v>1660.9600000000003</v>
      </c>
      <c r="I53">
        <f>H53+10</f>
        <v>1670.9600000000003</v>
      </c>
      <c r="J53" s="25">
        <v>1671</v>
      </c>
      <c r="L53" s="2">
        <v>40979.67123842593</v>
      </c>
    </row>
    <row r="54" spans="1:12" ht="25.5">
      <c r="A54" s="23" t="s">
        <v>167</v>
      </c>
      <c r="B54" s="13" t="s">
        <v>173</v>
      </c>
      <c r="C54" s="12" t="s">
        <v>302</v>
      </c>
      <c r="D54" s="13" t="s">
        <v>205</v>
      </c>
      <c r="E54" s="14">
        <v>565</v>
      </c>
      <c r="F54" s="12"/>
      <c r="L54" s="2">
        <v>40979.67831018518</v>
      </c>
    </row>
    <row r="55" spans="1:12" ht="51">
      <c r="A55" s="12" t="s">
        <v>242</v>
      </c>
      <c r="B55" s="13" t="s">
        <v>74</v>
      </c>
      <c r="C55" s="12" t="s">
        <v>374</v>
      </c>
      <c r="D55" s="13" t="s">
        <v>384</v>
      </c>
      <c r="E55" s="14">
        <v>280</v>
      </c>
      <c r="F55" s="12" t="s">
        <v>350</v>
      </c>
      <c r="L55" s="2">
        <v>40979.723125000004</v>
      </c>
    </row>
    <row r="56" spans="1:12" ht="25.5">
      <c r="A56" s="12" t="s">
        <v>242</v>
      </c>
      <c r="B56" s="13" t="s">
        <v>316</v>
      </c>
      <c r="C56" s="12" t="s">
        <v>288</v>
      </c>
      <c r="D56" s="13">
        <v>32485</v>
      </c>
      <c r="E56" s="14">
        <v>30</v>
      </c>
      <c r="F56" s="12" t="s">
        <v>390</v>
      </c>
      <c r="L56" s="2">
        <v>40979.75800925926</v>
      </c>
    </row>
    <row r="57" spans="1:12" ht="25.5">
      <c r="A57" s="12" t="s">
        <v>242</v>
      </c>
      <c r="B57" s="13" t="s">
        <v>316</v>
      </c>
      <c r="C57" s="12" t="s">
        <v>217</v>
      </c>
      <c r="D57" s="13">
        <v>32504</v>
      </c>
      <c r="E57" s="14">
        <v>22</v>
      </c>
      <c r="F57" s="12" t="s">
        <v>235</v>
      </c>
      <c r="L57" s="2">
        <v>40979.75928240741</v>
      </c>
    </row>
    <row r="58" spans="1:12" ht="25.5">
      <c r="A58" s="12" t="s">
        <v>242</v>
      </c>
      <c r="B58" s="13" t="s">
        <v>316</v>
      </c>
      <c r="C58" s="12" t="s">
        <v>263</v>
      </c>
      <c r="D58" s="13">
        <v>90882</v>
      </c>
      <c r="E58" s="14">
        <v>15</v>
      </c>
      <c r="F58" s="12" t="s">
        <v>148</v>
      </c>
      <c r="L58" s="2">
        <v>40979.76012731482</v>
      </c>
    </row>
    <row r="59" spans="1:12" ht="38.25">
      <c r="A59" s="12" t="s">
        <v>242</v>
      </c>
      <c r="B59" s="13" t="s">
        <v>74</v>
      </c>
      <c r="C59" s="12" t="s">
        <v>345</v>
      </c>
      <c r="D59" s="13" t="s">
        <v>331</v>
      </c>
      <c r="E59" s="14">
        <v>418</v>
      </c>
      <c r="F59" s="12" t="s">
        <v>212</v>
      </c>
      <c r="L59" s="2">
        <v>40979.77459490741</v>
      </c>
    </row>
    <row r="60" spans="1:12" ht="51">
      <c r="A60" s="23" t="s">
        <v>167</v>
      </c>
      <c r="B60" s="13" t="s">
        <v>34</v>
      </c>
      <c r="C60" s="12" t="s">
        <v>281</v>
      </c>
      <c r="D60" s="13" t="s">
        <v>226</v>
      </c>
      <c r="E60" s="14">
        <v>627</v>
      </c>
      <c r="F60" s="12"/>
      <c r="L60" s="2">
        <v>40979.85146990741</v>
      </c>
    </row>
    <row r="61" spans="1:12" ht="63.75">
      <c r="A61" s="12" t="s">
        <v>459</v>
      </c>
      <c r="B61" s="13" t="s">
        <v>186</v>
      </c>
      <c r="C61" s="12" t="s">
        <v>69</v>
      </c>
      <c r="D61" s="13" t="s">
        <v>486</v>
      </c>
      <c r="E61" s="14">
        <v>350</v>
      </c>
      <c r="F61" s="12" t="s">
        <v>266</v>
      </c>
      <c r="G61">
        <f>E61+E169</f>
        <v>632</v>
      </c>
      <c r="H61">
        <f>G61*1.12</f>
        <v>707.84</v>
      </c>
      <c r="I61">
        <f>H61+10</f>
        <v>717.84</v>
      </c>
      <c r="L61" s="2">
        <v>40979.854004629626</v>
      </c>
    </row>
    <row r="62" spans="1:12" ht="63.75">
      <c r="A62" s="12" t="s">
        <v>114</v>
      </c>
      <c r="B62" s="13" t="s">
        <v>117</v>
      </c>
      <c r="C62" s="12" t="s">
        <v>338</v>
      </c>
      <c r="D62" s="13" t="s">
        <v>404</v>
      </c>
      <c r="E62" s="14">
        <v>732</v>
      </c>
      <c r="F62" s="12"/>
      <c r="G62">
        <f>E62</f>
        <v>732</v>
      </c>
      <c r="H62">
        <f>G62*1.12</f>
        <v>819.84</v>
      </c>
      <c r="I62">
        <f>H62+10</f>
        <v>829.84</v>
      </c>
      <c r="L62" s="2">
        <v>40979.89394675926</v>
      </c>
    </row>
    <row r="63" spans="1:12" ht="38.25">
      <c r="A63" s="3" t="s">
        <v>192</v>
      </c>
      <c r="B63" s="5" t="s">
        <v>482</v>
      </c>
      <c r="C63" s="3" t="s">
        <v>177</v>
      </c>
      <c r="D63" s="5">
        <v>147587</v>
      </c>
      <c r="E63" s="9">
        <v>356</v>
      </c>
      <c r="F63" s="3"/>
      <c r="L63" s="2">
        <v>40980.40105324074</v>
      </c>
    </row>
    <row r="64" spans="1:12" ht="51">
      <c r="A64" s="12" t="s">
        <v>332</v>
      </c>
      <c r="B64" s="13" t="s">
        <v>30</v>
      </c>
      <c r="C64" s="12" t="s">
        <v>495</v>
      </c>
      <c r="D64" s="13" t="s">
        <v>527</v>
      </c>
      <c r="E64" s="14">
        <v>135</v>
      </c>
      <c r="F64" s="12"/>
      <c r="G64">
        <f>E64+E65+E184</f>
        <v>562</v>
      </c>
      <c r="H64">
        <f>G64*1.12</f>
        <v>629.44</v>
      </c>
      <c r="I64">
        <f>H64+10</f>
        <v>639.44</v>
      </c>
      <c r="L64" s="2">
        <v>40980.668344907404</v>
      </c>
    </row>
    <row r="65" spans="1:12" ht="25.5">
      <c r="A65" s="12" t="s">
        <v>332</v>
      </c>
      <c r="B65" s="13" t="s">
        <v>70</v>
      </c>
      <c r="C65" s="12" t="s">
        <v>51</v>
      </c>
      <c r="D65" s="13" t="s">
        <v>528</v>
      </c>
      <c r="E65" s="14">
        <v>295</v>
      </c>
      <c r="F65" s="12" t="s">
        <v>75</v>
      </c>
      <c r="L65" s="2">
        <v>40980.69707175926</v>
      </c>
    </row>
    <row r="66" spans="1:12" ht="25.5">
      <c r="A66" s="12" t="s">
        <v>343</v>
      </c>
      <c r="B66" s="13" t="s">
        <v>70</v>
      </c>
      <c r="C66" s="12" t="s">
        <v>472</v>
      </c>
      <c r="D66" s="13" t="s">
        <v>125</v>
      </c>
      <c r="E66" s="14">
        <v>180</v>
      </c>
      <c r="F66" s="12" t="s">
        <v>386</v>
      </c>
      <c r="G66">
        <f>E66+E67</f>
        <v>423</v>
      </c>
      <c r="H66">
        <f>G66*1.12</f>
        <v>473.76000000000005</v>
      </c>
      <c r="I66">
        <f>H66+10</f>
        <v>483.76000000000005</v>
      </c>
      <c r="L66" s="2">
        <v>40980.94542824074</v>
      </c>
    </row>
    <row r="67" spans="1:12" ht="25.5">
      <c r="A67" s="12" t="s">
        <v>343</v>
      </c>
      <c r="B67" s="13" t="s">
        <v>70</v>
      </c>
      <c r="C67" s="12" t="s">
        <v>441</v>
      </c>
      <c r="D67" s="13" t="s">
        <v>147</v>
      </c>
      <c r="E67" s="14">
        <v>243</v>
      </c>
      <c r="F67" s="12"/>
      <c r="L67" s="2">
        <v>40980.94640046296</v>
      </c>
    </row>
    <row r="68" spans="1:12" ht="38.25">
      <c r="A68" s="12" t="s">
        <v>468</v>
      </c>
      <c r="B68" s="13" t="s">
        <v>74</v>
      </c>
      <c r="C68" s="12" t="s">
        <v>107</v>
      </c>
      <c r="D68" s="13" t="s">
        <v>204</v>
      </c>
      <c r="E68" s="14">
        <v>185</v>
      </c>
      <c r="F68" s="12" t="s">
        <v>127</v>
      </c>
      <c r="G68">
        <f>E68+E70+E71</f>
        <v>511</v>
      </c>
      <c r="H68">
        <f>G68*1.12</f>
        <v>572.32</v>
      </c>
      <c r="I68">
        <f>H68+10</f>
        <v>582.32</v>
      </c>
      <c r="L68" s="2">
        <v>40981.036770833336</v>
      </c>
    </row>
    <row r="69" spans="1:12" ht="63.75">
      <c r="A69" s="3" t="s">
        <v>468</v>
      </c>
      <c r="B69" s="5" t="s">
        <v>74</v>
      </c>
      <c r="C69" s="3" t="s">
        <v>97</v>
      </c>
      <c r="D69" s="5">
        <v>504923</v>
      </c>
      <c r="E69" s="9">
        <v>220</v>
      </c>
      <c r="F69" s="3" t="s">
        <v>127</v>
      </c>
      <c r="L69" s="2">
        <v>40981.03863425926</v>
      </c>
    </row>
    <row r="70" spans="1:12" ht="38.25">
      <c r="A70" s="12" t="s">
        <v>468</v>
      </c>
      <c r="B70" s="13" t="s">
        <v>451</v>
      </c>
      <c r="C70" s="12" t="s">
        <v>485</v>
      </c>
      <c r="D70" s="13">
        <v>3569</v>
      </c>
      <c r="E70" s="14">
        <v>122</v>
      </c>
      <c r="F70" s="12"/>
      <c r="L70" s="2">
        <v>40981.040185185186</v>
      </c>
    </row>
    <row r="71" spans="1:12" ht="38.25">
      <c r="A71" s="12" t="s">
        <v>468</v>
      </c>
      <c r="B71" s="13" t="s">
        <v>74</v>
      </c>
      <c r="C71" s="12" t="s">
        <v>223</v>
      </c>
      <c r="D71" s="13" t="s">
        <v>391</v>
      </c>
      <c r="E71" s="14">
        <v>204</v>
      </c>
      <c r="F71" s="12"/>
      <c r="L71" s="2">
        <v>40981.04053240741</v>
      </c>
    </row>
    <row r="72" spans="1:12" ht="38.25">
      <c r="A72" s="3" t="s">
        <v>468</v>
      </c>
      <c r="B72" s="5" t="s">
        <v>298</v>
      </c>
      <c r="C72" s="3" t="s">
        <v>419</v>
      </c>
      <c r="D72" s="5">
        <v>24729</v>
      </c>
      <c r="E72" s="9">
        <v>18</v>
      </c>
      <c r="F72" s="3"/>
      <c r="L72" s="2">
        <v>40981.04320601852</v>
      </c>
    </row>
    <row r="73" spans="1:12" ht="76.5">
      <c r="A73" s="12" t="s">
        <v>375</v>
      </c>
      <c r="B73" s="13" t="s">
        <v>45</v>
      </c>
      <c r="C73" s="12" t="s">
        <v>250</v>
      </c>
      <c r="D73" s="13" t="s">
        <v>357</v>
      </c>
      <c r="E73" s="14">
        <v>383</v>
      </c>
      <c r="F73" s="12" t="s">
        <v>403</v>
      </c>
      <c r="G73">
        <f>E73+E74+E75+E76</f>
        <v>2567</v>
      </c>
      <c r="H73">
        <f>G73*1.12</f>
        <v>2875.0400000000004</v>
      </c>
      <c r="I73">
        <f>H73+10</f>
        <v>2885.0400000000004</v>
      </c>
      <c r="L73" s="2">
        <v>40981.86582175926</v>
      </c>
    </row>
    <row r="74" spans="1:12" ht="38.25">
      <c r="A74" s="12" t="s">
        <v>375</v>
      </c>
      <c r="B74" s="13" t="s">
        <v>70</v>
      </c>
      <c r="C74" s="12" t="s">
        <v>510</v>
      </c>
      <c r="D74" s="13" t="s">
        <v>437</v>
      </c>
      <c r="E74" s="14">
        <v>779</v>
      </c>
      <c r="F74" s="12" t="s">
        <v>301</v>
      </c>
      <c r="L74" s="2">
        <v>40981.87053240741</v>
      </c>
    </row>
    <row r="75" spans="1:12" ht="38.25">
      <c r="A75" s="12" t="s">
        <v>375</v>
      </c>
      <c r="B75" s="13" t="s">
        <v>70</v>
      </c>
      <c r="C75" s="12" t="s">
        <v>483</v>
      </c>
      <c r="D75" s="13" t="s">
        <v>274</v>
      </c>
      <c r="E75" s="14">
        <v>330</v>
      </c>
      <c r="F75" s="12" t="s">
        <v>301</v>
      </c>
      <c r="L75" s="2">
        <v>40981.873564814814</v>
      </c>
    </row>
    <row r="76" spans="1:12" ht="51">
      <c r="A76" s="12" t="s">
        <v>375</v>
      </c>
      <c r="B76" s="13" t="s">
        <v>45</v>
      </c>
      <c r="C76" s="12" t="s">
        <v>455</v>
      </c>
      <c r="D76" s="13" t="s">
        <v>408</v>
      </c>
      <c r="E76" s="14">
        <v>1075</v>
      </c>
      <c r="F76" s="12" t="s">
        <v>301</v>
      </c>
      <c r="L76" s="2">
        <v>40981.8790625</v>
      </c>
    </row>
    <row r="77" spans="1:12" ht="114.75">
      <c r="A77" s="3" t="s">
        <v>221</v>
      </c>
      <c r="B77" s="5" t="s">
        <v>30</v>
      </c>
      <c r="C77" s="3" t="s">
        <v>312</v>
      </c>
      <c r="D77" s="5">
        <v>505287</v>
      </c>
      <c r="E77" s="9">
        <v>248</v>
      </c>
      <c r="F77" s="3" t="s">
        <v>310</v>
      </c>
      <c r="G77">
        <f>E77+E80</f>
        <v>476</v>
      </c>
      <c r="H77">
        <f>G77*1.12</f>
        <v>533.12</v>
      </c>
      <c r="I77">
        <f>H77+10</f>
        <v>543.12</v>
      </c>
      <c r="L77" s="2">
        <v>40981.898993055554</v>
      </c>
    </row>
    <row r="78" spans="1:12" ht="102">
      <c r="A78" s="23" t="s">
        <v>445</v>
      </c>
      <c r="B78" s="13" t="s">
        <v>439</v>
      </c>
      <c r="C78" s="12" t="s">
        <v>471</v>
      </c>
      <c r="D78" s="13" t="s">
        <v>364</v>
      </c>
      <c r="E78" s="14">
        <v>508</v>
      </c>
      <c r="F78" s="12" t="s">
        <v>77</v>
      </c>
      <c r="G78">
        <f>E78+E84+216</f>
        <v>852</v>
      </c>
      <c r="H78">
        <f>G78*1.12</f>
        <v>954.2400000000001</v>
      </c>
      <c r="I78">
        <f>H78+10</f>
        <v>964.2400000000001</v>
      </c>
      <c r="J78" s="25">
        <v>2438.16</v>
      </c>
      <c r="K78">
        <f>J78-I78</f>
        <v>1473.9199999999996</v>
      </c>
      <c r="L78" s="2">
        <v>40981.92408564815</v>
      </c>
    </row>
    <row r="79" spans="1:12" ht="63.75">
      <c r="A79" s="23" t="s">
        <v>445</v>
      </c>
      <c r="B79" s="5" t="s">
        <v>477</v>
      </c>
      <c r="C79" s="3" t="s">
        <v>502</v>
      </c>
      <c r="D79" s="5">
        <v>980005</v>
      </c>
      <c r="E79" s="9">
        <v>980</v>
      </c>
      <c r="F79" s="3" t="s">
        <v>46</v>
      </c>
      <c r="L79" s="2">
        <v>40981.925891203704</v>
      </c>
    </row>
    <row r="80" spans="1:12" ht="38.25">
      <c r="A80" s="3" t="s">
        <v>221</v>
      </c>
      <c r="B80" s="5" t="s">
        <v>70</v>
      </c>
      <c r="C80" s="3" t="s">
        <v>303</v>
      </c>
      <c r="D80" s="5" t="s">
        <v>363</v>
      </c>
      <c r="E80" s="9">
        <v>228</v>
      </c>
      <c r="F80" s="3" t="s">
        <v>432</v>
      </c>
      <c r="L80" s="2">
        <v>40981.93204861111</v>
      </c>
    </row>
    <row r="81" spans="1:12" ht="89.25">
      <c r="A81" s="23" t="s">
        <v>445</v>
      </c>
      <c r="B81" s="5" t="s">
        <v>267</v>
      </c>
      <c r="C81" s="3" t="s">
        <v>496</v>
      </c>
      <c r="D81" s="5" t="s">
        <v>231</v>
      </c>
      <c r="E81" s="9">
        <v>258</v>
      </c>
      <c r="F81" s="12" t="s">
        <v>449</v>
      </c>
      <c r="L81" s="2">
        <v>40981.932118055556</v>
      </c>
    </row>
    <row r="82" spans="1:12" ht="25.5">
      <c r="A82" s="23" t="s">
        <v>445</v>
      </c>
      <c r="B82" s="5" t="s">
        <v>186</v>
      </c>
      <c r="C82" s="3" t="s">
        <v>458</v>
      </c>
      <c r="D82" s="5" t="s">
        <v>85</v>
      </c>
      <c r="E82" s="9">
        <v>294</v>
      </c>
      <c r="F82" s="3" t="s">
        <v>46</v>
      </c>
      <c r="L82" s="2">
        <v>40981.93335648148</v>
      </c>
    </row>
    <row r="83" spans="1:12" ht="89.25">
      <c r="A83" s="3" t="s">
        <v>229</v>
      </c>
      <c r="B83" s="5" t="s">
        <v>15</v>
      </c>
      <c r="C83" s="3" t="s">
        <v>15</v>
      </c>
      <c r="D83" s="5" t="s">
        <v>15</v>
      </c>
      <c r="E83" s="9">
        <v>220</v>
      </c>
      <c r="F83" s="3" t="s">
        <v>102</v>
      </c>
      <c r="L83" s="2">
        <v>40981.93436342593</v>
      </c>
    </row>
    <row r="84" spans="1:12" ht="12.75">
      <c r="A84" s="23" t="s">
        <v>445</v>
      </c>
      <c r="B84" s="13" t="s">
        <v>70</v>
      </c>
      <c r="C84" s="12" t="s">
        <v>19</v>
      </c>
      <c r="D84" s="13" t="s">
        <v>365</v>
      </c>
      <c r="E84" s="14">
        <v>128</v>
      </c>
      <c r="F84" s="12" t="s">
        <v>46</v>
      </c>
      <c r="L84" s="2">
        <v>40981.935694444444</v>
      </c>
    </row>
    <row r="85" spans="1:12" ht="51">
      <c r="A85" s="12" t="s">
        <v>1</v>
      </c>
      <c r="B85" s="13" t="s">
        <v>30</v>
      </c>
      <c r="C85" s="12" t="s">
        <v>180</v>
      </c>
      <c r="D85" s="13" t="s">
        <v>336</v>
      </c>
      <c r="E85" s="14">
        <v>187</v>
      </c>
      <c r="F85" s="12"/>
      <c r="G85">
        <f>E85+E86</f>
        <v>577</v>
      </c>
      <c r="H85">
        <f>G85*1.12</f>
        <v>646.24</v>
      </c>
      <c r="I85">
        <f>H85+10</f>
        <v>656.24</v>
      </c>
      <c r="L85" s="2">
        <v>40982.010243055556</v>
      </c>
    </row>
    <row r="86" spans="1:12" ht="25.5">
      <c r="A86" s="3" t="s">
        <v>1</v>
      </c>
      <c r="B86" s="13" t="s">
        <v>30</v>
      </c>
      <c r="C86" s="12" t="s">
        <v>333</v>
      </c>
      <c r="D86" s="13" t="s">
        <v>529</v>
      </c>
      <c r="E86" s="14">
        <v>390</v>
      </c>
      <c r="F86" s="12" t="s">
        <v>106</v>
      </c>
      <c r="L86" s="2">
        <v>40982.03005787037</v>
      </c>
    </row>
    <row r="87" spans="1:12" ht="12.75">
      <c r="A87" s="23" t="s">
        <v>197</v>
      </c>
      <c r="B87" s="5" t="s">
        <v>30</v>
      </c>
      <c r="C87" s="3" t="s">
        <v>473</v>
      </c>
      <c r="D87" s="5" t="s">
        <v>230</v>
      </c>
      <c r="E87" s="9">
        <v>685</v>
      </c>
      <c r="F87" s="3"/>
      <c r="G87">
        <f>E90+E91</f>
        <v>934</v>
      </c>
      <c r="H87">
        <f>G87*1.12</f>
        <v>1046.0800000000002</v>
      </c>
      <c r="I87">
        <f>H87+10</f>
        <v>1056.0800000000002</v>
      </c>
      <c r="J87" s="25">
        <v>3038</v>
      </c>
      <c r="K87">
        <f>J87-I87</f>
        <v>1981.9199999999998</v>
      </c>
      <c r="L87" s="2">
        <v>40982.478726851856</v>
      </c>
    </row>
    <row r="88" spans="1:12" ht="12.75">
      <c r="A88" s="23" t="s">
        <v>197</v>
      </c>
      <c r="B88" s="5" t="s">
        <v>30</v>
      </c>
      <c r="C88" s="3" t="s">
        <v>473</v>
      </c>
      <c r="D88" s="5" t="s">
        <v>349</v>
      </c>
      <c r="E88" s="9">
        <v>685</v>
      </c>
      <c r="F88" s="3"/>
      <c r="L88" s="2">
        <v>40982.482199074075</v>
      </c>
    </row>
    <row r="89" spans="1:12" ht="12.75">
      <c r="A89" s="23" t="s">
        <v>197</v>
      </c>
      <c r="B89" s="5" t="s">
        <v>70</v>
      </c>
      <c r="C89" s="3" t="s">
        <v>434</v>
      </c>
      <c r="D89" s="5" t="s">
        <v>103</v>
      </c>
      <c r="E89" s="9">
        <v>399</v>
      </c>
      <c r="F89" s="3"/>
      <c r="L89" s="2">
        <v>40982.746354166666</v>
      </c>
    </row>
    <row r="90" spans="1:12" ht="12.75">
      <c r="A90" s="23" t="s">
        <v>197</v>
      </c>
      <c r="B90" s="13" t="s">
        <v>70</v>
      </c>
      <c r="C90" s="12" t="s">
        <v>216</v>
      </c>
      <c r="D90" s="13" t="s">
        <v>498</v>
      </c>
      <c r="E90" s="14">
        <v>444</v>
      </c>
      <c r="F90" s="12"/>
      <c r="L90" s="2">
        <v>40982.74725694444</v>
      </c>
    </row>
    <row r="91" spans="1:12" ht="12.75">
      <c r="A91" s="23" t="s">
        <v>197</v>
      </c>
      <c r="B91" s="13" t="s">
        <v>70</v>
      </c>
      <c r="C91" s="12" t="s">
        <v>8</v>
      </c>
      <c r="D91" s="13" t="s">
        <v>297</v>
      </c>
      <c r="E91" s="14">
        <v>490</v>
      </c>
      <c r="F91" s="12"/>
      <c r="L91" s="2">
        <v>40982.748194444444</v>
      </c>
    </row>
    <row r="92" spans="1:12" ht="12.75">
      <c r="A92" s="12" t="s">
        <v>411</v>
      </c>
      <c r="B92" s="13" t="s">
        <v>267</v>
      </c>
      <c r="C92" s="12" t="s">
        <v>11</v>
      </c>
      <c r="D92" s="13" t="s">
        <v>530</v>
      </c>
      <c r="E92" s="14">
        <v>155</v>
      </c>
      <c r="F92" s="12"/>
      <c r="G92">
        <f>E92+E93+E95</f>
        <v>817</v>
      </c>
      <c r="H92">
        <f>G92*1.12</f>
        <v>915.0400000000001</v>
      </c>
      <c r="I92">
        <f>H92+10</f>
        <v>925.0400000000001</v>
      </c>
      <c r="L92" s="2">
        <v>40982.91373842592</v>
      </c>
    </row>
    <row r="93" spans="1:12" ht="25.5">
      <c r="A93" s="12" t="s">
        <v>411</v>
      </c>
      <c r="B93" s="13" t="s">
        <v>416</v>
      </c>
      <c r="C93" s="12" t="s">
        <v>487</v>
      </c>
      <c r="D93" s="13" t="s">
        <v>272</v>
      </c>
      <c r="E93" s="14">
        <v>421</v>
      </c>
      <c r="F93" s="12"/>
      <c r="L93" s="2">
        <v>40982.91510416666</v>
      </c>
    </row>
    <row r="94" spans="1:12" ht="12.75">
      <c r="A94" s="3" t="s">
        <v>411</v>
      </c>
      <c r="B94" s="5" t="s">
        <v>267</v>
      </c>
      <c r="C94" s="3" t="s">
        <v>311</v>
      </c>
      <c r="D94" s="5" t="s">
        <v>67</v>
      </c>
      <c r="E94" s="9">
        <v>310</v>
      </c>
      <c r="F94" s="3"/>
      <c r="L94" s="2">
        <v>40982.91679398148</v>
      </c>
    </row>
    <row r="95" spans="1:12" ht="12.75">
      <c r="A95" s="12" t="s">
        <v>411</v>
      </c>
      <c r="B95" s="13" t="s">
        <v>267</v>
      </c>
      <c r="C95" s="12" t="s">
        <v>417</v>
      </c>
      <c r="D95" s="13" t="s">
        <v>248</v>
      </c>
      <c r="E95" s="14">
        <v>241</v>
      </c>
      <c r="F95" s="12" t="s">
        <v>542</v>
      </c>
      <c r="L95" s="2">
        <v>40982.91782407407</v>
      </c>
    </row>
    <row r="96" spans="1:12" ht="38.25">
      <c r="A96" s="3" t="s">
        <v>436</v>
      </c>
      <c r="B96" s="5" t="s">
        <v>456</v>
      </c>
      <c r="C96" s="3" t="s">
        <v>169</v>
      </c>
      <c r="D96" s="5">
        <v>23962</v>
      </c>
      <c r="E96" s="9">
        <v>165</v>
      </c>
      <c r="F96" s="3" t="s">
        <v>195</v>
      </c>
      <c r="G96">
        <f>E126+E128+E129+E165+E166</f>
        <v>1204</v>
      </c>
      <c r="H96">
        <f>G96*1.12</f>
        <v>1348.48</v>
      </c>
      <c r="I96">
        <f>H96+10</f>
        <v>1358.48</v>
      </c>
      <c r="L96" s="2">
        <v>40982.945439814815</v>
      </c>
    </row>
    <row r="97" spans="1:12" ht="38.25">
      <c r="A97" s="3" t="s">
        <v>436</v>
      </c>
      <c r="B97" s="5" t="s">
        <v>456</v>
      </c>
      <c r="C97" s="3" t="s">
        <v>187</v>
      </c>
      <c r="D97" s="5">
        <v>52074</v>
      </c>
      <c r="E97" s="9">
        <v>22</v>
      </c>
      <c r="F97" s="3" t="s">
        <v>20</v>
      </c>
      <c r="L97" s="2">
        <v>40982.94733796296</v>
      </c>
    </row>
    <row r="98" spans="1:12" ht="76.5">
      <c r="A98" s="3" t="s">
        <v>279</v>
      </c>
      <c r="B98" s="5" t="s">
        <v>30</v>
      </c>
      <c r="C98" s="3" t="s">
        <v>330</v>
      </c>
      <c r="D98" s="5">
        <v>440184</v>
      </c>
      <c r="E98" s="9">
        <v>814</v>
      </c>
      <c r="F98" s="3" t="s">
        <v>420</v>
      </c>
      <c r="G98">
        <f>E99+E100+E101+E102+E104+E193+E194+E195+E197</f>
        <v>3023</v>
      </c>
      <c r="H98">
        <f>G98*1.12</f>
        <v>3385.76</v>
      </c>
      <c r="I98">
        <f>H98+10</f>
        <v>3395.76</v>
      </c>
      <c r="L98" s="2">
        <v>40983.02324074074</v>
      </c>
    </row>
    <row r="99" spans="1:12" ht="51">
      <c r="A99" s="12" t="s">
        <v>279</v>
      </c>
      <c r="B99" s="13" t="s">
        <v>30</v>
      </c>
      <c r="C99" s="12" t="s">
        <v>178</v>
      </c>
      <c r="D99" s="13" t="s">
        <v>294</v>
      </c>
      <c r="E99" s="14">
        <v>235</v>
      </c>
      <c r="F99" s="12" t="s">
        <v>430</v>
      </c>
      <c r="L99" s="2">
        <v>40983.02444444445</v>
      </c>
    </row>
    <row r="100" spans="1:12" ht="25.5">
      <c r="A100" s="12" t="s">
        <v>279</v>
      </c>
      <c r="B100" s="13" t="s">
        <v>70</v>
      </c>
      <c r="C100" s="12" t="s">
        <v>397</v>
      </c>
      <c r="D100" s="13" t="s">
        <v>507</v>
      </c>
      <c r="E100" s="14">
        <v>211</v>
      </c>
      <c r="F100" s="12" t="s">
        <v>514</v>
      </c>
      <c r="L100" s="2">
        <v>40983.025601851856</v>
      </c>
    </row>
    <row r="101" spans="1:12" ht="63.75">
      <c r="A101" s="12" t="s">
        <v>279</v>
      </c>
      <c r="B101" s="13" t="s">
        <v>70</v>
      </c>
      <c r="C101" s="12" t="s">
        <v>91</v>
      </c>
      <c r="D101" s="13" t="s">
        <v>431</v>
      </c>
      <c r="E101" s="14">
        <v>375</v>
      </c>
      <c r="F101" s="12"/>
      <c r="L101" s="2">
        <v>40983.026354166665</v>
      </c>
    </row>
    <row r="102" spans="1:12" ht="25.5">
      <c r="A102" s="12" t="s">
        <v>279</v>
      </c>
      <c r="B102" s="13" t="s">
        <v>70</v>
      </c>
      <c r="C102" s="12" t="s">
        <v>188</v>
      </c>
      <c r="D102" s="13" t="s">
        <v>228</v>
      </c>
      <c r="E102" s="14">
        <v>188</v>
      </c>
      <c r="F102" s="12"/>
      <c r="L102" s="2">
        <v>40983.02710648148</v>
      </c>
    </row>
    <row r="103" spans="1:12" ht="38.25">
      <c r="A103" s="12" t="s">
        <v>381</v>
      </c>
      <c r="B103" s="13" t="s">
        <v>74</v>
      </c>
      <c r="C103" s="12" t="s">
        <v>388</v>
      </c>
      <c r="D103" s="13" t="s">
        <v>54</v>
      </c>
      <c r="E103" s="14">
        <v>281</v>
      </c>
      <c r="F103" s="12"/>
      <c r="G103">
        <f>E103+E139</f>
        <v>723</v>
      </c>
      <c r="H103">
        <f>G103*1.12</f>
        <v>809.7600000000001</v>
      </c>
      <c r="I103">
        <f>H103+10</f>
        <v>819.7600000000001</v>
      </c>
      <c r="L103" s="2">
        <v>40983.37645833333</v>
      </c>
    </row>
    <row r="104" spans="1:12" ht="25.5">
      <c r="A104" s="12" t="s">
        <v>279</v>
      </c>
      <c r="B104" s="13" t="s">
        <v>70</v>
      </c>
      <c r="C104" s="12" t="s">
        <v>359</v>
      </c>
      <c r="D104" s="13" t="s">
        <v>463</v>
      </c>
      <c r="E104" s="14">
        <v>524</v>
      </c>
      <c r="F104" s="12"/>
      <c r="L104" s="2">
        <v>40983.46679398148</v>
      </c>
    </row>
    <row r="105" spans="1:12" ht="38.25">
      <c r="A105" s="12" t="s">
        <v>395</v>
      </c>
      <c r="B105" s="13" t="s">
        <v>267</v>
      </c>
      <c r="C105" s="12" t="s">
        <v>183</v>
      </c>
      <c r="D105" s="13" t="s">
        <v>64</v>
      </c>
      <c r="E105" s="14">
        <v>404</v>
      </c>
      <c r="F105" s="12" t="s">
        <v>435</v>
      </c>
      <c r="G105">
        <f>E105+E106+E107</f>
        <v>1099</v>
      </c>
      <c r="H105">
        <f>G105*1.12</f>
        <v>1230.88</v>
      </c>
      <c r="I105">
        <f>H105+10</f>
        <v>1240.88</v>
      </c>
      <c r="L105" s="2">
        <v>40983.56905092593</v>
      </c>
    </row>
    <row r="106" spans="1:12" ht="114.75">
      <c r="A106" s="12" t="s">
        <v>395</v>
      </c>
      <c r="B106" s="13" t="s">
        <v>70</v>
      </c>
      <c r="C106" s="12" t="s">
        <v>100</v>
      </c>
      <c r="D106" s="13" t="s">
        <v>380</v>
      </c>
      <c r="E106" s="14">
        <v>253</v>
      </c>
      <c r="F106" s="12" t="s">
        <v>435</v>
      </c>
      <c r="L106" s="2">
        <v>40983.57803240741</v>
      </c>
    </row>
    <row r="107" spans="1:12" ht="114.75">
      <c r="A107" s="12" t="s">
        <v>395</v>
      </c>
      <c r="B107" s="13" t="s">
        <v>70</v>
      </c>
      <c r="C107" s="12" t="s">
        <v>82</v>
      </c>
      <c r="D107" s="13" t="s">
        <v>214</v>
      </c>
      <c r="E107" s="14">
        <v>442</v>
      </c>
      <c r="F107" s="12" t="s">
        <v>435</v>
      </c>
      <c r="L107" s="2">
        <v>40983.60946759259</v>
      </c>
    </row>
    <row r="108" spans="1:12" ht="38.25">
      <c r="A108" s="12" t="s">
        <v>190</v>
      </c>
      <c r="B108" s="13" t="s">
        <v>74</v>
      </c>
      <c r="C108" s="12" t="s">
        <v>513</v>
      </c>
      <c r="D108" s="13" t="s">
        <v>508</v>
      </c>
      <c r="E108" s="14">
        <v>322</v>
      </c>
      <c r="F108" s="12" t="s">
        <v>17</v>
      </c>
      <c r="G108">
        <f>E108+E109+E110*2+E111</f>
        <v>786</v>
      </c>
      <c r="H108">
        <f>G108*1.12</f>
        <v>880.32</v>
      </c>
      <c r="I108">
        <f>H108+10</f>
        <v>890.32</v>
      </c>
      <c r="L108" s="2">
        <v>40983.69186342593</v>
      </c>
    </row>
    <row r="109" spans="1:12" ht="38.25">
      <c r="A109" s="12" t="s">
        <v>198</v>
      </c>
      <c r="B109" s="13" t="s">
        <v>74</v>
      </c>
      <c r="C109" s="12" t="s">
        <v>513</v>
      </c>
      <c r="D109" s="13" t="s">
        <v>56</v>
      </c>
      <c r="E109" s="14">
        <v>383</v>
      </c>
      <c r="F109" s="12" t="s">
        <v>17</v>
      </c>
      <c r="L109" s="2">
        <v>40983.69327546297</v>
      </c>
    </row>
    <row r="110" spans="1:12" ht="25.5">
      <c r="A110" s="12" t="s">
        <v>198</v>
      </c>
      <c r="B110" s="13" t="s">
        <v>70</v>
      </c>
      <c r="C110" s="12" t="s">
        <v>44</v>
      </c>
      <c r="D110" s="13" t="s">
        <v>213</v>
      </c>
      <c r="E110" s="14">
        <v>22</v>
      </c>
      <c r="F110" s="12" t="s">
        <v>153</v>
      </c>
      <c r="L110" s="2">
        <v>40984.362905092596</v>
      </c>
    </row>
    <row r="111" spans="1:12" ht="25.5">
      <c r="A111" s="12" t="s">
        <v>190</v>
      </c>
      <c r="B111" s="13" t="s">
        <v>70</v>
      </c>
      <c r="C111" s="12" t="s">
        <v>172</v>
      </c>
      <c r="D111" s="13" t="s">
        <v>290</v>
      </c>
      <c r="E111" s="14">
        <v>37</v>
      </c>
      <c r="F111" s="12" t="s">
        <v>17</v>
      </c>
      <c r="L111" s="2">
        <v>40984.36409722222</v>
      </c>
    </row>
    <row r="112" spans="1:12" ht="25.5">
      <c r="A112" s="23" t="s">
        <v>353</v>
      </c>
      <c r="B112" s="13" t="s">
        <v>70</v>
      </c>
      <c r="C112" s="12" t="s">
        <v>413</v>
      </c>
      <c r="D112" s="13" t="s">
        <v>137</v>
      </c>
      <c r="E112" s="14">
        <v>338</v>
      </c>
      <c r="F112" s="12">
        <v>18</v>
      </c>
      <c r="G112">
        <f>E112+E113</f>
        <v>810</v>
      </c>
      <c r="H112">
        <f>G112*1.12</f>
        <v>907.2</v>
      </c>
      <c r="I112">
        <f>H112+10</f>
        <v>917.2</v>
      </c>
      <c r="L112" s="2">
        <v>40984.62284722222</v>
      </c>
    </row>
    <row r="113" spans="1:12" ht="25.5">
      <c r="A113" s="23" t="s">
        <v>353</v>
      </c>
      <c r="B113" s="13" t="s">
        <v>70</v>
      </c>
      <c r="C113" s="12" t="s">
        <v>341</v>
      </c>
      <c r="D113" s="13" t="s">
        <v>462</v>
      </c>
      <c r="E113" s="14">
        <v>472</v>
      </c>
      <c r="F113" s="12">
        <v>18</v>
      </c>
      <c r="L113" s="2">
        <v>40984.63023148148</v>
      </c>
    </row>
    <row r="114" spans="1:12" ht="38.25">
      <c r="A114" s="12" t="s">
        <v>460</v>
      </c>
      <c r="B114" s="13" t="s">
        <v>340</v>
      </c>
      <c r="C114" s="12" t="s">
        <v>88</v>
      </c>
      <c r="D114" s="13" t="s">
        <v>531</v>
      </c>
      <c r="E114" s="14">
        <v>338</v>
      </c>
      <c r="F114" s="12"/>
      <c r="G114">
        <f>E114+E115+E116</f>
        <v>1386</v>
      </c>
      <c r="H114">
        <f>G114*1.12</f>
        <v>1552.3200000000002</v>
      </c>
      <c r="I114">
        <f>H114+10</f>
        <v>1562.3200000000002</v>
      </c>
      <c r="L114" s="2">
        <v>40984.68204861111</v>
      </c>
    </row>
    <row r="115" spans="1:12" ht="38.25">
      <c r="A115" s="12" t="s">
        <v>460</v>
      </c>
      <c r="B115" s="13" t="s">
        <v>340</v>
      </c>
      <c r="C115" s="12" t="s">
        <v>88</v>
      </c>
      <c r="D115" s="13" t="s">
        <v>532</v>
      </c>
      <c r="E115" s="14">
        <v>606</v>
      </c>
      <c r="F115" s="12"/>
      <c r="L115" s="2">
        <v>40984.68429398148</v>
      </c>
    </row>
    <row r="116" spans="1:12" ht="51">
      <c r="A116" s="12" t="s">
        <v>460</v>
      </c>
      <c r="B116" s="13" t="s">
        <v>30</v>
      </c>
      <c r="C116" s="12" t="s">
        <v>220</v>
      </c>
      <c r="D116" s="13" t="s">
        <v>533</v>
      </c>
      <c r="E116" s="14">
        <v>442</v>
      </c>
      <c r="F116" s="12"/>
      <c r="L116" s="2">
        <v>40984.690625</v>
      </c>
    </row>
    <row r="117" spans="1:12" ht="25.5">
      <c r="A117" s="23" t="s">
        <v>292</v>
      </c>
      <c r="B117" s="5" t="s">
        <v>181</v>
      </c>
      <c r="C117" s="3" t="s">
        <v>339</v>
      </c>
      <c r="D117" s="5" t="s">
        <v>246</v>
      </c>
      <c r="E117" s="9">
        <v>397</v>
      </c>
      <c r="F117" s="3" t="s">
        <v>240</v>
      </c>
      <c r="G117">
        <f>E117</f>
        <v>397</v>
      </c>
      <c r="H117">
        <f>G117*1.12</f>
        <v>444.64000000000004</v>
      </c>
      <c r="I117">
        <f>H117+10</f>
        <v>454.64000000000004</v>
      </c>
      <c r="J117" s="25">
        <v>455</v>
      </c>
      <c r="K117">
        <v>455</v>
      </c>
      <c r="L117" s="2">
        <v>40984.73893518519</v>
      </c>
    </row>
    <row r="118" spans="1:12" ht="38.25">
      <c r="A118" s="23" t="s">
        <v>150</v>
      </c>
      <c r="B118" s="13" t="s">
        <v>45</v>
      </c>
      <c r="C118" s="12" t="s">
        <v>50</v>
      </c>
      <c r="D118" s="13" t="s">
        <v>443</v>
      </c>
      <c r="E118" s="14">
        <v>135</v>
      </c>
      <c r="F118" s="12"/>
      <c r="G118">
        <f>E118+E119+E120+E121+E123+E124</f>
        <v>785</v>
      </c>
      <c r="H118">
        <f>G118*1.12</f>
        <v>879.2</v>
      </c>
      <c r="I118">
        <f>H118+10</f>
        <v>889.2</v>
      </c>
      <c r="J118" s="25">
        <v>1200</v>
      </c>
      <c r="K118">
        <f>J118-I118</f>
        <v>310.79999999999995</v>
      </c>
      <c r="L118" s="2">
        <v>40984.81416666666</v>
      </c>
    </row>
    <row r="119" spans="1:12" ht="51">
      <c r="A119" s="23" t="s">
        <v>150</v>
      </c>
      <c r="B119" s="13" t="s">
        <v>30</v>
      </c>
      <c r="C119" s="12" t="s">
        <v>295</v>
      </c>
      <c r="D119" s="13" t="s">
        <v>58</v>
      </c>
      <c r="E119" s="14">
        <v>170</v>
      </c>
      <c r="F119" s="12"/>
      <c r="L119" s="2">
        <v>40984.815775462965</v>
      </c>
    </row>
    <row r="120" spans="1:12" ht="25.5">
      <c r="A120" s="23" t="s">
        <v>150</v>
      </c>
      <c r="B120" s="13" t="s">
        <v>138</v>
      </c>
      <c r="C120" s="12" t="s">
        <v>92</v>
      </c>
      <c r="D120" s="13" t="s">
        <v>94</v>
      </c>
      <c r="E120" s="14">
        <v>30</v>
      </c>
      <c r="F120" s="12"/>
      <c r="L120" s="2">
        <v>40984.818240740744</v>
      </c>
    </row>
    <row r="121" spans="1:12" ht="25.5">
      <c r="A121" s="23" t="s">
        <v>150</v>
      </c>
      <c r="B121" s="13" t="s">
        <v>29</v>
      </c>
      <c r="C121" s="12" t="s">
        <v>241</v>
      </c>
      <c r="D121" s="13" t="s">
        <v>426</v>
      </c>
      <c r="E121" s="14">
        <v>20</v>
      </c>
      <c r="F121" s="12"/>
      <c r="L121" s="2">
        <v>40984.82074074074</v>
      </c>
    </row>
    <row r="122" spans="1:12" ht="25.5">
      <c r="A122" s="23" t="s">
        <v>150</v>
      </c>
      <c r="B122" s="5" t="s">
        <v>45</v>
      </c>
      <c r="C122" s="3" t="s">
        <v>268</v>
      </c>
      <c r="D122" s="5" t="s">
        <v>539</v>
      </c>
      <c r="E122" s="9">
        <v>90</v>
      </c>
      <c r="F122" s="3"/>
      <c r="L122" s="2">
        <v>40984.82267361111</v>
      </c>
    </row>
    <row r="123" spans="1:12" ht="38.25">
      <c r="A123" s="23" t="s">
        <v>150</v>
      </c>
      <c r="B123" s="13" t="s">
        <v>45</v>
      </c>
      <c r="C123" s="12" t="s">
        <v>506</v>
      </c>
      <c r="D123" s="13" t="s">
        <v>540</v>
      </c>
      <c r="E123" s="14">
        <v>180</v>
      </c>
      <c r="F123" s="12"/>
      <c r="L123" s="2">
        <v>40984.82403935185</v>
      </c>
    </row>
    <row r="124" spans="1:12" ht="12.75">
      <c r="A124" s="23" t="s">
        <v>150</v>
      </c>
      <c r="B124" s="13" t="s">
        <v>45</v>
      </c>
      <c r="C124" s="12" t="s">
        <v>57</v>
      </c>
      <c r="D124" s="13" t="s">
        <v>22</v>
      </c>
      <c r="E124" s="14">
        <v>250</v>
      </c>
      <c r="F124" s="12"/>
      <c r="L124" s="2">
        <v>40984.826828703706</v>
      </c>
    </row>
    <row r="125" spans="1:12" ht="25.5">
      <c r="A125" s="23" t="s">
        <v>150</v>
      </c>
      <c r="B125" s="5" t="s">
        <v>454</v>
      </c>
      <c r="C125" s="3" t="s">
        <v>234</v>
      </c>
      <c r="D125" s="5">
        <v>29</v>
      </c>
      <c r="E125" s="9">
        <v>134</v>
      </c>
      <c r="F125" s="3"/>
      <c r="L125" s="2">
        <v>40984.82880787037</v>
      </c>
    </row>
    <row r="126" spans="1:12" ht="38.25">
      <c r="A126" s="12" t="s">
        <v>436</v>
      </c>
      <c r="B126" s="13" t="s">
        <v>368</v>
      </c>
      <c r="C126" s="12" t="s">
        <v>165</v>
      </c>
      <c r="D126" s="13" t="s">
        <v>122</v>
      </c>
      <c r="E126" s="14">
        <v>262</v>
      </c>
      <c r="F126" s="12"/>
      <c r="L126" s="2">
        <v>40984.86310185185</v>
      </c>
    </row>
    <row r="127" spans="1:12" ht="25.5">
      <c r="A127" s="3" t="s">
        <v>436</v>
      </c>
      <c r="B127" s="5" t="s">
        <v>469</v>
      </c>
      <c r="C127" s="3" t="s">
        <v>492</v>
      </c>
      <c r="D127" s="5" t="s">
        <v>83</v>
      </c>
      <c r="E127" s="9">
        <v>110</v>
      </c>
      <c r="F127" s="3"/>
      <c r="L127" s="2">
        <v>40984.86684027778</v>
      </c>
    </row>
    <row r="128" spans="1:12" ht="76.5">
      <c r="A128" s="12" t="s">
        <v>436</v>
      </c>
      <c r="B128" s="13" t="s">
        <v>174</v>
      </c>
      <c r="C128" s="12" t="s">
        <v>139</v>
      </c>
      <c r="D128" s="13" t="s">
        <v>464</v>
      </c>
      <c r="E128" s="14">
        <v>225</v>
      </c>
      <c r="F128" s="12"/>
      <c r="L128" s="2">
        <v>40984.882731481484</v>
      </c>
    </row>
    <row r="129" spans="1:12" ht="25.5">
      <c r="A129" s="12" t="s">
        <v>436</v>
      </c>
      <c r="B129" s="13" t="s">
        <v>174</v>
      </c>
      <c r="C129" s="12" t="s">
        <v>346</v>
      </c>
      <c r="D129" s="13" t="s">
        <v>3</v>
      </c>
      <c r="E129" s="14">
        <v>200</v>
      </c>
      <c r="F129" s="12"/>
      <c r="L129" s="2">
        <v>40984.88496527778</v>
      </c>
    </row>
    <row r="130" spans="1:12" ht="38.25">
      <c r="A130" s="12" t="s">
        <v>242</v>
      </c>
      <c r="B130" s="13" t="s">
        <v>74</v>
      </c>
      <c r="C130" s="12" t="s">
        <v>88</v>
      </c>
      <c r="D130" s="13" t="s">
        <v>407</v>
      </c>
      <c r="E130" s="14">
        <v>90</v>
      </c>
      <c r="F130" s="12"/>
      <c r="L130" s="2">
        <v>40984.95789351852</v>
      </c>
    </row>
    <row r="131" spans="1:12" ht="51">
      <c r="A131" s="12" t="s">
        <v>242</v>
      </c>
      <c r="B131" s="13" t="s">
        <v>74</v>
      </c>
      <c r="C131" s="12" t="s">
        <v>495</v>
      </c>
      <c r="D131" s="13" t="s">
        <v>319</v>
      </c>
      <c r="E131" s="14">
        <v>145</v>
      </c>
      <c r="F131" s="12"/>
      <c r="L131" s="2">
        <v>40984.95835648148</v>
      </c>
    </row>
    <row r="132" spans="1:12" ht="25.5">
      <c r="A132" s="12" t="s">
        <v>242</v>
      </c>
      <c r="B132" s="13" t="s">
        <v>70</v>
      </c>
      <c r="C132" s="12" t="s">
        <v>304</v>
      </c>
      <c r="D132" s="13" t="s">
        <v>170</v>
      </c>
      <c r="E132" s="14">
        <v>96</v>
      </c>
      <c r="F132" s="12"/>
      <c r="L132" s="2">
        <v>40984.9596875</v>
      </c>
    </row>
    <row r="133" spans="1:12" ht="25.5">
      <c r="A133" s="12" t="s">
        <v>503</v>
      </c>
      <c r="B133" s="13" t="s">
        <v>186</v>
      </c>
      <c r="C133" s="12" t="s">
        <v>293</v>
      </c>
      <c r="D133" s="13" t="s">
        <v>222</v>
      </c>
      <c r="E133" s="14">
        <v>113</v>
      </c>
      <c r="F133" s="12" t="s">
        <v>415</v>
      </c>
      <c r="G133">
        <f>E133+E134+E143</f>
        <v>933</v>
      </c>
      <c r="H133">
        <f>G133*1.12</f>
        <v>1044.96</v>
      </c>
      <c r="I133">
        <f>H133+10</f>
        <v>1054.96</v>
      </c>
      <c r="L133" s="2">
        <v>40984.97725694445</v>
      </c>
    </row>
    <row r="134" spans="1:12" ht="25.5">
      <c r="A134" s="12" t="s">
        <v>503</v>
      </c>
      <c r="B134" s="13" t="s">
        <v>186</v>
      </c>
      <c r="C134" s="12" t="s">
        <v>108</v>
      </c>
      <c r="D134" s="13" t="s">
        <v>291</v>
      </c>
      <c r="E134" s="14">
        <v>295</v>
      </c>
      <c r="F134" s="12"/>
      <c r="L134" s="2">
        <v>40984.984618055554</v>
      </c>
    </row>
    <row r="135" spans="1:12" ht="38.25">
      <c r="A135" s="12" t="s">
        <v>229</v>
      </c>
      <c r="B135" s="13" t="s">
        <v>30</v>
      </c>
      <c r="C135" s="12" t="s">
        <v>131</v>
      </c>
      <c r="D135" s="13" t="s">
        <v>534</v>
      </c>
      <c r="E135" s="14">
        <v>207</v>
      </c>
      <c r="F135" s="12" t="s">
        <v>236</v>
      </c>
      <c r="L135" s="2">
        <v>40985.560949074075</v>
      </c>
    </row>
    <row r="136" spans="1:12" ht="63.75">
      <c r="A136" s="3" t="s">
        <v>229</v>
      </c>
      <c r="B136" s="5" t="s">
        <v>15</v>
      </c>
      <c r="C136" s="3" t="s">
        <v>15</v>
      </c>
      <c r="D136" s="5" t="s">
        <v>15</v>
      </c>
      <c r="E136" s="9">
        <v>207</v>
      </c>
      <c r="F136" s="3" t="s">
        <v>448</v>
      </c>
      <c r="L136" s="2">
        <v>40985.57778935185</v>
      </c>
    </row>
    <row r="137" spans="1:12" ht="51">
      <c r="A137" s="12" t="s">
        <v>52</v>
      </c>
      <c r="B137" s="13" t="s">
        <v>45</v>
      </c>
      <c r="C137" s="12" t="s">
        <v>509</v>
      </c>
      <c r="D137" s="13" t="s">
        <v>84</v>
      </c>
      <c r="E137" s="14">
        <v>250</v>
      </c>
      <c r="F137" s="12"/>
      <c r="G137">
        <f>E137</f>
        <v>250</v>
      </c>
      <c r="H137">
        <f>G137*1.12</f>
        <v>280</v>
      </c>
      <c r="I137">
        <f>H137+10</f>
        <v>290</v>
      </c>
      <c r="L137" s="2">
        <v>40985.587685185186</v>
      </c>
    </row>
    <row r="138" spans="1:12" ht="38.25">
      <c r="A138" s="3" t="s">
        <v>503</v>
      </c>
      <c r="B138" s="5" t="s">
        <v>298</v>
      </c>
      <c r="C138" s="3" t="s">
        <v>438</v>
      </c>
      <c r="D138" s="5">
        <v>980317</v>
      </c>
      <c r="E138" s="9">
        <v>150</v>
      </c>
      <c r="F138" s="3" t="s">
        <v>208</v>
      </c>
      <c r="L138" s="2">
        <v>40985.63821759259</v>
      </c>
    </row>
    <row r="139" spans="1:12" ht="38.25">
      <c r="A139" s="12" t="s">
        <v>381</v>
      </c>
      <c r="B139" s="13" t="s">
        <v>30</v>
      </c>
      <c r="C139" s="12" t="s">
        <v>14</v>
      </c>
      <c r="D139" s="13" t="s">
        <v>387</v>
      </c>
      <c r="E139" s="14">
        <v>442</v>
      </c>
      <c r="F139" s="12"/>
      <c r="L139" s="2">
        <v>40985.6503125</v>
      </c>
    </row>
    <row r="140" spans="1:12" ht="102">
      <c r="A140" s="12" t="s">
        <v>76</v>
      </c>
      <c r="B140" s="13" t="s">
        <v>421</v>
      </c>
      <c r="C140" s="12" t="s">
        <v>142</v>
      </c>
      <c r="D140" s="13" t="s">
        <v>535</v>
      </c>
      <c r="E140" s="14">
        <v>285</v>
      </c>
      <c r="F140" s="12" t="s">
        <v>193</v>
      </c>
      <c r="G140">
        <f>E140</f>
        <v>285</v>
      </c>
      <c r="H140">
        <f>G140*1.12</f>
        <v>319.20000000000005</v>
      </c>
      <c r="I140">
        <f>H140+10</f>
        <v>329.20000000000005</v>
      </c>
      <c r="L140" s="2">
        <v>40985.78585648148</v>
      </c>
    </row>
    <row r="141" spans="1:12" ht="51">
      <c r="A141" s="12" t="s">
        <v>229</v>
      </c>
      <c r="B141" s="13" t="s">
        <v>30</v>
      </c>
      <c r="C141" s="12" t="s">
        <v>452</v>
      </c>
      <c r="D141" s="13" t="s">
        <v>305</v>
      </c>
      <c r="E141" s="14">
        <v>385</v>
      </c>
      <c r="F141" s="12">
        <v>18</v>
      </c>
      <c r="L141" s="2">
        <v>40985.78964120371</v>
      </c>
    </row>
    <row r="142" spans="1:12" ht="114.75">
      <c r="A142" s="3" t="s">
        <v>229</v>
      </c>
      <c r="B142" s="5" t="s">
        <v>30</v>
      </c>
      <c r="C142" s="3" t="s">
        <v>15</v>
      </c>
      <c r="D142" s="5" t="s">
        <v>15</v>
      </c>
      <c r="E142" s="9">
        <v>390</v>
      </c>
      <c r="F142" s="3" t="s">
        <v>383</v>
      </c>
      <c r="L142" s="2">
        <v>40985.79142361111</v>
      </c>
    </row>
    <row r="143" spans="1:12" ht="76.5">
      <c r="A143" s="12" t="s">
        <v>503</v>
      </c>
      <c r="B143" s="13" t="s">
        <v>239</v>
      </c>
      <c r="C143" s="12" t="s">
        <v>196</v>
      </c>
      <c r="D143" s="13" t="s">
        <v>21</v>
      </c>
      <c r="E143" s="14">
        <v>525</v>
      </c>
      <c r="F143" s="12"/>
      <c r="L143" s="2">
        <v>40985.923113425924</v>
      </c>
    </row>
    <row r="144" spans="1:12" ht="51">
      <c r="A144" s="12" t="s">
        <v>282</v>
      </c>
      <c r="B144" s="13" t="s">
        <v>30</v>
      </c>
      <c r="C144" s="12" t="s">
        <v>452</v>
      </c>
      <c r="D144" s="13" t="s">
        <v>305</v>
      </c>
      <c r="E144" s="14">
        <v>385</v>
      </c>
      <c r="F144" s="12" t="s">
        <v>154</v>
      </c>
      <c r="G144">
        <f>E144+E145+E146+E156+E158+E159</f>
        <v>1681</v>
      </c>
      <c r="H144">
        <f>G144*1.12</f>
        <v>1882.7200000000003</v>
      </c>
      <c r="I144">
        <f>H144+10</f>
        <v>1892.7200000000003</v>
      </c>
      <c r="L144" s="2">
        <v>40985.93046296296</v>
      </c>
    </row>
    <row r="145" spans="1:12" ht="51">
      <c r="A145" s="12" t="s">
        <v>282</v>
      </c>
      <c r="B145" s="13" t="s">
        <v>30</v>
      </c>
      <c r="C145" s="12" t="s">
        <v>36</v>
      </c>
      <c r="D145" s="13" t="s">
        <v>61</v>
      </c>
      <c r="E145" s="14">
        <v>338</v>
      </c>
      <c r="F145" s="12"/>
      <c r="L145" s="2">
        <v>40985.968148148146</v>
      </c>
    </row>
    <row r="146" spans="1:12" ht="51">
      <c r="A146" s="12" t="s">
        <v>282</v>
      </c>
      <c r="B146" s="13" t="s">
        <v>30</v>
      </c>
      <c r="C146" s="12" t="s">
        <v>402</v>
      </c>
      <c r="D146" s="13" t="s">
        <v>382</v>
      </c>
      <c r="E146" s="14">
        <v>285</v>
      </c>
      <c r="F146" s="12"/>
      <c r="L146" s="2">
        <v>40985.97142361111</v>
      </c>
    </row>
    <row r="147" spans="1:12" ht="76.5">
      <c r="A147" s="23" t="s">
        <v>123</v>
      </c>
      <c r="B147" s="13" t="s">
        <v>30</v>
      </c>
      <c r="C147" s="12" t="s">
        <v>110</v>
      </c>
      <c r="D147" s="13" t="s">
        <v>466</v>
      </c>
      <c r="E147" s="14">
        <v>111</v>
      </c>
      <c r="F147" s="12" t="s">
        <v>356</v>
      </c>
      <c r="G147">
        <f>E147+E148+E150+E151+E153</f>
        <v>653</v>
      </c>
      <c r="H147">
        <f>G147*1.12</f>
        <v>731.36</v>
      </c>
      <c r="I147">
        <f>H147+10</f>
        <v>741.36</v>
      </c>
      <c r="J147" s="25">
        <v>1111</v>
      </c>
      <c r="K147">
        <f>J147-I147</f>
        <v>369.64</v>
      </c>
      <c r="L147" s="2">
        <v>40985.99603009259</v>
      </c>
    </row>
    <row r="148" spans="1:12" ht="38.25">
      <c r="A148" s="23" t="s">
        <v>123</v>
      </c>
      <c r="B148" s="13" t="s">
        <v>30</v>
      </c>
      <c r="C148" s="12" t="s">
        <v>287</v>
      </c>
      <c r="D148" s="13" t="s">
        <v>470</v>
      </c>
      <c r="E148" s="14">
        <v>123</v>
      </c>
      <c r="F148" s="12" t="s">
        <v>182</v>
      </c>
      <c r="L148" s="2">
        <v>40985.99679398148</v>
      </c>
    </row>
    <row r="149" spans="1:12" ht="63.75">
      <c r="A149" s="23" t="s">
        <v>123</v>
      </c>
      <c r="B149" s="5" t="s">
        <v>30</v>
      </c>
      <c r="C149" s="3" t="s">
        <v>90</v>
      </c>
      <c r="D149" s="5">
        <v>504949</v>
      </c>
      <c r="E149" s="9">
        <v>165</v>
      </c>
      <c r="F149" s="3" t="s">
        <v>182</v>
      </c>
      <c r="L149" s="2">
        <v>40985.999756944446</v>
      </c>
    </row>
    <row r="150" spans="1:12" ht="51">
      <c r="A150" s="23" t="s">
        <v>123</v>
      </c>
      <c r="B150" s="13" t="s">
        <v>30</v>
      </c>
      <c r="C150" s="12" t="s">
        <v>393</v>
      </c>
      <c r="D150" s="13" t="s">
        <v>251</v>
      </c>
      <c r="E150" s="14">
        <v>205</v>
      </c>
      <c r="F150" s="12" t="s">
        <v>157</v>
      </c>
      <c r="L150" s="2">
        <v>40986.004016203704</v>
      </c>
    </row>
    <row r="151" spans="1:12" ht="38.25">
      <c r="A151" s="23" t="s">
        <v>123</v>
      </c>
      <c r="B151" s="13" t="s">
        <v>30</v>
      </c>
      <c r="C151" s="12" t="s">
        <v>287</v>
      </c>
      <c r="D151" s="13" t="s">
        <v>78</v>
      </c>
      <c r="E151" s="14">
        <v>120</v>
      </c>
      <c r="F151" s="12" t="s">
        <v>149</v>
      </c>
      <c r="L151" s="2">
        <v>40986.00840277778</v>
      </c>
    </row>
    <row r="152" spans="1:12" ht="38.25">
      <c r="A152" s="23" t="s">
        <v>123</v>
      </c>
      <c r="B152" s="5" t="s">
        <v>30</v>
      </c>
      <c r="C152" s="3" t="s">
        <v>476</v>
      </c>
      <c r="D152" s="5">
        <v>551185</v>
      </c>
      <c r="E152" s="9">
        <v>165</v>
      </c>
      <c r="F152" s="3" t="s">
        <v>182</v>
      </c>
      <c r="L152" s="2">
        <v>40986.01013888889</v>
      </c>
    </row>
    <row r="153" spans="1:12" ht="38.25">
      <c r="A153" s="23" t="s">
        <v>123</v>
      </c>
      <c r="B153" s="13" t="s">
        <v>30</v>
      </c>
      <c r="C153" s="12" t="s">
        <v>243</v>
      </c>
      <c r="D153" s="13" t="s">
        <v>398</v>
      </c>
      <c r="E153" s="14">
        <v>94</v>
      </c>
      <c r="F153" s="12"/>
      <c r="L153" s="2">
        <v>40986.017071759255</v>
      </c>
    </row>
    <row r="154" spans="1:12" ht="38.25">
      <c r="A154" s="12" t="s">
        <v>370</v>
      </c>
      <c r="B154" s="13" t="s">
        <v>30</v>
      </c>
      <c r="C154" s="12" t="s">
        <v>110</v>
      </c>
      <c r="D154" s="13" t="s">
        <v>25</v>
      </c>
      <c r="E154" s="14">
        <v>139</v>
      </c>
      <c r="F154" s="12" t="s">
        <v>128</v>
      </c>
      <c r="G154">
        <f>E154+E155</f>
        <v>439</v>
      </c>
      <c r="H154">
        <f>G154*1.12</f>
        <v>491.68000000000006</v>
      </c>
      <c r="I154">
        <f>H154+10</f>
        <v>501.68000000000006</v>
      </c>
      <c r="L154" s="2">
        <v>40986.175092592595</v>
      </c>
    </row>
    <row r="155" spans="1:12" ht="38.25">
      <c r="A155" s="12" t="s">
        <v>370</v>
      </c>
      <c r="B155" s="13" t="s">
        <v>74</v>
      </c>
      <c r="C155" s="12" t="s">
        <v>320</v>
      </c>
      <c r="D155" s="13" t="s">
        <v>136</v>
      </c>
      <c r="E155" s="14">
        <v>300</v>
      </c>
      <c r="F155" s="12" t="s">
        <v>128</v>
      </c>
      <c r="L155" s="2">
        <v>40986.185949074075</v>
      </c>
    </row>
    <row r="156" spans="1:12" ht="25.5">
      <c r="A156" s="12" t="s">
        <v>282</v>
      </c>
      <c r="B156" s="13" t="s">
        <v>70</v>
      </c>
      <c r="C156" s="12" t="s">
        <v>203</v>
      </c>
      <c r="D156" s="13" t="s">
        <v>160</v>
      </c>
      <c r="E156" s="14">
        <v>132</v>
      </c>
      <c r="F156" s="12"/>
      <c r="L156" s="2">
        <v>40986.47224537037</v>
      </c>
    </row>
    <row r="157" spans="1:12" ht="25.5">
      <c r="A157" s="3" t="s">
        <v>282</v>
      </c>
      <c r="B157" s="5" t="s">
        <v>70</v>
      </c>
      <c r="C157" s="3" t="s">
        <v>405</v>
      </c>
      <c r="D157" s="5" t="s">
        <v>366</v>
      </c>
      <c r="E157" s="9">
        <v>127</v>
      </c>
      <c r="F157" s="3" t="s">
        <v>354</v>
      </c>
      <c r="L157" s="2">
        <v>40986.48613425926</v>
      </c>
    </row>
    <row r="158" spans="1:12" ht="38.25">
      <c r="A158" s="12" t="s">
        <v>282</v>
      </c>
      <c r="B158" s="13" t="s">
        <v>30</v>
      </c>
      <c r="C158" s="12" t="s">
        <v>505</v>
      </c>
      <c r="D158" s="13" t="s">
        <v>245</v>
      </c>
      <c r="E158" s="14">
        <v>295</v>
      </c>
      <c r="F158" s="12"/>
      <c r="L158" s="2">
        <v>40986.49726851852</v>
      </c>
    </row>
    <row r="159" spans="1:12" ht="51">
      <c r="A159" s="3" t="s">
        <v>282</v>
      </c>
      <c r="B159" s="13" t="s">
        <v>30</v>
      </c>
      <c r="C159" s="12" t="s">
        <v>322</v>
      </c>
      <c r="D159" s="13" t="s">
        <v>377</v>
      </c>
      <c r="E159" s="14">
        <v>246</v>
      </c>
      <c r="F159" s="12" t="s">
        <v>354</v>
      </c>
      <c r="L159" s="2">
        <v>40986.50791666667</v>
      </c>
    </row>
    <row r="160" spans="1:12" ht="38.25">
      <c r="A160" s="12" t="s">
        <v>401</v>
      </c>
      <c r="B160" s="13" t="s">
        <v>30</v>
      </c>
      <c r="C160" s="12" t="s">
        <v>440</v>
      </c>
      <c r="D160" s="13" t="s">
        <v>308</v>
      </c>
      <c r="E160" s="14">
        <v>170</v>
      </c>
      <c r="F160" s="12" t="s">
        <v>392</v>
      </c>
      <c r="G160">
        <f>E160+E162+E163</f>
        <v>722</v>
      </c>
      <c r="H160">
        <f>G160*1.12</f>
        <v>808.6400000000001</v>
      </c>
      <c r="I160">
        <f>H160+10</f>
        <v>818.6400000000001</v>
      </c>
      <c r="L160" s="2">
        <v>40986.68990740741</v>
      </c>
    </row>
    <row r="161" spans="1:12" ht="63.75">
      <c r="A161" s="3" t="s">
        <v>401</v>
      </c>
      <c r="B161" s="5" t="s">
        <v>30</v>
      </c>
      <c r="C161" s="3" t="s">
        <v>253</v>
      </c>
      <c r="D161" s="5" t="s">
        <v>385</v>
      </c>
      <c r="E161" s="9">
        <v>530</v>
      </c>
      <c r="F161" s="3" t="s">
        <v>392</v>
      </c>
      <c r="L161" s="2">
        <v>40986.69094907407</v>
      </c>
    </row>
    <row r="162" spans="1:12" ht="76.5">
      <c r="A162" s="12" t="s">
        <v>401</v>
      </c>
      <c r="B162" s="13" t="s">
        <v>30</v>
      </c>
      <c r="C162" s="12" t="s">
        <v>196</v>
      </c>
      <c r="D162" s="13" t="s">
        <v>31</v>
      </c>
      <c r="E162" s="14">
        <v>295</v>
      </c>
      <c r="F162" s="12" t="s">
        <v>392</v>
      </c>
      <c r="L162" s="2">
        <v>40986.69196759259</v>
      </c>
    </row>
    <row r="163" spans="1:12" ht="63.75">
      <c r="A163" s="12" t="s">
        <v>401</v>
      </c>
      <c r="B163" s="13" t="s">
        <v>30</v>
      </c>
      <c r="C163" s="12" t="s">
        <v>218</v>
      </c>
      <c r="D163" s="13" t="s">
        <v>26</v>
      </c>
      <c r="E163" s="14">
        <v>257</v>
      </c>
      <c r="F163" s="12" t="s">
        <v>392</v>
      </c>
      <c r="L163" s="2">
        <v>40986.69269675926</v>
      </c>
    </row>
    <row r="164" spans="1:12" ht="51">
      <c r="A164" s="3" t="s">
        <v>401</v>
      </c>
      <c r="B164" s="5" t="s">
        <v>30</v>
      </c>
      <c r="C164" s="3" t="s">
        <v>256</v>
      </c>
      <c r="D164" s="5">
        <v>147717</v>
      </c>
      <c r="E164" s="9">
        <v>127</v>
      </c>
      <c r="F164" s="3" t="s">
        <v>392</v>
      </c>
      <c r="L164" s="2">
        <v>40986.69353009259</v>
      </c>
    </row>
    <row r="165" spans="1:12" ht="25.5">
      <c r="A165" s="12" t="s">
        <v>436</v>
      </c>
      <c r="B165" s="13" t="s">
        <v>267</v>
      </c>
      <c r="C165" s="12" t="s">
        <v>329</v>
      </c>
      <c r="D165" s="13" t="s">
        <v>285</v>
      </c>
      <c r="E165" s="14">
        <v>228</v>
      </c>
      <c r="F165" s="12" t="s">
        <v>157</v>
      </c>
      <c r="L165" s="2">
        <v>40986.95943287037</v>
      </c>
    </row>
    <row r="166" spans="1:12" ht="25.5">
      <c r="A166" s="12" t="s">
        <v>436</v>
      </c>
      <c r="B166" s="13" t="s">
        <v>138</v>
      </c>
      <c r="C166" s="12" t="s">
        <v>146</v>
      </c>
      <c r="D166" s="13" t="s">
        <v>129</v>
      </c>
      <c r="E166" s="14">
        <v>289</v>
      </c>
      <c r="F166" s="12"/>
      <c r="L166" s="2">
        <v>40986.96013888889</v>
      </c>
    </row>
    <row r="167" spans="1:12" ht="12.75">
      <c r="A167" s="12" t="s">
        <v>254</v>
      </c>
      <c r="B167" s="13" t="s">
        <v>45</v>
      </c>
      <c r="C167" s="12" t="s">
        <v>164</v>
      </c>
      <c r="D167" s="13" t="s">
        <v>68</v>
      </c>
      <c r="E167" s="14">
        <v>178</v>
      </c>
      <c r="F167" s="12" t="s">
        <v>0</v>
      </c>
      <c r="L167" s="2">
        <v>40987.72577546296</v>
      </c>
    </row>
    <row r="168" spans="1:12" ht="12.75">
      <c r="A168" s="12" t="s">
        <v>254</v>
      </c>
      <c r="B168" s="13" t="s">
        <v>45</v>
      </c>
      <c r="C168" s="12" t="s">
        <v>159</v>
      </c>
      <c r="D168" s="13" t="s">
        <v>323</v>
      </c>
      <c r="E168" s="14">
        <v>313</v>
      </c>
      <c r="F168" s="12"/>
      <c r="L168" s="2">
        <v>40987.727731481486</v>
      </c>
    </row>
    <row r="169" spans="1:12" ht="25.5">
      <c r="A169" s="12" t="s">
        <v>459</v>
      </c>
      <c r="B169" s="13" t="s">
        <v>186</v>
      </c>
      <c r="C169" s="12" t="s">
        <v>307</v>
      </c>
      <c r="D169" s="13" t="s">
        <v>536</v>
      </c>
      <c r="E169" s="14">
        <v>282</v>
      </c>
      <c r="F169" s="12"/>
      <c r="L169" s="2">
        <v>40987.79240740741</v>
      </c>
    </row>
    <row r="170" spans="1:12" ht="38.25">
      <c r="A170" s="23" t="s">
        <v>396</v>
      </c>
      <c r="B170" s="13" t="s">
        <v>30</v>
      </c>
      <c r="C170" s="12" t="s">
        <v>517</v>
      </c>
      <c r="D170" s="13" t="s">
        <v>518</v>
      </c>
      <c r="E170" s="12">
        <v>275</v>
      </c>
      <c r="F170" s="12"/>
      <c r="G170">
        <f>E170+E171+E182+E183</f>
        <v>1276</v>
      </c>
      <c r="H170">
        <f>G170*1.12</f>
        <v>1429.1200000000001</v>
      </c>
      <c r="I170">
        <f>H170+10</f>
        <v>1439.1200000000001</v>
      </c>
      <c r="J170" s="25">
        <v>1971.12</v>
      </c>
      <c r="K170">
        <f>J170-I170</f>
        <v>531.9999999999998</v>
      </c>
      <c r="L170" s="2">
        <v>40987.84537037037</v>
      </c>
    </row>
    <row r="171" spans="1:12" ht="51">
      <c r="A171" s="23" t="s">
        <v>396</v>
      </c>
      <c r="B171" s="13" t="s">
        <v>30</v>
      </c>
      <c r="C171" s="12" t="s">
        <v>519</v>
      </c>
      <c r="D171" s="13" t="s">
        <v>520</v>
      </c>
      <c r="E171" s="12">
        <v>149</v>
      </c>
      <c r="F171" s="12"/>
      <c r="L171" s="2">
        <v>40987.847337962965</v>
      </c>
    </row>
    <row r="172" spans="1:12" ht="38.25">
      <c r="A172" s="23" t="s">
        <v>396</v>
      </c>
      <c r="B172" s="5" t="s">
        <v>30</v>
      </c>
      <c r="C172" s="3" t="s">
        <v>177</v>
      </c>
      <c r="D172" s="5">
        <v>147600</v>
      </c>
      <c r="E172" s="9">
        <v>475</v>
      </c>
      <c r="F172" s="3"/>
      <c r="L172" s="2">
        <v>40987.84989583334</v>
      </c>
    </row>
    <row r="173" spans="1:12" ht="25.5">
      <c r="A173" s="23" t="s">
        <v>227</v>
      </c>
      <c r="B173" s="13" t="s">
        <v>70</v>
      </c>
      <c r="C173" s="12" t="s">
        <v>140</v>
      </c>
      <c r="D173" s="13" t="s">
        <v>121</v>
      </c>
      <c r="E173" s="14">
        <v>275</v>
      </c>
      <c r="F173" s="12"/>
      <c r="G173">
        <f>E173+E175</f>
        <v>392</v>
      </c>
      <c r="H173">
        <f>G173*1.12</f>
        <v>439.04</v>
      </c>
      <c r="I173">
        <f>H173+10</f>
        <v>449.04</v>
      </c>
      <c r="J173" s="25">
        <v>861</v>
      </c>
      <c r="K173">
        <f>J173-I173</f>
        <v>411.96</v>
      </c>
      <c r="L173" s="2">
        <v>40987.914976851855</v>
      </c>
    </row>
    <row r="174" spans="1:12" ht="51">
      <c r="A174" s="23" t="s">
        <v>227</v>
      </c>
      <c r="B174" s="5" t="s">
        <v>424</v>
      </c>
      <c r="C174" s="3" t="s">
        <v>373</v>
      </c>
      <c r="D174" s="5" t="s">
        <v>244</v>
      </c>
      <c r="E174" s="9">
        <v>367</v>
      </c>
      <c r="F174" s="3" t="s">
        <v>95</v>
      </c>
      <c r="L174" s="2">
        <v>40987.92506944444</v>
      </c>
    </row>
    <row r="175" spans="1:12" ht="51">
      <c r="A175" s="23" t="s">
        <v>227</v>
      </c>
      <c r="B175" s="13" t="s">
        <v>9</v>
      </c>
      <c r="C175" s="12" t="s">
        <v>306</v>
      </c>
      <c r="D175" s="13" t="s">
        <v>270</v>
      </c>
      <c r="E175" s="14">
        <v>117</v>
      </c>
      <c r="F175" s="12" t="s">
        <v>145</v>
      </c>
      <c r="L175" s="2">
        <v>40987.92741898148</v>
      </c>
    </row>
    <row r="176" spans="1:12" ht="25.5">
      <c r="A176" s="12" t="s">
        <v>515</v>
      </c>
      <c r="B176" s="13" t="s">
        <v>70</v>
      </c>
      <c r="C176" s="12" t="s">
        <v>360</v>
      </c>
      <c r="D176" s="13" t="s">
        <v>130</v>
      </c>
      <c r="E176" s="14">
        <v>215</v>
      </c>
      <c r="F176" s="12"/>
      <c r="G176">
        <f>E176+E177+E179+E180+E181</f>
        <v>997</v>
      </c>
      <c r="H176">
        <f>G176*1.12</f>
        <v>1116.64</v>
      </c>
      <c r="I176">
        <f>H176+10</f>
        <v>1126.64</v>
      </c>
      <c r="L176" s="2">
        <v>40987.948912037034</v>
      </c>
    </row>
    <row r="177" spans="1:12" ht="25.5">
      <c r="A177" s="12" t="s">
        <v>515</v>
      </c>
      <c r="B177" s="13" t="s">
        <v>70</v>
      </c>
      <c r="C177" s="12" t="s">
        <v>87</v>
      </c>
      <c r="D177" s="13" t="s">
        <v>372</v>
      </c>
      <c r="E177" s="14">
        <v>96</v>
      </c>
      <c r="F177" s="12"/>
      <c r="L177" s="2">
        <v>40987.949594907404</v>
      </c>
    </row>
    <row r="178" spans="1:12" ht="12.75">
      <c r="A178" s="3" t="s">
        <v>515</v>
      </c>
      <c r="B178" s="5" t="s">
        <v>70</v>
      </c>
      <c r="C178" s="3" t="s">
        <v>412</v>
      </c>
      <c r="D178" s="5" t="s">
        <v>504</v>
      </c>
      <c r="E178" s="9">
        <v>245</v>
      </c>
      <c r="F178" s="3"/>
      <c r="L178" s="2">
        <v>40987.950162037036</v>
      </c>
    </row>
    <row r="179" spans="1:12" ht="25.5">
      <c r="A179" s="12" t="s">
        <v>515</v>
      </c>
      <c r="B179" s="13" t="s">
        <v>70</v>
      </c>
      <c r="C179" s="12" t="s">
        <v>33</v>
      </c>
      <c r="D179" s="13" t="s">
        <v>334</v>
      </c>
      <c r="E179" s="14">
        <v>204</v>
      </c>
      <c r="F179" s="12" t="s">
        <v>228</v>
      </c>
      <c r="L179" s="2">
        <v>40987.951053240744</v>
      </c>
    </row>
    <row r="180" spans="1:12" ht="25.5">
      <c r="A180" s="12" t="s">
        <v>515</v>
      </c>
      <c r="B180" s="13" t="s">
        <v>70</v>
      </c>
      <c r="C180" s="12" t="s">
        <v>104</v>
      </c>
      <c r="D180" s="13" t="s">
        <v>207</v>
      </c>
      <c r="E180" s="14">
        <v>300</v>
      </c>
      <c r="F180" s="12"/>
      <c r="L180" s="2">
        <v>40987.95162037037</v>
      </c>
    </row>
    <row r="181" spans="1:12" ht="25.5">
      <c r="A181" s="12" t="s">
        <v>515</v>
      </c>
      <c r="B181" s="13" t="s">
        <v>70</v>
      </c>
      <c r="C181" s="12" t="s">
        <v>225</v>
      </c>
      <c r="D181" s="13" t="s">
        <v>327</v>
      </c>
      <c r="E181" s="14">
        <v>182</v>
      </c>
      <c r="F181" s="12"/>
      <c r="L181" s="2">
        <v>40987.9521412037</v>
      </c>
    </row>
    <row r="182" spans="1:12" ht="25.5">
      <c r="A182" s="23" t="s">
        <v>396</v>
      </c>
      <c r="B182" s="13" t="s">
        <v>70</v>
      </c>
      <c r="C182" s="12" t="s">
        <v>317</v>
      </c>
      <c r="D182" s="15" t="s">
        <v>465</v>
      </c>
      <c r="E182" s="14">
        <v>334</v>
      </c>
      <c r="F182" s="12" t="s">
        <v>386</v>
      </c>
      <c r="L182" s="2">
        <v>40988.376875</v>
      </c>
    </row>
    <row r="183" spans="1:12" ht="25.5">
      <c r="A183" s="23" t="s">
        <v>396</v>
      </c>
      <c r="B183" s="13" t="s">
        <v>70</v>
      </c>
      <c r="C183" s="12" t="s">
        <v>371</v>
      </c>
      <c r="D183" s="13" t="s">
        <v>163</v>
      </c>
      <c r="E183" s="14">
        <v>518</v>
      </c>
      <c r="F183" s="12"/>
      <c r="L183" s="2">
        <v>40988.37798611111</v>
      </c>
    </row>
    <row r="184" spans="1:12" ht="38.25">
      <c r="A184" s="12" t="s">
        <v>332</v>
      </c>
      <c r="B184" s="13" t="s">
        <v>30</v>
      </c>
      <c r="C184" s="12" t="s">
        <v>450</v>
      </c>
      <c r="D184" s="13" t="s">
        <v>537</v>
      </c>
      <c r="E184" s="14">
        <v>132</v>
      </c>
      <c r="F184" s="12"/>
      <c r="L184" s="2">
        <v>40988.73324074074</v>
      </c>
    </row>
    <row r="185" spans="1:12" ht="38.25">
      <c r="A185" s="12" t="s">
        <v>37</v>
      </c>
      <c r="B185" s="13" t="s">
        <v>30</v>
      </c>
      <c r="C185" s="12" t="s">
        <v>99</v>
      </c>
      <c r="D185" s="13" t="s">
        <v>429</v>
      </c>
      <c r="E185" s="14">
        <v>349</v>
      </c>
      <c r="F185" s="3"/>
      <c r="G185">
        <f>E185</f>
        <v>349</v>
      </c>
      <c r="H185">
        <f>G185*1.12</f>
        <v>390.88000000000005</v>
      </c>
      <c r="I185">
        <f>H185+10</f>
        <v>400.88000000000005</v>
      </c>
      <c r="L185" s="2">
        <v>40991.4952199074</v>
      </c>
    </row>
    <row r="186" spans="1:12" ht="12.75">
      <c r="A186" s="12" t="s">
        <v>7</v>
      </c>
      <c r="B186" s="13" t="s">
        <v>70</v>
      </c>
      <c r="C186" s="12" t="s">
        <v>215</v>
      </c>
      <c r="D186" s="13" t="s">
        <v>6</v>
      </c>
      <c r="E186" s="14">
        <v>255</v>
      </c>
      <c r="F186" s="12"/>
      <c r="G186">
        <f>E186+E187+E188+E189</f>
        <v>1284</v>
      </c>
      <c r="H186">
        <f>G186*1.12</f>
        <v>1438.0800000000002</v>
      </c>
      <c r="I186">
        <f>H186+10</f>
        <v>1448.0800000000002</v>
      </c>
      <c r="L186" s="2">
        <v>40991.49951388889</v>
      </c>
    </row>
    <row r="187" spans="1:12" ht="25.5">
      <c r="A187" s="12" t="s">
        <v>7</v>
      </c>
      <c r="B187" s="13" t="s">
        <v>70</v>
      </c>
      <c r="C187" s="12" t="s">
        <v>120</v>
      </c>
      <c r="D187" s="13" t="s">
        <v>260</v>
      </c>
      <c r="E187" s="14">
        <v>390</v>
      </c>
      <c r="F187" s="12"/>
      <c r="L187" s="2">
        <v>40991.51568287037</v>
      </c>
    </row>
    <row r="188" spans="1:12" ht="51">
      <c r="A188" s="12" t="s">
        <v>7</v>
      </c>
      <c r="B188" s="13" t="s">
        <v>30</v>
      </c>
      <c r="C188" s="12" t="s">
        <v>265</v>
      </c>
      <c r="D188" s="13" t="s">
        <v>39</v>
      </c>
      <c r="E188" s="14">
        <v>285</v>
      </c>
      <c r="F188" s="12"/>
      <c r="L188" s="2">
        <v>40991.60667824074</v>
      </c>
    </row>
    <row r="189" spans="1:12" ht="25.5">
      <c r="A189" s="12" t="s">
        <v>7</v>
      </c>
      <c r="B189" s="13" t="s">
        <v>70</v>
      </c>
      <c r="C189" s="12" t="s">
        <v>133</v>
      </c>
      <c r="D189" s="13" t="s">
        <v>433</v>
      </c>
      <c r="E189" s="14">
        <v>354</v>
      </c>
      <c r="F189" s="12" t="s">
        <v>252</v>
      </c>
      <c r="L189" s="2">
        <v>40991.64015046296</v>
      </c>
    </row>
    <row r="190" spans="1:12" ht="25.5">
      <c r="A190" s="12" t="s">
        <v>238</v>
      </c>
      <c r="B190" s="13" t="s">
        <v>45</v>
      </c>
      <c r="C190" s="12" t="s">
        <v>318</v>
      </c>
      <c r="D190" s="13" t="s">
        <v>35</v>
      </c>
      <c r="E190" s="14">
        <v>411</v>
      </c>
      <c r="F190" s="12"/>
      <c r="G190">
        <f>E190+E191+E192</f>
        <v>1000</v>
      </c>
      <c r="I190">
        <v>1635</v>
      </c>
      <c r="L190" s="2">
        <v>40991.8227662037</v>
      </c>
    </row>
    <row r="191" spans="1:12" ht="25.5">
      <c r="A191" s="12" t="s">
        <v>238</v>
      </c>
      <c r="B191" s="13" t="s">
        <v>45</v>
      </c>
      <c r="C191" s="12" t="s">
        <v>480</v>
      </c>
      <c r="D191" s="13" t="s">
        <v>278</v>
      </c>
      <c r="E191" s="14">
        <v>324</v>
      </c>
      <c r="F191" s="12"/>
      <c r="L191" s="2">
        <v>40991.82417824074</v>
      </c>
    </row>
    <row r="192" spans="1:12" ht="25.5">
      <c r="A192" s="12" t="s">
        <v>238</v>
      </c>
      <c r="B192" s="13" t="s">
        <v>45</v>
      </c>
      <c r="C192" s="12" t="s">
        <v>269</v>
      </c>
      <c r="D192" s="13" t="s">
        <v>237</v>
      </c>
      <c r="E192" s="14">
        <v>265</v>
      </c>
      <c r="F192" s="12"/>
      <c r="L192" s="2">
        <v>40991.826469907406</v>
      </c>
    </row>
    <row r="193" spans="1:12" ht="25.5">
      <c r="A193" s="12" t="s">
        <v>279</v>
      </c>
      <c r="B193" s="13" t="s">
        <v>70</v>
      </c>
      <c r="C193" s="12" t="s">
        <v>249</v>
      </c>
      <c r="D193" s="13" t="s">
        <v>369</v>
      </c>
      <c r="E193" s="14">
        <v>275</v>
      </c>
      <c r="F193" s="12" t="s">
        <v>154</v>
      </c>
      <c r="L193" s="2">
        <v>40991.938055555554</v>
      </c>
    </row>
    <row r="194" spans="1:12" ht="25.5">
      <c r="A194" s="12" t="s">
        <v>279</v>
      </c>
      <c r="B194" s="13" t="s">
        <v>70</v>
      </c>
      <c r="C194" s="12" t="s">
        <v>467</v>
      </c>
      <c r="D194" s="13" t="s">
        <v>41</v>
      </c>
      <c r="E194" s="14">
        <v>502</v>
      </c>
      <c r="F194" s="12"/>
      <c r="L194" s="2">
        <v>40991.93900462963</v>
      </c>
    </row>
    <row r="195" spans="1:12" ht="38.25">
      <c r="A195" s="12" t="s">
        <v>279</v>
      </c>
      <c r="B195" s="13" t="s">
        <v>30</v>
      </c>
      <c r="C195" s="12" t="s">
        <v>447</v>
      </c>
      <c r="D195" s="13" t="s">
        <v>335</v>
      </c>
      <c r="E195" s="14">
        <v>363</v>
      </c>
      <c r="F195" s="12"/>
      <c r="L195" s="2">
        <v>40991.939942129626</v>
      </c>
    </row>
    <row r="196" spans="1:12" ht="63.75">
      <c r="A196" s="3" t="s">
        <v>279</v>
      </c>
      <c r="B196" s="5" t="s">
        <v>30</v>
      </c>
      <c r="C196" s="3" t="s">
        <v>90</v>
      </c>
      <c r="D196" s="5">
        <v>504950</v>
      </c>
      <c r="E196" s="9">
        <v>330</v>
      </c>
      <c r="F196" s="3" t="s">
        <v>154</v>
      </c>
      <c r="L196" s="2">
        <v>40991.940520833334</v>
      </c>
    </row>
    <row r="197" spans="1:12" ht="51">
      <c r="A197" s="12" t="s">
        <v>279</v>
      </c>
      <c r="B197" s="13" t="s">
        <v>30</v>
      </c>
      <c r="C197" s="12" t="s">
        <v>232</v>
      </c>
      <c r="D197" s="13" t="s">
        <v>367</v>
      </c>
      <c r="E197" s="14">
        <v>350</v>
      </c>
      <c r="F197" s="12" t="s">
        <v>154</v>
      </c>
      <c r="L197" s="2">
        <v>40991.94163194444</v>
      </c>
    </row>
    <row r="198" spans="1:12" ht="38.25">
      <c r="A198" s="12" t="s">
        <v>461</v>
      </c>
      <c r="B198" s="13" t="s">
        <v>30</v>
      </c>
      <c r="C198" s="12" t="s">
        <v>506</v>
      </c>
      <c r="D198" s="13" t="s">
        <v>414</v>
      </c>
      <c r="E198" s="14">
        <v>210</v>
      </c>
      <c r="F198" s="12" t="s">
        <v>284</v>
      </c>
      <c r="G198">
        <f>E198+E200+E199</f>
        <v>450</v>
      </c>
      <c r="H198">
        <f>G198*1.12</f>
        <v>504.00000000000006</v>
      </c>
      <c r="I198">
        <f>H198+10</f>
        <v>514</v>
      </c>
      <c r="L198" s="2">
        <v>40992.79083333333</v>
      </c>
    </row>
    <row r="199" spans="1:12" ht="25.5">
      <c r="A199" s="12" t="s">
        <v>461</v>
      </c>
      <c r="B199" s="13" t="s">
        <v>30</v>
      </c>
      <c r="C199" s="12" t="s">
        <v>268</v>
      </c>
      <c r="D199" s="13" t="s">
        <v>194</v>
      </c>
      <c r="E199" s="14">
        <v>120</v>
      </c>
      <c r="F199" s="12"/>
      <c r="L199" s="2">
        <v>40992.79310185185</v>
      </c>
    </row>
    <row r="200" spans="1:12" ht="25.5">
      <c r="A200" s="12" t="s">
        <v>461</v>
      </c>
      <c r="B200" s="13" t="s">
        <v>30</v>
      </c>
      <c r="C200" s="12" t="s">
        <v>168</v>
      </c>
      <c r="D200" s="13" t="s">
        <v>427</v>
      </c>
      <c r="E200" s="14">
        <v>120</v>
      </c>
      <c r="F200" s="3"/>
      <c r="L200" s="2">
        <v>40992.803402777776</v>
      </c>
    </row>
    <row r="201" spans="1:12" ht="12.75">
      <c r="A201" s="23" t="s">
        <v>176</v>
      </c>
      <c r="B201" s="13" t="s">
        <v>30</v>
      </c>
      <c r="C201" s="12" t="s">
        <v>418</v>
      </c>
      <c r="D201" s="13" t="s">
        <v>4</v>
      </c>
      <c r="E201" s="14">
        <v>369</v>
      </c>
      <c r="F201" s="12"/>
      <c r="G201">
        <f>E201+E202</f>
        <v>602</v>
      </c>
      <c r="H201">
        <f>G201*1.12</f>
        <v>674.24</v>
      </c>
      <c r="I201">
        <f>H201+10</f>
        <v>684.24</v>
      </c>
      <c r="L201" s="2">
        <v>40993.08023148148</v>
      </c>
    </row>
    <row r="202" spans="1:12" ht="12.75">
      <c r="A202" s="23" t="s">
        <v>176</v>
      </c>
      <c r="B202" s="13" t="s">
        <v>30</v>
      </c>
      <c r="C202" s="12" t="s">
        <v>418</v>
      </c>
      <c r="D202" s="13" t="s">
        <v>132</v>
      </c>
      <c r="E202" s="14">
        <v>233</v>
      </c>
      <c r="F202" s="12"/>
      <c r="L202" s="2">
        <v>40993.0812037037</v>
      </c>
    </row>
    <row r="203" spans="1:12" ht="25.5">
      <c r="A203" s="12" t="s">
        <v>283</v>
      </c>
      <c r="B203" s="13" t="s">
        <v>138</v>
      </c>
      <c r="C203" s="12" t="s">
        <v>79</v>
      </c>
      <c r="D203" s="13" t="s">
        <v>201</v>
      </c>
      <c r="E203" s="14">
        <v>267</v>
      </c>
      <c r="F203" s="3"/>
      <c r="G203">
        <f>E203+E204+E205</f>
        <v>565</v>
      </c>
      <c r="H203">
        <f>G203*1.12</f>
        <v>632.8000000000001</v>
      </c>
      <c r="I203">
        <f>H203+10</f>
        <v>642.8000000000001</v>
      </c>
      <c r="L203" s="2">
        <v>40993.447546296295</v>
      </c>
    </row>
    <row r="204" spans="1:12" ht="38.25">
      <c r="A204" s="12" t="s">
        <v>283</v>
      </c>
      <c r="B204" s="13" t="s">
        <v>138</v>
      </c>
      <c r="C204" s="12" t="s">
        <v>184</v>
      </c>
      <c r="D204" s="13" t="s">
        <v>185</v>
      </c>
      <c r="E204" s="14">
        <v>148</v>
      </c>
      <c r="F204" s="12" t="s">
        <v>355</v>
      </c>
      <c r="L204" s="2">
        <v>40993.45905092593</v>
      </c>
    </row>
    <row r="205" spans="1:12" ht="25.5">
      <c r="A205" s="12" t="s">
        <v>283</v>
      </c>
      <c r="B205" s="13" t="s">
        <v>138</v>
      </c>
      <c r="C205" s="12" t="s">
        <v>255</v>
      </c>
      <c r="D205" s="13" t="s">
        <v>325</v>
      </c>
      <c r="E205" s="14">
        <v>150</v>
      </c>
      <c r="F205" s="12"/>
      <c r="L205" s="2">
        <v>40993.459699074076</v>
      </c>
    </row>
    <row r="206" spans="1:12" ht="76.5">
      <c r="A206" s="3" t="s">
        <v>283</v>
      </c>
      <c r="B206" s="5" t="s">
        <v>30</v>
      </c>
      <c r="C206" s="3" t="s">
        <v>399</v>
      </c>
      <c r="D206" s="5" t="s">
        <v>428</v>
      </c>
      <c r="E206" s="9">
        <v>595</v>
      </c>
      <c r="F206" s="3"/>
      <c r="L206" s="2">
        <v>40993.47394675926</v>
      </c>
    </row>
    <row r="207" spans="1:12" ht="38.25">
      <c r="A207" s="3" t="s">
        <v>63</v>
      </c>
      <c r="B207" s="5" t="s">
        <v>18</v>
      </c>
      <c r="C207" s="3" t="s">
        <v>511</v>
      </c>
      <c r="D207" s="11">
        <v>431356</v>
      </c>
      <c r="E207" s="9">
        <v>495</v>
      </c>
      <c r="F207" s="3"/>
      <c r="L207" s="2">
        <v>40993.486712962964</v>
      </c>
    </row>
    <row r="208" spans="1:12" ht="38.25">
      <c r="A208" s="23" t="s">
        <v>47</v>
      </c>
      <c r="B208" s="13" t="s">
        <v>30</v>
      </c>
      <c r="C208" s="12" t="s">
        <v>110</v>
      </c>
      <c r="D208" s="13" t="s">
        <v>43</v>
      </c>
      <c r="E208" s="14">
        <v>147</v>
      </c>
      <c r="F208" s="12" t="s">
        <v>152</v>
      </c>
      <c r="G208">
        <f>E208+E211+E212+E213</f>
        <v>1223</v>
      </c>
      <c r="H208">
        <f>G208*1.12</f>
        <v>1369.7600000000002</v>
      </c>
      <c r="I208">
        <f>H208+10</f>
        <v>1379.7600000000002</v>
      </c>
      <c r="J208" s="25">
        <v>1522</v>
      </c>
      <c r="K208">
        <f>J208-I208</f>
        <v>142.23999999999978</v>
      </c>
      <c r="L208" s="2">
        <v>40993.49398148148</v>
      </c>
    </row>
    <row r="209" spans="1:12" ht="25.5">
      <c r="A209" s="7" t="s">
        <v>254</v>
      </c>
      <c r="B209" s="5" t="s">
        <v>138</v>
      </c>
      <c r="C209" s="3" t="s">
        <v>179</v>
      </c>
      <c r="D209" s="5" t="s">
        <v>296</v>
      </c>
      <c r="E209" s="9">
        <v>262</v>
      </c>
      <c r="F209" s="3"/>
      <c r="L209" s="2">
        <v>40993.49810185185</v>
      </c>
    </row>
    <row r="210" spans="1:12" ht="51">
      <c r="A210" s="23" t="s">
        <v>47</v>
      </c>
      <c r="B210" s="5" t="s">
        <v>30</v>
      </c>
      <c r="C210" s="3" t="s">
        <v>479</v>
      </c>
      <c r="D210" s="5">
        <v>147717</v>
      </c>
      <c r="E210" s="9">
        <v>127</v>
      </c>
      <c r="F210" s="3"/>
      <c r="L210" s="2">
        <v>40993.50033564815</v>
      </c>
    </row>
    <row r="211" spans="1:12" ht="63.75">
      <c r="A211" s="23" t="s">
        <v>47</v>
      </c>
      <c r="B211" s="13" t="s">
        <v>30</v>
      </c>
      <c r="C211" s="12" t="s">
        <v>299</v>
      </c>
      <c r="D211" s="13" t="s">
        <v>40</v>
      </c>
      <c r="E211" s="14">
        <v>280</v>
      </c>
      <c r="F211" s="12" t="s">
        <v>112</v>
      </c>
      <c r="L211" s="2">
        <v>40993.50122685185</v>
      </c>
    </row>
    <row r="212" spans="1:12" ht="38.25">
      <c r="A212" s="23" t="s">
        <v>47</v>
      </c>
      <c r="B212" s="13" t="s">
        <v>30</v>
      </c>
      <c r="C212" s="12" t="s">
        <v>118</v>
      </c>
      <c r="D212" s="13" t="s">
        <v>410</v>
      </c>
      <c r="E212" s="14">
        <v>327</v>
      </c>
      <c r="F212" s="12"/>
      <c r="L212" s="2">
        <v>40993.522314814814</v>
      </c>
    </row>
    <row r="213" spans="1:12" ht="25.5">
      <c r="A213" s="23" t="s">
        <v>47</v>
      </c>
      <c r="B213" s="13" t="s">
        <v>512</v>
      </c>
      <c r="C213" s="12" t="s">
        <v>135</v>
      </c>
      <c r="D213" s="13" t="s">
        <v>55</v>
      </c>
      <c r="E213" s="14">
        <v>469</v>
      </c>
      <c r="F213" s="12"/>
      <c r="L213" s="2">
        <v>40993.58616898148</v>
      </c>
    </row>
    <row r="214" spans="1:12" ht="51">
      <c r="A214" s="23" t="s">
        <v>347</v>
      </c>
      <c r="B214" s="5" t="s">
        <v>30</v>
      </c>
      <c r="C214" s="3" t="s">
        <v>361</v>
      </c>
      <c r="D214" s="5">
        <v>227268</v>
      </c>
      <c r="E214" s="9">
        <v>792</v>
      </c>
      <c r="F214" s="3"/>
      <c r="G214">
        <f>E215</f>
        <v>640</v>
      </c>
      <c r="H214">
        <f>G214*1.12</f>
        <v>716.8000000000001</v>
      </c>
      <c r="I214">
        <f>H214+10</f>
        <v>726.8000000000001</v>
      </c>
      <c r="J214" s="25">
        <v>1615</v>
      </c>
      <c r="K214">
        <f>J214-I214</f>
        <v>888.1999999999999</v>
      </c>
      <c r="L214" s="2">
        <v>40993.59170138889</v>
      </c>
    </row>
    <row r="215" spans="1:12" ht="76.5">
      <c r="A215" s="23" t="s">
        <v>347</v>
      </c>
      <c r="B215" s="13" t="s">
        <v>30</v>
      </c>
      <c r="C215" s="12" t="s">
        <v>257</v>
      </c>
      <c r="D215" s="13" t="s">
        <v>423</v>
      </c>
      <c r="E215" s="14">
        <v>640</v>
      </c>
      <c r="F215" s="12"/>
      <c r="L215" s="2">
        <v>40993.59244212963</v>
      </c>
    </row>
    <row r="216" spans="1:12" ht="51">
      <c r="A216" s="12" t="s">
        <v>5</v>
      </c>
      <c r="B216" s="13" t="s">
        <v>30</v>
      </c>
      <c r="C216" s="12" t="s">
        <v>143</v>
      </c>
      <c r="D216" s="13" t="s">
        <v>258</v>
      </c>
      <c r="E216" s="14">
        <v>342</v>
      </c>
      <c r="F216" s="12" t="s">
        <v>149</v>
      </c>
      <c r="G216">
        <f>E216</f>
        <v>342</v>
      </c>
      <c r="H216">
        <f>G216*1.12</f>
        <v>383.04</v>
      </c>
      <c r="I216">
        <f>H216+10</f>
        <v>393.04</v>
      </c>
      <c r="L216" s="2">
        <v>40993.99940972222</v>
      </c>
    </row>
    <row r="217" spans="1:12" ht="25.5">
      <c r="A217" s="3" t="s">
        <v>5</v>
      </c>
      <c r="B217" s="5" t="s">
        <v>30</v>
      </c>
      <c r="C217" s="3" t="s">
        <v>209</v>
      </c>
      <c r="D217" s="5">
        <v>505375</v>
      </c>
      <c r="E217" s="9">
        <v>69</v>
      </c>
      <c r="F217" s="3" t="s">
        <v>157</v>
      </c>
      <c r="L217" s="2">
        <v>40994.0009375</v>
      </c>
    </row>
    <row r="218" spans="1:12" ht="38.25">
      <c r="A218" s="3" t="s">
        <v>5</v>
      </c>
      <c r="B218" s="5" t="s">
        <v>30</v>
      </c>
      <c r="C218" s="3" t="s">
        <v>119</v>
      </c>
      <c r="D218" s="5">
        <v>550160</v>
      </c>
      <c r="E218" s="9">
        <v>198</v>
      </c>
      <c r="F218" s="3" t="s">
        <v>157</v>
      </c>
      <c r="L218" s="2">
        <v>40994.00236111111</v>
      </c>
    </row>
    <row r="219" spans="1:9" ht="12.75" customHeight="1">
      <c r="A219" s="12" t="s">
        <v>521</v>
      </c>
      <c r="B219" s="13" t="s">
        <v>70</v>
      </c>
      <c r="C219" s="12" t="s">
        <v>483</v>
      </c>
      <c r="D219" s="13" t="s">
        <v>538</v>
      </c>
      <c r="E219" s="14">
        <v>330</v>
      </c>
      <c r="F219" s="12" t="s">
        <v>301</v>
      </c>
      <c r="G219">
        <f>E219</f>
        <v>330</v>
      </c>
      <c r="H219">
        <f>G219*1.12</f>
        <v>369.6</v>
      </c>
      <c r="I219">
        <f>H219+10</f>
        <v>379.6</v>
      </c>
    </row>
  </sheetData>
  <sheetProtection/>
  <autoFilter ref="A1:F219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2012-03-27T09:40:55Z</dcterms:created>
  <dcterms:modified xsi:type="dcterms:W3CDTF">2012-03-29T12:41:31Z</dcterms:modified>
  <cp:category/>
  <cp:version/>
  <cp:contentType/>
  <cp:contentStatus/>
</cp:coreProperties>
</file>