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15" windowHeight="10980" tabRatio="938" firstSheet="1" activeTab="1"/>
  </bookViews>
  <sheets>
    <sheet name="Предпродажная подготовка" sheetId="1" r:id="rId1"/>
    <sheet name="Единая карта ТО" sheetId="2" r:id="rId2"/>
    <sheet name="Нормы времени на ТО" sheetId="3" r:id="rId3"/>
    <sheet name="ГВNEW 1,6-2,0" sheetId="4" r:id="rId4"/>
    <sheet name="ГВNEW c 08-,,," sheetId="5" r:id="rId5"/>
    <sheet name="ГВ 2,4" sheetId="6" r:id="rId6"/>
    <sheet name="ГВ 3,2" sheetId="7" r:id="rId7"/>
    <sheet name="Лиана" sheetId="8" r:id="rId8"/>
    <sheet name="ГВ до 05" sheetId="9" r:id="rId9"/>
    <sheet name="Джимни" sheetId="10" r:id="rId10"/>
    <sheet name="Свифт" sheetId="11" r:id="rId11"/>
    <sheet name="SX-4" sheetId="12" r:id="rId12"/>
    <sheet name="Игнис" sheetId="13" r:id="rId13"/>
  </sheets>
  <definedNames>
    <definedName name="_xlnm.Print_Area" localSheetId="11">'SX-4'!$A$1:$S$126</definedName>
    <definedName name="_xlnm.Print_Area" localSheetId="8">'ГВ до 05'!$A$1:$T$143</definedName>
    <definedName name="_xlnm.Print_Area" localSheetId="3">'ГВNEW 1,6-2,0'!$A$1:$U$121</definedName>
    <definedName name="_xlnm.Print_Area" localSheetId="9">'Джимни'!$A$1:$S$114</definedName>
    <definedName name="_xlnm.Print_Area" localSheetId="12">'Игнис'!$A$1:$S$119</definedName>
    <definedName name="_xlnm.Print_Area" localSheetId="7">'Лиана'!$A$1:$S$141</definedName>
    <definedName name="_xlnm.Print_Area" localSheetId="0">'Предпродажная подготовка'!$A$1:$AR$89</definedName>
    <definedName name="_xlnm.Print_Area" localSheetId="10">'Свифт'!$A$1:$S$125</definedName>
  </definedNames>
  <calcPr fullCalcOnLoad="1"/>
</workbook>
</file>

<file path=xl/sharedStrings.xml><?xml version="1.0" encoding="utf-8"?>
<sst xmlns="http://schemas.openxmlformats.org/spreadsheetml/2006/main" count="8483" uniqueCount="426">
  <si>
    <t>—</t>
  </si>
  <si>
    <t>I</t>
  </si>
  <si>
    <t>R</t>
  </si>
  <si>
    <t>Месяц</t>
  </si>
  <si>
    <t>Двигатель</t>
  </si>
  <si>
    <t>Клапаны (зазор) (I:→)</t>
  </si>
  <si>
    <t>Масло двигателя и маслянный фильтр (R:→)</t>
  </si>
  <si>
    <t>Система выпуска (I:→)</t>
  </si>
  <si>
    <t>Система зажигания</t>
  </si>
  <si>
    <t>Топливная система</t>
  </si>
  <si>
    <r>
      <t>Воздушный фильтр (I:</t>
    </r>
    <r>
      <rPr>
        <sz val="10"/>
        <rFont val="Arial"/>
        <family val="2"/>
      </rPr>
      <t>→,R:→)</t>
    </r>
  </si>
  <si>
    <t>Тяжелые условия</t>
  </si>
  <si>
    <t>Топливный фильтр (R:→)</t>
  </si>
  <si>
    <t>Система снижения токсичности отработавших газов</t>
  </si>
  <si>
    <t>Тормоза</t>
  </si>
  <si>
    <t>Тормозные диски и тормозные накладки (толщина, износ, повреждение)  (I:→)</t>
  </si>
  <si>
    <t>Кузов</t>
  </si>
  <si>
    <r>
      <t>•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"R": Переустановка или замена.</t>
    </r>
  </si>
  <si>
    <t>Обслуживание рекомендованное для тяжелых условий эксплуатаций</t>
  </si>
  <si>
    <t>Код операции</t>
  </si>
  <si>
    <t>Обслуживание</t>
  </si>
  <si>
    <t>Операция обслуживания</t>
  </si>
  <si>
    <t>Интервал обслуживания</t>
  </si>
  <si>
    <t>B C D</t>
  </si>
  <si>
    <t>Масло в двигателе и маслянный фильтр</t>
  </si>
  <si>
    <t>T</t>
  </si>
  <si>
    <t>A: Частые короткие поездки</t>
  </si>
  <si>
    <t>E: Частые короткие поездки в очень холодную погоду</t>
  </si>
  <si>
    <t>Примечание:</t>
  </si>
  <si>
    <t>Воздушный фильтр *1</t>
  </si>
  <si>
    <t>Ступичные подшипники</t>
  </si>
  <si>
    <t>C</t>
  </si>
  <si>
    <t>C: Движение по пыльным дорогам</t>
  </si>
  <si>
    <t>Свечи зажигания обычные</t>
  </si>
  <si>
    <t>Свечи зажигания иридивые (Рекомендуется)</t>
  </si>
  <si>
    <t>Дороги с твердым покрытием</t>
  </si>
  <si>
    <t>Смотри "Обслуживание рекомендованое для тяжелых условий эксплуатации".</t>
  </si>
  <si>
    <t>Км (x 1,000)</t>
  </si>
  <si>
    <t>Масло для АКПП</t>
  </si>
  <si>
    <t>Крепление системы выпуска</t>
  </si>
  <si>
    <r>
      <t>•</t>
    </r>
    <r>
      <rPr>
        <sz val="10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>"R": Переустановка или замена.</t>
    </r>
  </si>
  <si>
    <r>
      <t>•</t>
    </r>
    <r>
      <rPr>
        <sz val="10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>"T": Затянуть необходимым моментом.</t>
    </r>
  </si>
  <si>
    <t>Каждые 15,000 км или 12 месяцев</t>
  </si>
  <si>
    <t>Каждые 45,000 км или 36 месяцев</t>
  </si>
  <si>
    <t>Каждые 7,500 км или 6 месяцев</t>
  </si>
  <si>
    <t>Каждые 30,000 км или 24 месяца</t>
  </si>
  <si>
    <r>
      <t>•</t>
    </r>
    <r>
      <rPr>
        <sz val="10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>"I": Проверка, затем, при необходимости очистка, регулировка, смазка или замена по необходимости.</t>
    </r>
  </si>
  <si>
    <t>Расшифровка кода:</t>
  </si>
  <si>
    <t>Протяжка болтов и гаек подвески</t>
  </si>
  <si>
    <t>Масло для МКПП / Масло раздаточной коробки / Масло дифференциала</t>
  </si>
  <si>
    <r>
      <t xml:space="preserve">Интервал </t>
    </r>
    <r>
      <rPr>
        <sz val="10"/>
        <rFont val="Arial"/>
        <family val="2"/>
      </rPr>
      <t>(Пробег или время, что наступит раньше)</t>
    </r>
  </si>
  <si>
    <t>Система улавливания паров топлива  (I:→)</t>
  </si>
  <si>
    <t>Система вентиляции картера двигателя (I:→)</t>
  </si>
  <si>
    <t>Тормозные шланги, трубки (течь, повреждение, крепеж) (I:→)</t>
  </si>
  <si>
    <t>Тормозные барабаны и тормозные колодки (износ, повреждение)  (I:→)</t>
  </si>
  <si>
    <r>
      <t xml:space="preserve">Шины (износ, повреждение, давление воздуха) / колесные диски (повреждение) (I: </t>
    </r>
    <r>
      <rPr>
        <sz val="10"/>
        <rFont val="Arial"/>
        <family val="2"/>
      </rPr>
      <t>→</t>
    </r>
    <r>
      <rPr>
        <sz val="10"/>
        <rFont val="Arial"/>
        <family val="2"/>
      </rPr>
      <t xml:space="preserve"> /</t>
    </r>
    <r>
      <rPr>
        <sz val="10"/>
        <rFont val="Arial"/>
        <family val="2"/>
      </rPr>
      <t>→</t>
    </r>
    <r>
      <rPr>
        <sz val="10"/>
        <rFont val="Arial"/>
        <family val="2"/>
      </rPr>
      <t>)</t>
    </r>
  </si>
  <si>
    <t>Зажимы, фиксаторы, петли шарниры и замки (I:→)</t>
  </si>
  <si>
    <t>Жидкость гидроусилителя руля (I:→)</t>
  </si>
  <si>
    <t xml:space="preserve">R </t>
  </si>
  <si>
    <t>Масло в дифференциалах (течь, уровень) (I:→) (R:→)</t>
  </si>
  <si>
    <t>Педаль сцепления (свободный ход) (I:→)</t>
  </si>
  <si>
    <t>Педаль тормоза (свободный ход) (I:→)</t>
  </si>
  <si>
    <t>Шланги, сальники, пыльники, защитные чехлы (течь, состояние) (I:→)</t>
  </si>
  <si>
    <t>Световые приборы и элетрооборудование (I:→)</t>
  </si>
  <si>
    <t>Переодичность обслуживания и количество операций может измениться в зависимости от условий эксплуатации</t>
  </si>
  <si>
    <r>
      <t>Система вентиляции и кондиционера  (I:</t>
    </r>
    <r>
      <rPr>
        <sz val="10"/>
        <rFont val="Arial"/>
        <family val="2"/>
      </rPr>
      <t>→</t>
    </r>
    <r>
      <rPr>
        <sz val="10"/>
        <rFont val="Arial"/>
        <family val="2"/>
      </rPr>
      <t xml:space="preserve">) </t>
    </r>
  </si>
  <si>
    <t>B: Движение по неровным или грязным дорогам</t>
  </si>
  <si>
    <t xml:space="preserve">Трансмиссия </t>
  </si>
  <si>
    <t>Подвеска и рулевое управление</t>
  </si>
  <si>
    <r>
      <t>Жидкость гидропривода сцепления (течь жидкости, уровень) (I:</t>
    </r>
    <r>
      <rPr>
        <sz val="10"/>
        <rFont val="Arial"/>
        <family val="2"/>
      </rPr>
      <t>→</t>
    </r>
    <r>
      <rPr>
        <sz val="10"/>
        <rFont val="Arial"/>
        <family val="2"/>
      </rPr>
      <t>) (R:→)</t>
    </r>
  </si>
  <si>
    <t>Топливный бак, топливные трубки и их соеденения (течь, повреждение, крепеж) (I:→)</t>
  </si>
  <si>
    <t>Жидкость привода тормоза (R:→)</t>
  </si>
  <si>
    <t>Электрооборудование</t>
  </si>
  <si>
    <t>Диагностика ЭБУ с помощью Tech-2, SDT</t>
  </si>
  <si>
    <t>Система вентиляции, кондиционирования и обогрева</t>
  </si>
  <si>
    <t>Масло для МКПП (течь, уровень) (I:→) (R:→)</t>
  </si>
  <si>
    <t>Углы установки колес (I:→)</t>
  </si>
  <si>
    <t>Промывка системы впрыска</t>
  </si>
  <si>
    <t xml:space="preserve">•   В данной таблице приведены интервалы технического обслуживания (ТО) до 180 000 км, свыше 180 000 км интервалы и выполнение работ для ТО повторяются. </t>
  </si>
  <si>
    <t>I=0,05</t>
  </si>
  <si>
    <t>R=0,40</t>
  </si>
  <si>
    <t>I=1,30</t>
  </si>
  <si>
    <t>Каждые 15,000 км or 12 месяцев</t>
  </si>
  <si>
    <t>(I:→)</t>
  </si>
  <si>
    <t>(R:→)</t>
  </si>
  <si>
    <t>(T:→)</t>
  </si>
  <si>
    <t>1-ый раз при пробеге 15,000 км или через 12 месяцев</t>
  </si>
  <si>
    <t>A C D E  F</t>
  </si>
  <si>
    <t>B</t>
  </si>
  <si>
    <t>A B C E F</t>
  </si>
  <si>
    <t>B C D F</t>
  </si>
  <si>
    <t>B E F</t>
  </si>
  <si>
    <t>C D</t>
  </si>
  <si>
    <t xml:space="preserve">Свечи зажигания иридивые </t>
  </si>
  <si>
    <t>Фильтр кондиционера (I:→) (R:→)</t>
  </si>
  <si>
    <t>Тормозные диски и тормозные накладки (толщина, износ, повреждение) (I:→)</t>
  </si>
  <si>
    <t>Тормозные барабаны и тормозные колодки (износ, повреждение) (I:→)</t>
  </si>
  <si>
    <r>
      <t>•</t>
    </r>
    <r>
      <rPr>
        <sz val="10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>*2: Чаще осматривайте фильтр кондиционера, если транспортное средство используется в пыльных условиях.</t>
    </r>
  </si>
  <si>
    <t>Свечи зажигания никелевые</t>
  </si>
  <si>
    <t xml:space="preserve">Каждые 7,500 км </t>
  </si>
  <si>
    <t>F: Буксирование прицепа</t>
  </si>
  <si>
    <r>
      <t>•</t>
    </r>
    <r>
      <rPr>
        <sz val="10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>*1: Чаще осматривайте, если транспортное средство используется в пыльных условиях.</t>
    </r>
  </si>
  <si>
    <t>Масло в заднем дифференциале (течь, уровень) (I:→) (R:→)</t>
  </si>
  <si>
    <t>Приводные ремни (I:→,R:→)</t>
  </si>
  <si>
    <t>Приводные ремни</t>
  </si>
  <si>
    <t>Фильтр кондиционера *2</t>
  </si>
  <si>
    <t>Для 2-го и последующих разов: Каждые 30,000 км или 24 месяца</t>
  </si>
  <si>
    <t>Карта планового Технического Обслуживания автомобиля SUZUKI Grand Vitara (JB416/JB420 с двигателями M16A и J20A)</t>
  </si>
  <si>
    <t xml:space="preserve">Карта планового Технического Обслуживания автомобиля SUZUKI Jimny (SN413 с двигателем M13A) </t>
  </si>
  <si>
    <t>Карта планового Технического Обслуживания автомобиля SUZUKI SX4 (RW416 с двигателям M16A)</t>
  </si>
  <si>
    <t>Каждые 30,000 км или 24 месяцa</t>
  </si>
  <si>
    <t>Карта планового Технического Обслуживания автомобиля SUZUKI Liana (RH416 с двигателям M16A)</t>
  </si>
  <si>
    <t>Ремень ГРМ и ролик натяжителя (только для двигателя G16A) (R:→)</t>
  </si>
  <si>
    <t>Клапаны (зазор) (только для двигателя G16A) (I:→)</t>
  </si>
  <si>
    <t xml:space="preserve">Ремень ГРМ и ролик натяжителя </t>
  </si>
  <si>
    <t>Карта планового Технического Обслуживания автомобиля SUZUKI Ignis (RM413/RM415 с двигателями M13A и M15A)</t>
  </si>
  <si>
    <t>Топливный фильтр (вместе с б/насосом) (R:→)</t>
  </si>
  <si>
    <t>Карта планового Технического Обслуживания автомобилей SUZUKI</t>
  </si>
  <si>
    <r>
      <t xml:space="preserve">Ремень ГРМ и ролик натяжителя </t>
    </r>
    <r>
      <rPr>
        <b/>
        <sz val="10"/>
        <color indexed="10"/>
        <rFont val="Arial"/>
        <family val="2"/>
      </rPr>
      <t>(только для SQ416)</t>
    </r>
    <r>
      <rPr>
        <sz val="10"/>
        <rFont val="Arial"/>
        <family val="2"/>
      </rPr>
      <t xml:space="preserve"> (R:→)</t>
    </r>
  </si>
  <si>
    <r>
      <t xml:space="preserve">Клапаны (зазор) </t>
    </r>
    <r>
      <rPr>
        <b/>
        <sz val="10"/>
        <color indexed="10"/>
        <rFont val="Arial"/>
        <family val="2"/>
      </rPr>
      <t>(все кроме SQ420, SQ625, JA627)</t>
    </r>
    <r>
      <rPr>
        <sz val="10"/>
        <rFont val="Arial"/>
        <family val="2"/>
      </rPr>
      <t xml:space="preserve"> (I:→)</t>
    </r>
  </si>
  <si>
    <r>
      <t xml:space="preserve">Свечи зажигания никелевые </t>
    </r>
    <r>
      <rPr>
        <b/>
        <sz val="10"/>
        <color indexed="10"/>
        <rFont val="Arial"/>
        <family val="2"/>
      </rPr>
      <t>(все кроме RM413, RM415, SN413)</t>
    </r>
  </si>
  <si>
    <t>Свечи зажигания иридивые (рекомендуется)</t>
  </si>
  <si>
    <t>Масло в МКПП (течь, уровень) (I:→) (R:→)</t>
  </si>
  <si>
    <r>
      <t xml:space="preserve">Масло в раздаточной коробке: </t>
    </r>
    <r>
      <rPr>
        <b/>
        <sz val="10"/>
        <color indexed="10"/>
        <rFont val="Arial"/>
        <family val="2"/>
      </rPr>
      <t xml:space="preserve">(JB416, JB420, SN413, SQ416, SQ420, SQ625, JA627) </t>
    </r>
    <r>
      <rPr>
        <sz val="10"/>
        <rFont val="Arial"/>
        <family val="2"/>
      </rPr>
      <t>(течь, уровень) (I:→) (R:→)</t>
    </r>
  </si>
  <si>
    <t>Масло в АКПП (течь, уровень) (I:→) (R:→)</t>
  </si>
  <si>
    <t>Масло в раздаточной коробке (течь, уровень) (I:→) (R:→)</t>
  </si>
  <si>
    <r>
      <t xml:space="preserve">Масло в раздаточной коробке: </t>
    </r>
    <r>
      <rPr>
        <b/>
        <sz val="10"/>
        <color indexed="10"/>
        <rFont val="Arial"/>
        <family val="2"/>
      </rPr>
      <t>(для 4X4 моделей RW416, RM413, RM415)</t>
    </r>
    <r>
      <rPr>
        <sz val="10"/>
        <rFont val="Arial"/>
        <family val="2"/>
      </rPr>
      <t xml:space="preserve"> (течь, уровень) (I:→) (R:→)</t>
    </r>
  </si>
  <si>
    <r>
      <t xml:space="preserve">Масло в дифференциалах:             </t>
    </r>
    <r>
      <rPr>
        <b/>
        <sz val="10"/>
        <color indexed="10"/>
        <rFont val="Arial"/>
        <family val="2"/>
      </rPr>
      <t xml:space="preserve">(JB416, JB420, SN413, SQ416, SQ420, SQ625, JA627) </t>
    </r>
    <r>
      <rPr>
        <sz val="10"/>
        <rFont val="Arial"/>
        <family val="2"/>
      </rPr>
      <t>(течь, уровень) (I:→) (R:→)</t>
    </r>
  </si>
  <si>
    <r>
      <t xml:space="preserve">Масло в заднем дифференциале: </t>
    </r>
    <r>
      <rPr>
        <b/>
        <sz val="10"/>
        <color indexed="10"/>
        <rFont val="Arial"/>
        <family val="2"/>
      </rPr>
      <t>(для 4X4 моделей RW416, RM413, RM415)</t>
    </r>
    <r>
      <rPr>
        <sz val="10"/>
        <rFont val="Arial"/>
        <family val="2"/>
      </rPr>
      <t xml:space="preserve"> (течь, уровень) (I:→) (R:→)</t>
    </r>
  </si>
  <si>
    <r>
      <t xml:space="preserve">Жидкость гидроусилителя руля </t>
    </r>
    <r>
      <rPr>
        <b/>
        <sz val="10"/>
        <color indexed="10"/>
        <rFont val="Arial"/>
        <family val="2"/>
      </rPr>
      <t>(все кроме RM413, RM415, RW416, RS413)</t>
    </r>
    <r>
      <rPr>
        <sz val="10"/>
        <rFont val="Arial"/>
        <family val="2"/>
      </rPr>
      <t xml:space="preserve"> (I:→)</t>
    </r>
  </si>
  <si>
    <t>Каждые 105,000 км</t>
  </si>
  <si>
    <r>
      <t>Рулевое управление, подвеска, амортизаторы, карданные валы, валы приводов (затяжка, повреждение, течь, стук) (I:</t>
    </r>
    <r>
      <rPr>
        <sz val="10"/>
        <rFont val="Arial"/>
        <family val="2"/>
      </rPr>
      <t>→</t>
    </r>
    <r>
      <rPr>
        <sz val="10"/>
        <rFont val="Arial"/>
        <family val="2"/>
      </rPr>
      <t>)</t>
    </r>
  </si>
  <si>
    <t>Стояночный тормоз (работоспособность, ход рычага и состояние троса) (I:→)</t>
  </si>
  <si>
    <r>
      <t xml:space="preserve">Шины (износ, повреждение, давление воздуха) / колесные диски (повреждение, перестановка колес по схеме) (I: </t>
    </r>
    <r>
      <rPr>
        <sz val="10"/>
        <rFont val="Arial"/>
        <family val="2"/>
      </rPr>
      <t>→</t>
    </r>
    <r>
      <rPr>
        <sz val="10"/>
        <rFont val="Arial"/>
        <family val="2"/>
      </rPr>
      <t xml:space="preserve"> /</t>
    </r>
    <r>
      <rPr>
        <sz val="10"/>
        <rFont val="Arial"/>
        <family val="2"/>
      </rPr>
      <t>→</t>
    </r>
    <r>
      <rPr>
        <sz val="10"/>
        <rFont val="Arial"/>
        <family val="2"/>
      </rPr>
      <t>)</t>
    </r>
  </si>
  <si>
    <t>Стеклоочистители и стеклоомыватели (I:→)</t>
  </si>
  <si>
    <t>АКБ (I:→)</t>
  </si>
  <si>
    <t>Охлаждающая жидкость (I:→,R:→)</t>
  </si>
  <si>
    <r>
      <t xml:space="preserve">Топливный фильтр </t>
    </r>
    <r>
      <rPr>
        <sz val="10"/>
        <rFont val="Arial"/>
        <family val="2"/>
      </rPr>
      <t>вместе с б/насосом:</t>
    </r>
    <r>
      <rPr>
        <b/>
        <sz val="10"/>
        <color indexed="10"/>
        <rFont val="Arial"/>
        <family val="2"/>
      </rPr>
      <t xml:space="preserve"> (JB416, JB420, RS413, RW416, RM413, RM415, RH416)</t>
    </r>
    <r>
      <rPr>
        <sz val="10"/>
        <rFont val="Arial"/>
        <family val="2"/>
      </rPr>
      <t xml:space="preserve"> (R:→)</t>
    </r>
  </si>
  <si>
    <r>
      <t xml:space="preserve">Топливный фильтр:                                   </t>
    </r>
    <r>
      <rPr>
        <b/>
        <sz val="10"/>
        <color indexed="10"/>
        <rFont val="Arial"/>
        <family val="2"/>
      </rPr>
      <t>(SQ416, SQ420, SQ625, JA627)</t>
    </r>
    <r>
      <rPr>
        <sz val="10"/>
        <rFont val="Arial"/>
        <family val="2"/>
      </rPr>
      <t xml:space="preserve"> (R:→)</t>
    </r>
  </si>
  <si>
    <t>РАБОТЫ ПО СОГЛАСОВАНИЮ С КЛИЕНТОМ</t>
  </si>
  <si>
    <r>
      <t>•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"I": Проверка, затем, при необходимости очистка, регулировка, смазка или замена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в случае замены по необходимости, стоимость работы по замене не входит в стоимость ТО и оплачивается отдельно)</t>
    </r>
  </si>
  <si>
    <t>*-при использовании низкокачественного топлива срок службы свечей зажигания может снижаться в несколько раз.</t>
  </si>
  <si>
    <t>Свечи зажигания* (R:→)</t>
  </si>
  <si>
    <t>D: Движение в очень холодную погоду и/или по дорогам, посыпаным реагентами</t>
  </si>
  <si>
    <t>Примечания:</t>
  </si>
  <si>
    <r>
      <t xml:space="preserve">Блок управления TCM(AMT) (инициализация, обучение) (I:→) </t>
    </r>
    <r>
      <rPr>
        <b/>
        <sz val="10"/>
        <color indexed="10"/>
        <rFont val="Arial"/>
        <family val="2"/>
      </rPr>
      <t>(только для RS413 c роботизированной КПП)</t>
    </r>
  </si>
  <si>
    <t>MT</t>
  </si>
  <si>
    <t>AT</t>
  </si>
  <si>
    <t>MT 2WD</t>
  </si>
  <si>
    <t>MT 4WD</t>
  </si>
  <si>
    <t>AT 2WD</t>
  </si>
  <si>
    <t>AT 4WD</t>
  </si>
  <si>
    <t>MT (все кроме SQ416)</t>
  </si>
  <si>
    <t xml:space="preserve">AT </t>
  </si>
  <si>
    <t>MT 2WD (c роботизированной КПП)</t>
  </si>
  <si>
    <t>Топливные фильтры (в том числе вместе с б/насосом) (R:→)</t>
  </si>
  <si>
    <t>Liana (RH416)</t>
  </si>
  <si>
    <t>Grand Vitara (JB416/JB420)</t>
  </si>
  <si>
    <t>Grand Vitara (SQ416/SQ420/SQ625) &amp; XL-7 (JA627)</t>
  </si>
  <si>
    <t>Jimny (SN413)</t>
  </si>
  <si>
    <t>SX-4 (RW416)</t>
  </si>
  <si>
    <t>Ignis (RM413/RM415)</t>
  </si>
  <si>
    <t>ТО-1</t>
  </si>
  <si>
    <t>ТО-2</t>
  </si>
  <si>
    <t>ТО-3</t>
  </si>
  <si>
    <t>ТО-4</t>
  </si>
  <si>
    <t>ТО-5</t>
  </si>
  <si>
    <t>ТО-6</t>
  </si>
  <si>
    <t>ТО-7</t>
  </si>
  <si>
    <t>ТО-8</t>
  </si>
  <si>
    <t>ТО-9</t>
  </si>
  <si>
    <t>ТО-10</t>
  </si>
  <si>
    <t>ТО-11</t>
  </si>
  <si>
    <t>ТО-12</t>
  </si>
  <si>
    <t>ТО-0</t>
  </si>
  <si>
    <t>Нормативы времени на проведение планового Технического Обслуживания автомобилей Suzuki</t>
  </si>
  <si>
    <t>Модель автомобиля</t>
  </si>
  <si>
    <t>Трансмиссия и привод</t>
  </si>
  <si>
    <t>ОК</t>
  </si>
  <si>
    <t>MT (только для SQ416)</t>
  </si>
  <si>
    <t>3. Приводные ремни (натяжение)</t>
  </si>
  <si>
    <t>7. Компоненты топливной системы и шланги (соединения, утечки)</t>
  </si>
  <si>
    <t>8. Система выпуска отработавших газов (утечки)</t>
  </si>
  <si>
    <t>9. АКБ (крепление, уровень, плотность, смазка клемм)</t>
  </si>
  <si>
    <t>10. Провода высокого напряжения (соединения)</t>
  </si>
  <si>
    <t>12. Обороты холостого хода</t>
  </si>
  <si>
    <t>13. Прочее (жгуты электропроводки, шланги, патрубки)</t>
  </si>
  <si>
    <t>14. Диагностика ЭБУ (параметры, считывание)</t>
  </si>
  <si>
    <t>1. Масло в коробке передач, мостах, раздаточной коробке (уровень, утечки)</t>
  </si>
  <si>
    <t>2. Элементы трансмиссии и их крепеж (крепление)</t>
  </si>
  <si>
    <t>3. Карданные валы (крепление)</t>
  </si>
  <si>
    <t>4. Рулевой механизм (люфт, утечки, крепление)</t>
  </si>
  <si>
    <t>5. Подвеска (крепление, затяжка)</t>
  </si>
  <si>
    <t>6. Шины (проверка давления)</t>
  </si>
  <si>
    <t>7. Тормозные трубопроводы (повреждения, утечка)</t>
  </si>
  <si>
    <t>8. Топливные трубопроводы (пореждения, утечка)</t>
  </si>
  <si>
    <t>9. Система выпуска (утечка, крепление)</t>
  </si>
  <si>
    <t>10. Приводы колес (крепление, повреждения)</t>
  </si>
  <si>
    <t>11. Прочее (электропроводка, патрубки и шланги)</t>
  </si>
  <si>
    <t>1. Рулевое колесо и колонка (люфт, замок)</t>
  </si>
  <si>
    <t>2. Педали (свободный ход)</t>
  </si>
  <si>
    <t>3. Ручной тормоз (рабочий ход)</t>
  </si>
  <si>
    <t>4. Сиденья (регулировка, крепления)</t>
  </si>
  <si>
    <t>5. Ремни безопасности (функционирование, крепление)</t>
  </si>
  <si>
    <t>6. Запасные предохранители (наличие)</t>
  </si>
  <si>
    <t>7. Все кнопки и выключатели (функционирование)</t>
  </si>
  <si>
    <t>8. Отопитель и кондиционер (функционирование)</t>
  </si>
  <si>
    <t>9. Зеркало заднего вида (крепление)</t>
  </si>
  <si>
    <t>10. Солнцезащитные козырьки (крепление)</t>
  </si>
  <si>
    <t>11. Аудиосистема (функционирование)</t>
  </si>
  <si>
    <t>12. Перчаточный ящик (функционирование)</t>
  </si>
  <si>
    <t>13. Стеклоподъемники (функционирование)</t>
  </si>
  <si>
    <t>14. Солнечный люк (функционирование)</t>
  </si>
  <si>
    <t>1. Запуск двигателя (проверка)</t>
  </si>
  <si>
    <t>2. Сцепление (функционирование)</t>
  </si>
  <si>
    <t>3. Переключатель режимов КПП (функционирование)</t>
  </si>
  <si>
    <t>4. Переключатель режимов РК (функционирование)</t>
  </si>
  <si>
    <t>5. Режим полного привода (функционирование)</t>
  </si>
  <si>
    <t>6. Тормоза (проверка на стенде)</t>
  </si>
  <si>
    <t>7. Рулевое управление (функционирование)</t>
  </si>
  <si>
    <t>8. Приборы и датчики (функционирование)</t>
  </si>
  <si>
    <t>9. Повышенные шумы и вибрации (проверка)</t>
  </si>
  <si>
    <t>10. Круиз-контроль (функционирование)</t>
  </si>
  <si>
    <t>11. АБС (функционирование)</t>
  </si>
  <si>
    <t>12. Приборы освещения и сигнализации (функционирование)</t>
  </si>
  <si>
    <t>13. Фары (регулировка)</t>
  </si>
  <si>
    <t>14. Углы установки колес (проверка, при необходимости регулировка)</t>
  </si>
  <si>
    <t>15. Токсичность выхлопа (проверка, при необходимости регулировка)</t>
  </si>
  <si>
    <t>1. Запасное колесо, домкрат, инструмент и руководство по эксплуатации (наличие)</t>
  </si>
  <si>
    <t>2. Инфармационные таблички (наличие)</t>
  </si>
  <si>
    <t>3. Мойка и уборка</t>
  </si>
  <si>
    <t xml:space="preserve">                </t>
  </si>
  <si>
    <t xml:space="preserve"> </t>
  </si>
  <si>
    <t>VIN</t>
  </si>
  <si>
    <t>МОТОРНЫЙ ОТСЕК</t>
  </si>
  <si>
    <t>НА ПОДЪЕМНИКЕ</t>
  </si>
  <si>
    <t>ОБЩАЯ ПРОВЕРКА</t>
  </si>
  <si>
    <t>В САЛОНЕ АВТОМОБИЛЯ</t>
  </si>
  <si>
    <t>ПРОЧЕЕ</t>
  </si>
  <si>
    <t>1. Капот (зазоры, работа замка и фиксатора)</t>
  </si>
  <si>
    <t>3. Лакокрасочное покрытие и декоративные элементы кузова (отсутствие повреждений)</t>
  </si>
  <si>
    <t>4. Стекла (отсутствие повреждений)</t>
  </si>
  <si>
    <t>5. Уплотнители дверей и стекол (состояние)</t>
  </si>
  <si>
    <t>6. Крышка топливного бака (герметичность)</t>
  </si>
  <si>
    <t>7. Шины, диски, декоротивные колпаки (отсутствие повреждений)</t>
  </si>
  <si>
    <t>СНАРУЖИ АВТОМОБИЛЯ</t>
  </si>
  <si>
    <t>Предпродажная подготовка автомобиля</t>
  </si>
  <si>
    <t>Двигатель №____________________________</t>
  </si>
  <si>
    <t>Цвет__________________________</t>
  </si>
  <si>
    <t>Подпись сервис менеджера_____________________________________________________________________________________________</t>
  </si>
  <si>
    <t>Подпись проверяющего________________________________________________________________________________________________</t>
  </si>
  <si>
    <t>________________________________________________________________________________________________________________________________________________</t>
  </si>
  <si>
    <t>1. Радиатор и шланги системы охлождения (уровень, утечки)</t>
  </si>
  <si>
    <t>2. Масло в двигателе (уровень, утечки)</t>
  </si>
  <si>
    <t>4. Жидкость ГУР (уровень, утечки)</t>
  </si>
  <si>
    <t>5. Жидкость омывателя стекол (уровень, утечки)</t>
  </si>
  <si>
    <t>6. Тормозная жидкость, жидкость в приводе сцепления и шланги (уровень, утечки, соединения)</t>
  </si>
  <si>
    <t>11. Жидкость АКПП (уровень утечки)</t>
  </si>
  <si>
    <t>2. Двери, замки (функционирование, зазоры, регулировка)</t>
  </si>
  <si>
    <r>
      <t>ПРИМЕЧАНИЯ:</t>
    </r>
    <r>
      <rPr>
        <sz val="12"/>
        <rFont val="Arial"/>
        <family val="2"/>
      </rPr>
      <t xml:space="preserve">_________________________________________________________________________________________________________ </t>
    </r>
  </si>
  <si>
    <r>
      <t>Дата</t>
    </r>
    <r>
      <rPr>
        <sz val="12"/>
        <rFont val="Arial"/>
        <family val="2"/>
      </rPr>
      <t>__________________________</t>
    </r>
  </si>
  <si>
    <t>Модель:_________________________________________________________________</t>
  </si>
  <si>
    <t>Подшипники ступиц  (I:→)</t>
  </si>
  <si>
    <t>Масло в АКПП (R:→)</t>
  </si>
  <si>
    <t>Каждые 7500 км или 6 месяцев</t>
  </si>
  <si>
    <t>Масло в двигателе и масляный фильтр (R:→)</t>
  </si>
  <si>
    <t>Переодичность обслуживания и количество операций может измениться в зависимости от условий эксплуатации ( свыше 180 000 км интервалы и выполнение работ для ТО повторяются.)</t>
  </si>
  <si>
    <t>Масло в дифференциалах   (R:→)</t>
  </si>
  <si>
    <t>Масло в раздаточной коробке   (R:→)</t>
  </si>
  <si>
    <t>Масло в МКПП   (R:→)</t>
  </si>
  <si>
    <t>Приводные ремни (R:→)</t>
  </si>
  <si>
    <t>Фильтр кондиционера  (R:→)</t>
  </si>
  <si>
    <t xml:space="preserve">Свечи зажигания иридиевые* (R:→)   </t>
  </si>
  <si>
    <t>Свечи зажигания никелевые* (R:→)</t>
  </si>
  <si>
    <t>Свечи зажигания иридиевые* (R:→)</t>
  </si>
  <si>
    <t>МТ</t>
  </si>
  <si>
    <t>Объём работы</t>
  </si>
  <si>
    <t>Стоимость работы</t>
  </si>
  <si>
    <t>руб.</t>
  </si>
  <si>
    <t>Стоимость материалов для ТО</t>
  </si>
  <si>
    <t xml:space="preserve">Общая стоимость стандартного ТО без учёта дополнительных работ </t>
  </si>
  <si>
    <t>н/ч</t>
  </si>
  <si>
    <t>АТ</t>
  </si>
  <si>
    <t>Км (х 1000)</t>
  </si>
  <si>
    <t>месяц</t>
  </si>
  <si>
    <t>с двигателем М16А</t>
  </si>
  <si>
    <t>с двигателем J20А</t>
  </si>
  <si>
    <t>Фильтр масляный</t>
  </si>
  <si>
    <t>Фильтр воздушный</t>
  </si>
  <si>
    <t>Фильтр топливный (в сборе с бензонасосом)</t>
  </si>
  <si>
    <t>Фильтр кондиционера</t>
  </si>
  <si>
    <t>Свечи (NGK IFR5J11)</t>
  </si>
  <si>
    <t>Тормозная жидкость DOT 4</t>
  </si>
  <si>
    <t>Ремни приводные</t>
  </si>
  <si>
    <t>Цена за ед.</t>
  </si>
  <si>
    <t>Количество</t>
  </si>
  <si>
    <t>Свечи (NGK BKR6E-11)</t>
  </si>
  <si>
    <t xml:space="preserve">                                                                                          раздаточная коробка</t>
  </si>
  <si>
    <t xml:space="preserve">                                                                                          дифференциалы</t>
  </si>
  <si>
    <t>л</t>
  </si>
  <si>
    <t>шт</t>
  </si>
  <si>
    <t xml:space="preserve">                                                                                       двигатель J20А</t>
  </si>
  <si>
    <t>Ед.</t>
  </si>
  <si>
    <t>Стоимость руб.</t>
  </si>
  <si>
    <t xml:space="preserve">Протяжка болтов и гаек подвески (T:→)                       </t>
  </si>
  <si>
    <t xml:space="preserve">Клапаны (зазор) (I:→)                                                                                </t>
  </si>
  <si>
    <t xml:space="preserve">Углы установки колес (I:→)                                                                                                          </t>
  </si>
  <si>
    <t xml:space="preserve">Промывка системы впрыска                                                                                                      </t>
  </si>
  <si>
    <t>Масло  трансмиссионное Mobil  SHC 75W90                 МКПП</t>
  </si>
  <si>
    <t>Антифриз Mobil 600 (концентрат)                               двигатель М16А</t>
  </si>
  <si>
    <t>М16А</t>
  </si>
  <si>
    <t>J20A</t>
  </si>
  <si>
    <t>АКПП</t>
  </si>
  <si>
    <t>МКПП</t>
  </si>
  <si>
    <t>Количество залитых масел и других жидкостей должно уточняться по указателям (щупам). Табличные данные показывают приблизительное количество первой заливки и могут отличаться от действительных вместимостей.</t>
  </si>
  <si>
    <t xml:space="preserve">   *-снятие и установка защиты картера не входит в стоимость ТО</t>
  </si>
  <si>
    <t>ИНФОРМАЦИЯ НОСИТ ОЗНАКОМИТЕЛЬНЫЙ ХАРАКТЕР И ДОКУМЕНТОМ НЕ ЯВЛЯЕТСЯ</t>
  </si>
  <si>
    <t>0,01/0,35</t>
  </si>
  <si>
    <t>0,04/035</t>
  </si>
  <si>
    <t>0,01/0,2</t>
  </si>
  <si>
    <t>0,07/0,25</t>
  </si>
  <si>
    <t>0,15/0,35</t>
  </si>
  <si>
    <t>0,15/0,25</t>
  </si>
  <si>
    <t>0,7/0,15</t>
  </si>
  <si>
    <t>4х4</t>
  </si>
  <si>
    <t>передний привод</t>
  </si>
  <si>
    <t>полный привод</t>
  </si>
  <si>
    <t>2 WD</t>
  </si>
  <si>
    <t>2WD</t>
  </si>
  <si>
    <t xml:space="preserve">Масло моторное Mobil 5W40                                          </t>
  </si>
  <si>
    <t xml:space="preserve">Антифриз Mobil 600 (концентрат)                             </t>
  </si>
  <si>
    <t>к-т</t>
  </si>
  <si>
    <t>0,04/0,35</t>
  </si>
  <si>
    <t>Филь воздушный  (R:→)</t>
  </si>
  <si>
    <t>Свечи зажигания иридиевые * (R:→)</t>
  </si>
  <si>
    <t xml:space="preserve">                                                                              раздаточная коробка</t>
  </si>
  <si>
    <t xml:space="preserve">                                                                                    дифференциал</t>
  </si>
  <si>
    <t xml:space="preserve">Антифриз Mobil 600 (концентрат)                              </t>
  </si>
  <si>
    <t>Фильтр топливный</t>
  </si>
  <si>
    <t>МТА</t>
  </si>
  <si>
    <t>Масло в дифференциале   (R:→)</t>
  </si>
  <si>
    <t>Фильтр топливный (в сборе с бензонасосом)             МКПП</t>
  </si>
  <si>
    <t>роботизированная КПП</t>
  </si>
  <si>
    <t>0,07/0,15</t>
  </si>
  <si>
    <t xml:space="preserve">                                                                  роботизированная КПП</t>
  </si>
  <si>
    <t xml:space="preserve">                                                                      раздаточная коробка</t>
  </si>
  <si>
    <t xml:space="preserve">                                                                              дифференциал</t>
  </si>
  <si>
    <t>Фильтр топливный (в сборе с бензонасосом) (Венгрия)</t>
  </si>
  <si>
    <t>Производства Венгрии</t>
  </si>
  <si>
    <t xml:space="preserve">                                                                                          дифференциал</t>
  </si>
  <si>
    <t xml:space="preserve">Масло моторное Mobil 5W40                                        </t>
  </si>
  <si>
    <t>Масло  трансмиссионное Mobil  SHC 75W90                           МКПП</t>
  </si>
  <si>
    <r>
      <t xml:space="preserve">Масло  Mobil  ATF Dexron-III (ATF320 )                          </t>
    </r>
    <r>
      <rPr>
        <sz val="10"/>
        <color indexed="10"/>
        <rFont val="Arial"/>
        <family val="2"/>
      </rPr>
      <t xml:space="preserve">       АКПП</t>
    </r>
  </si>
  <si>
    <r>
      <t>Система вентиляции (кондиционера)  (I:</t>
    </r>
    <r>
      <rPr>
        <sz val="10"/>
        <rFont val="Arial"/>
        <family val="2"/>
      </rPr>
      <t>→</t>
    </r>
    <r>
      <rPr>
        <sz val="10"/>
        <rFont val="Arial"/>
        <family val="2"/>
      </rPr>
      <t xml:space="preserve">) </t>
    </r>
  </si>
  <si>
    <t>4WD</t>
  </si>
  <si>
    <t xml:space="preserve">                                                                                             4WD МКПП</t>
  </si>
  <si>
    <t xml:space="preserve">                                                                                    раздаточная коробка</t>
  </si>
  <si>
    <t xml:space="preserve">Карта планового Технического Обслуживания автомобиля SUZUKI Grand Vitara и XL7 </t>
  </si>
  <si>
    <t xml:space="preserve">                                                               (SQ416/SQ420/SQ625/JA627 с двигателями G16A, J20A, H25A, H27A )</t>
  </si>
  <si>
    <t>МТ  с двигателями G16A</t>
  </si>
  <si>
    <t xml:space="preserve">МТ  </t>
  </si>
  <si>
    <t>с двигателями  J20A</t>
  </si>
  <si>
    <t>с двигателями  H25A</t>
  </si>
  <si>
    <t>с двигателями   H27A</t>
  </si>
  <si>
    <t xml:space="preserve">АТ  </t>
  </si>
  <si>
    <t xml:space="preserve">Антифриз Mobil 600 (концентрат)                                  </t>
  </si>
  <si>
    <t>Ремень ГРМ и ролик натяжителя (только для двигателя G16A)</t>
  </si>
  <si>
    <t>G16A</t>
  </si>
  <si>
    <t>H25A</t>
  </si>
  <si>
    <t>H27A</t>
  </si>
  <si>
    <t xml:space="preserve">                                                                                        раздаточная коробка </t>
  </si>
  <si>
    <t>0,6/1,1</t>
  </si>
  <si>
    <t>Воздушный фильтр (I:→,R:→)</t>
  </si>
  <si>
    <t>Жидкость гидропривода сцепления (течь жидкости, уровень) (I:→) (R:→)</t>
  </si>
  <si>
    <t>Рулевое управление, подвеска, амортизаторы, карданные валы, валы приводов (затяжка, повреждение, течь, стук) (I:→)</t>
  </si>
  <si>
    <t>Шины (износ, повреждение, давление воздуха) / колесные диски (повреждение) (I: → /→)</t>
  </si>
  <si>
    <t xml:space="preserve">Система вентиляции и кондиционера  (I:→) </t>
  </si>
  <si>
    <r>
      <t xml:space="preserve">Масло   ATF 3317                                                            </t>
    </r>
    <r>
      <rPr>
        <sz val="12"/>
        <color indexed="10"/>
        <rFont val="Arial"/>
        <family val="2"/>
      </rPr>
      <t>АКПП</t>
    </r>
  </si>
  <si>
    <r>
      <t>•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>"R": Переустановка или замена.</t>
    </r>
  </si>
  <si>
    <r>
      <t>•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"I": Проверка, затем, при необходимости очистка, регулировка, смазка или замена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в случае замены по необходимости, стоимость работы по замене не входит в стоимость ТО и оплачивается отдельно)</t>
    </r>
  </si>
  <si>
    <r>
      <t xml:space="preserve">Интервал </t>
    </r>
    <r>
      <rPr>
        <sz val="12"/>
        <rFont val="Arial"/>
        <family val="2"/>
      </rPr>
      <t>(Пробег или время, что наступит раньше)</t>
    </r>
  </si>
  <si>
    <r>
      <t>Воздушный фильтр (I:</t>
    </r>
    <r>
      <rPr>
        <sz val="12"/>
        <rFont val="Arial"/>
        <family val="2"/>
      </rPr>
      <t>→,R:→)</t>
    </r>
  </si>
  <si>
    <r>
      <t>Жидкость гидропривода сцепления (течь жидкости, уровень) (I:</t>
    </r>
    <r>
      <rPr>
        <sz val="12"/>
        <rFont val="Arial"/>
        <family val="2"/>
      </rPr>
      <t>→</t>
    </r>
    <r>
      <rPr>
        <sz val="12"/>
        <rFont val="Arial"/>
        <family val="2"/>
      </rPr>
      <t>) (R:→)</t>
    </r>
  </si>
  <si>
    <r>
      <t>Рулевое управление, подвеска, амортизаторы, карданные валы, валы приводов (затяжка, повреждение, течь, стук) (I:</t>
    </r>
    <r>
      <rPr>
        <sz val="12"/>
        <rFont val="Arial"/>
        <family val="2"/>
      </rPr>
      <t>→</t>
    </r>
    <r>
      <rPr>
        <sz val="12"/>
        <rFont val="Arial"/>
        <family val="2"/>
      </rPr>
      <t>)</t>
    </r>
  </si>
  <si>
    <r>
      <t xml:space="preserve">Шины (износ, повреждение, давление воздуха) / колесные диски (повреждение) (I: </t>
    </r>
    <r>
      <rPr>
        <sz val="12"/>
        <rFont val="Arial"/>
        <family val="2"/>
      </rPr>
      <t>→</t>
    </r>
    <r>
      <rPr>
        <sz val="12"/>
        <rFont val="Arial"/>
        <family val="2"/>
      </rPr>
      <t xml:space="preserve"> /</t>
    </r>
    <r>
      <rPr>
        <sz val="12"/>
        <rFont val="Arial"/>
        <family val="2"/>
      </rPr>
      <t>→</t>
    </r>
    <r>
      <rPr>
        <sz val="12"/>
        <rFont val="Arial"/>
        <family val="2"/>
      </rPr>
      <t>)</t>
    </r>
  </si>
  <si>
    <r>
      <t>Система вентиляции (кондиционера)  (I:</t>
    </r>
    <r>
      <rPr>
        <sz val="12"/>
        <rFont val="Arial"/>
        <family val="2"/>
      </rPr>
      <t>→</t>
    </r>
    <r>
      <rPr>
        <sz val="12"/>
        <rFont val="Arial"/>
        <family val="2"/>
      </rPr>
      <t xml:space="preserve">) </t>
    </r>
  </si>
  <si>
    <r>
      <t xml:space="preserve">Масло  Mobil  ATF Dexron-III (ATF320 )                          </t>
    </r>
    <r>
      <rPr>
        <sz val="12"/>
        <color indexed="10"/>
        <rFont val="Arial"/>
        <family val="2"/>
      </rPr>
      <t xml:space="preserve">       АКПП</t>
    </r>
  </si>
  <si>
    <r>
      <t>Рулевое управление, подвеска, амортизаторы, карданные валы, валы приводов (</t>
    </r>
    <r>
      <rPr>
        <sz val="12"/>
        <rFont val="Arial"/>
        <family val="2"/>
      </rPr>
      <t>затяжка, повреждение, течь, стук</t>
    </r>
    <r>
      <rPr>
        <sz val="12"/>
        <rFont val="Arial"/>
        <family val="2"/>
      </rPr>
      <t>) (I:</t>
    </r>
    <r>
      <rPr>
        <sz val="12"/>
        <rFont val="Arial"/>
        <family val="2"/>
      </rPr>
      <t>→</t>
    </r>
    <r>
      <rPr>
        <sz val="12"/>
        <rFont val="Arial"/>
        <family val="2"/>
      </rPr>
      <t>)</t>
    </r>
  </si>
  <si>
    <r>
      <t>Система вентиляции и кондиционера  (I:</t>
    </r>
    <r>
      <rPr>
        <sz val="12"/>
        <rFont val="Arial"/>
        <family val="2"/>
      </rPr>
      <t>→</t>
    </r>
    <r>
      <rPr>
        <sz val="12"/>
        <rFont val="Arial"/>
        <family val="2"/>
      </rPr>
      <t xml:space="preserve">) </t>
    </r>
  </si>
  <si>
    <r>
      <t xml:space="preserve">                                                                                           двигатель </t>
    </r>
    <r>
      <rPr>
        <sz val="12"/>
        <color indexed="17"/>
        <rFont val="Arial"/>
        <family val="2"/>
      </rPr>
      <t>J20А</t>
    </r>
  </si>
  <si>
    <r>
      <t xml:space="preserve">Масло   ATF 3317                                                         </t>
    </r>
    <r>
      <rPr>
        <sz val="12"/>
        <color indexed="10"/>
        <rFont val="Arial"/>
        <family val="2"/>
      </rPr>
      <t xml:space="preserve">   АКПП</t>
    </r>
  </si>
  <si>
    <r>
      <t xml:space="preserve">Масло моторное Mobil 5W40                                           двигатель </t>
    </r>
    <r>
      <rPr>
        <sz val="12"/>
        <color indexed="12"/>
        <rFont val="Arial"/>
        <family val="2"/>
      </rPr>
      <t>G16А</t>
    </r>
  </si>
  <si>
    <r>
      <t xml:space="preserve">                                                                                           двигатель </t>
    </r>
    <r>
      <rPr>
        <sz val="12"/>
        <color indexed="14"/>
        <rFont val="Arial"/>
        <family val="2"/>
      </rPr>
      <t>H25А</t>
    </r>
  </si>
  <si>
    <r>
      <t xml:space="preserve">                                                                                           двигатель</t>
    </r>
    <r>
      <rPr>
        <sz val="12"/>
        <color indexed="52"/>
        <rFont val="Arial"/>
        <family val="2"/>
      </rPr>
      <t xml:space="preserve"> </t>
    </r>
    <r>
      <rPr>
        <sz val="12"/>
        <color indexed="53"/>
        <rFont val="Arial"/>
        <family val="2"/>
      </rPr>
      <t>H27А</t>
    </r>
  </si>
  <si>
    <r>
      <t xml:space="preserve">Масло  Mobil  ATF Dexron-III (ATF320 )                         </t>
    </r>
    <r>
      <rPr>
        <sz val="12"/>
        <color indexed="10"/>
        <rFont val="Arial"/>
        <family val="2"/>
      </rPr>
      <t xml:space="preserve">   АКПП</t>
    </r>
  </si>
  <si>
    <r>
      <t>Свечи (NGK BKR6E-11)                                                      двигатель</t>
    </r>
    <r>
      <rPr>
        <sz val="12"/>
        <color indexed="17"/>
        <rFont val="Arial"/>
        <family val="2"/>
      </rPr>
      <t xml:space="preserve"> J20А</t>
    </r>
  </si>
  <si>
    <r>
      <t xml:space="preserve">Свечи (NGK IFR5J11)                                                        двигатель  </t>
    </r>
    <r>
      <rPr>
        <sz val="12"/>
        <color indexed="12"/>
        <rFont val="Arial"/>
        <family val="2"/>
      </rPr>
      <t>G16А</t>
    </r>
  </si>
  <si>
    <r>
      <t xml:space="preserve">                                                                                           двигатель  </t>
    </r>
    <r>
      <rPr>
        <sz val="12"/>
        <color indexed="53"/>
        <rFont val="Arial"/>
        <family val="2"/>
      </rPr>
      <t>H27А</t>
    </r>
  </si>
  <si>
    <r>
      <t xml:space="preserve">Блок управления TCM(AMT) (инициализация, обучение) (I:→) </t>
    </r>
    <r>
      <rPr>
        <b/>
        <sz val="12"/>
        <color indexed="10"/>
        <rFont val="Arial"/>
        <family val="2"/>
      </rPr>
      <t>(только для RS413 c роботизированной КПП)</t>
    </r>
  </si>
  <si>
    <t xml:space="preserve">                                                   АКПП</t>
  </si>
  <si>
    <r>
      <rPr>
        <sz val="12"/>
        <rFont val="Arial"/>
        <family val="2"/>
      </rPr>
      <t xml:space="preserve">Масло   ATF 3317      </t>
    </r>
    <r>
      <rPr>
        <sz val="12"/>
        <color indexed="51"/>
        <rFont val="Arial"/>
        <family val="2"/>
      </rPr>
      <t xml:space="preserve">                                                      АКПП</t>
    </r>
  </si>
  <si>
    <r>
      <t xml:space="preserve">Карта планового Технического Обслуживания автомобиля SUZUKI Swift </t>
    </r>
    <r>
      <rPr>
        <b/>
        <sz val="16"/>
        <rFont val="Arial"/>
        <family val="2"/>
      </rPr>
      <t>(</t>
    </r>
    <r>
      <rPr>
        <b/>
        <sz val="14"/>
        <rFont val="Arial"/>
        <family val="2"/>
      </rPr>
      <t>RS413 и RS415 с двигателям M13A и M15A</t>
    </r>
    <r>
      <rPr>
        <b/>
        <sz val="18"/>
        <rFont val="Arial"/>
        <family val="2"/>
      </rPr>
      <t>)</t>
    </r>
  </si>
  <si>
    <t>Face lift Grand Vitara (JB424)</t>
  </si>
  <si>
    <t>Face lift Grand Vitara (JB632)</t>
  </si>
  <si>
    <t>Swift (RS413/RS415)</t>
  </si>
  <si>
    <t>Карта планового Технического Обслуживания автомобиля SUZUKI Grand Vitara (JB632 с двигателями M32A)</t>
  </si>
  <si>
    <t>Карта планового Технического Обслуживания автомобиля SUZUKI Grand Vitara (JB424 с двигателями M24A)</t>
  </si>
  <si>
    <t>Свечи (AC DELCO 41-990)</t>
  </si>
  <si>
    <t xml:space="preserve">Масло моторное Mobil 5W30                                           двигатель </t>
  </si>
  <si>
    <r>
      <t xml:space="preserve">Масло   ATF 3317                                                         </t>
    </r>
    <r>
      <rPr>
        <sz val="12"/>
        <color indexed="10"/>
        <rFont val="Arial"/>
        <family val="2"/>
      </rPr>
      <t xml:space="preserve">  </t>
    </r>
    <r>
      <rPr>
        <sz val="12"/>
        <rFont val="Arial"/>
        <family val="2"/>
      </rPr>
      <t xml:space="preserve"> АКПП</t>
    </r>
  </si>
  <si>
    <t xml:space="preserve">Антифриз Mobil 600 (концентрат)                               </t>
  </si>
  <si>
    <t xml:space="preserve">Масло моторное Mobil 0W30                                         </t>
  </si>
  <si>
    <t>Свечи (NGK SILFR6A11)</t>
  </si>
  <si>
    <t xml:space="preserve">Свечи зажигания платиновые* (R:→)   </t>
  </si>
  <si>
    <t>Карта планового Технического Обслуживания автомобиля SUZUKI Grand Vitara (JB420 с двигателем  J20A)</t>
  </si>
  <si>
    <t>2008.06   minor change</t>
  </si>
  <si>
    <t xml:space="preserve">  Антифриз Mobil 600 (концентрат)                        двигатель J20А</t>
  </si>
  <si>
    <t xml:space="preserve">Масло моторное Mobil New Life 5W40                                           </t>
  </si>
  <si>
    <r>
      <t xml:space="preserve">Масло моторное Mobil 5W40                                         двигатель </t>
    </r>
    <r>
      <rPr>
        <sz val="12"/>
        <color indexed="12"/>
        <rFont val="Arial"/>
        <family val="2"/>
      </rPr>
      <t>М16А</t>
    </r>
  </si>
  <si>
    <r>
      <t xml:space="preserve">                                      5W40                                          двигатель </t>
    </r>
    <r>
      <rPr>
        <sz val="12"/>
        <color indexed="17"/>
        <rFont val="Arial"/>
        <family val="2"/>
      </rPr>
      <t>J20А</t>
    </r>
  </si>
  <si>
    <r>
      <t xml:space="preserve">  Масло моторное Mobil 5W40                                          двигатель </t>
    </r>
    <r>
      <rPr>
        <sz val="10"/>
        <color indexed="17"/>
        <rFont val="Arial"/>
        <family val="2"/>
      </rPr>
      <t>J20А</t>
    </r>
  </si>
  <si>
    <r>
      <t xml:space="preserve">Масло   ATF 3317                                                         </t>
    </r>
    <r>
      <rPr>
        <sz val="10"/>
        <color indexed="10"/>
        <rFont val="Arial"/>
        <family val="2"/>
      </rPr>
      <t xml:space="preserve">   АКПП</t>
    </r>
  </si>
  <si>
    <r>
      <t>•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>"R": Переустановка или замена.</t>
    </r>
  </si>
  <si>
    <r>
      <t>•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 xml:space="preserve">"I": Проверка, затем, при необходимости очистка, регулировка, смазка или замена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в случае замены по необходимости, стоимость работы по замене не входит в стоимость ТО и оплачивается отдельно)</t>
    </r>
  </si>
  <si>
    <r>
      <t>•</t>
    </r>
    <r>
      <rPr>
        <sz val="11"/>
        <rFont val="Arial"/>
        <family val="2"/>
      </rPr>
      <t xml:space="preserve">   </t>
    </r>
    <r>
      <rPr>
        <b/>
        <sz val="11"/>
        <rFont val="Arial"/>
        <family val="2"/>
      </rPr>
      <t>"R": Переустановка или замена.</t>
    </r>
  </si>
  <si>
    <r>
      <t>•</t>
    </r>
    <r>
      <rPr>
        <sz val="11"/>
        <rFont val="Arial"/>
        <family val="2"/>
      </rPr>
      <t xml:space="preserve">   </t>
    </r>
    <r>
      <rPr>
        <b/>
        <sz val="11"/>
        <rFont val="Arial"/>
        <family val="2"/>
      </rPr>
      <t xml:space="preserve">"I": Проверка, затем, при необходимости очистка, регулировка, смазка или замена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в случае замены по необходимости, стоимость работы по замене не входит в стоимость ТО и оплачивается отдельно)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</si>
</sst>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9"/>
      <name val="Arial Cyr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6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sz val="10"/>
      <color indexed="17"/>
      <name val="Arial"/>
      <family val="2"/>
    </font>
    <font>
      <b/>
      <sz val="12"/>
      <name val="Arial Cyr"/>
      <family val="2"/>
    </font>
    <font>
      <sz val="11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1"/>
      <name val="Arial Cyr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2"/>
      <color indexed="14"/>
      <name val="Arial"/>
      <family val="2"/>
    </font>
    <font>
      <sz val="12"/>
      <color indexed="52"/>
      <name val="Arial"/>
      <family val="2"/>
    </font>
    <font>
      <sz val="12"/>
      <color indexed="53"/>
      <name val="Arial"/>
      <family val="2"/>
    </font>
    <font>
      <sz val="12"/>
      <color indexed="51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2"/>
    </font>
    <font>
      <i/>
      <sz val="9"/>
      <name val="Arial"/>
      <family val="2"/>
    </font>
    <font>
      <sz val="9"/>
      <name val="Arial Cyr"/>
      <family val="2"/>
    </font>
    <font>
      <i/>
      <sz val="11"/>
      <name val="Arial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9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1" borderId="7" applyNumberFormat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75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" fillId="22" borderId="10" xfId="0" applyNumberFormat="1" applyFont="1" applyFill="1" applyBorder="1" applyAlignment="1" applyProtection="1">
      <alignment horizontal="center" vertical="top"/>
      <protection/>
    </xf>
    <xf numFmtId="0" fontId="2" fillId="22" borderId="10" xfId="0" applyNumberFormat="1" applyFont="1" applyFill="1" applyBorder="1" applyAlignment="1" applyProtection="1">
      <alignment horizontal="center" vertical="top"/>
      <protection/>
    </xf>
    <xf numFmtId="0" fontId="0" fillId="22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24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4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left" vertical="top"/>
      <protection/>
    </xf>
    <xf numFmtId="0" fontId="6" fillId="22" borderId="10" xfId="0" applyNumberFormat="1" applyFont="1" applyFill="1" applyBorder="1" applyAlignment="1" applyProtection="1">
      <alignment horizontal="center" vertical="top" wrapText="1"/>
      <protection/>
    </xf>
    <xf numFmtId="0" fontId="0" fillId="4" borderId="11" xfId="0" applyNumberFormat="1" applyFont="1" applyFill="1" applyBorder="1" applyAlignment="1" applyProtection="1">
      <alignment horizontal="left" vertical="top"/>
      <protection/>
    </xf>
    <xf numFmtId="0" fontId="0" fillId="4" borderId="12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0" fillId="4" borderId="13" xfId="0" applyNumberFormat="1" applyFont="1" applyFill="1" applyBorder="1" applyAlignment="1" applyProtection="1">
      <alignment horizontal="left" vertical="top"/>
      <protection/>
    </xf>
    <xf numFmtId="0" fontId="0" fillId="4" borderId="13" xfId="0" applyNumberFormat="1" applyFont="1" applyFill="1" applyBorder="1" applyAlignment="1" applyProtection="1">
      <alignment horizontal="left" vertical="top"/>
      <protection/>
    </xf>
    <xf numFmtId="0" fontId="2" fillId="24" borderId="10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15" fillId="0" borderId="15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4" fillId="0" borderId="15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7" fillId="0" borderId="16" xfId="0" applyNumberFormat="1" applyFont="1" applyFill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horizontal="left" vertical="top"/>
      <protection/>
    </xf>
    <xf numFmtId="0" fontId="0" fillId="4" borderId="16" xfId="0" applyNumberFormat="1" applyFont="1" applyFill="1" applyBorder="1" applyAlignment="1" applyProtection="1">
      <alignment horizontal="left" vertical="top"/>
      <protection/>
    </xf>
    <xf numFmtId="0" fontId="0" fillId="4" borderId="17" xfId="0" applyNumberFormat="1" applyFont="1" applyFill="1" applyBorder="1" applyAlignment="1" applyProtection="1">
      <alignment horizontal="left" vertical="top"/>
      <protection/>
    </xf>
    <xf numFmtId="0" fontId="0" fillId="4" borderId="18" xfId="0" applyNumberFormat="1" applyFont="1" applyFill="1" applyBorder="1" applyAlignment="1" applyProtection="1">
      <alignment horizontal="left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4" borderId="16" xfId="0" applyNumberFormat="1" applyFont="1" applyFill="1" applyBorder="1" applyAlignment="1" applyProtection="1">
      <alignment horizontal="left" vertical="top"/>
      <protection/>
    </xf>
    <xf numFmtId="0" fontId="0" fillId="4" borderId="17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center" vertical="top"/>
      <protection/>
    </xf>
    <xf numFmtId="0" fontId="0" fillId="24" borderId="16" xfId="0" applyNumberFormat="1" applyFont="1" applyFill="1" applyBorder="1" applyAlignment="1" applyProtection="1">
      <alignment horizontal="left" vertical="top"/>
      <protection/>
    </xf>
    <xf numFmtId="0" fontId="0" fillId="24" borderId="16" xfId="0" applyNumberFormat="1" applyFont="1" applyFill="1" applyBorder="1" applyAlignment="1" applyProtection="1">
      <alignment horizontal="left" vertical="top"/>
      <protection/>
    </xf>
    <xf numFmtId="0" fontId="0" fillId="24" borderId="17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4" borderId="18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22" borderId="16" xfId="0" applyNumberFormat="1" applyFont="1" applyFill="1" applyBorder="1" applyAlignment="1" applyProtection="1">
      <alignment horizontal="left" vertical="top"/>
      <protection/>
    </xf>
    <xf numFmtId="0" fontId="0" fillId="22" borderId="18" xfId="0" applyNumberFormat="1" applyFont="1" applyFill="1" applyBorder="1" applyAlignment="1" applyProtection="1">
      <alignment horizontal="left" vertical="top"/>
      <protection/>
    </xf>
    <xf numFmtId="0" fontId="0" fillId="22" borderId="18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4" borderId="10" xfId="0" applyNumberFormat="1" applyFont="1" applyFill="1" applyBorder="1" applyAlignment="1" applyProtection="1">
      <alignment horizontal="left" vertical="top"/>
      <protection/>
    </xf>
    <xf numFmtId="0" fontId="2" fillId="4" borderId="17" xfId="0" applyNumberFormat="1" applyFont="1" applyFill="1" applyBorder="1" applyAlignment="1" applyProtection="1">
      <alignment horizontal="center" vertical="top"/>
      <protection/>
    </xf>
    <xf numFmtId="0" fontId="0" fillId="24" borderId="10" xfId="0" applyNumberFormat="1" applyFont="1" applyFill="1" applyBorder="1" applyAlignment="1" applyProtection="1">
      <alignment horizontal="center" vertical="top"/>
      <protection/>
    </xf>
    <xf numFmtId="0" fontId="0" fillId="24" borderId="10" xfId="0" applyNumberFormat="1" applyFont="1" applyFill="1" applyBorder="1" applyAlignment="1" applyProtection="1">
      <alignment horizontal="center" vertical="top"/>
      <protection/>
    </xf>
    <xf numFmtId="0" fontId="0" fillId="22" borderId="16" xfId="0" applyNumberFormat="1" applyFont="1" applyFill="1" applyBorder="1" applyAlignment="1" applyProtection="1">
      <alignment horizontal="center" vertical="top" wrapText="1"/>
      <protection/>
    </xf>
    <xf numFmtId="0" fontId="0" fillId="22" borderId="10" xfId="0" applyNumberFormat="1" applyFont="1" applyFill="1" applyBorder="1" applyAlignment="1" applyProtection="1">
      <alignment horizontal="center" vertical="top"/>
      <protection/>
    </xf>
    <xf numFmtId="0" fontId="0" fillId="4" borderId="20" xfId="0" applyNumberFormat="1" applyFont="1" applyFill="1" applyBorder="1" applyAlignment="1" applyProtection="1">
      <alignment horizontal="center" vertical="top"/>
      <protection/>
    </xf>
    <xf numFmtId="0" fontId="0" fillId="4" borderId="10" xfId="0" applyNumberFormat="1" applyFont="1" applyFill="1" applyBorder="1" applyAlignment="1" applyProtection="1">
      <alignment horizontal="center" vertical="top"/>
      <protection/>
    </xf>
    <xf numFmtId="1" fontId="18" fillId="4" borderId="11" xfId="0" applyNumberFormat="1" applyFont="1" applyFill="1" applyBorder="1" applyAlignment="1">
      <alignment horizontal="center"/>
    </xf>
    <xf numFmtId="0" fontId="0" fillId="4" borderId="21" xfId="0" applyNumberFormat="1" applyFont="1" applyFill="1" applyBorder="1" applyAlignment="1" applyProtection="1">
      <alignment horizontal="left" vertical="top"/>
      <protection/>
    </xf>
    <xf numFmtId="0" fontId="7" fillId="0" borderId="22" xfId="0" applyNumberFormat="1" applyFont="1" applyFill="1" applyBorder="1" applyAlignment="1" applyProtection="1">
      <alignment horizontal="left" vertical="top"/>
      <protection/>
    </xf>
    <xf numFmtId="0" fontId="2" fillId="4" borderId="11" xfId="0" applyNumberFormat="1" applyFont="1" applyFill="1" applyBorder="1" applyAlignment="1" applyProtection="1">
      <alignment horizontal="center" vertical="top"/>
      <protection/>
    </xf>
    <xf numFmtId="0" fontId="0" fillId="22" borderId="16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1" fontId="18" fillId="4" borderId="10" xfId="0" applyNumberFormat="1" applyFont="1" applyFill="1" applyBorder="1" applyAlignment="1">
      <alignment horizontal="center"/>
    </xf>
    <xf numFmtId="0" fontId="0" fillId="24" borderId="17" xfId="0" applyNumberFormat="1" applyFont="1" applyFill="1" applyBorder="1" applyAlignment="1" applyProtection="1">
      <alignment vertical="top"/>
      <protection/>
    </xf>
    <xf numFmtId="0" fontId="2" fillId="4" borderId="12" xfId="0" applyNumberFormat="1" applyFont="1" applyFill="1" applyBorder="1" applyAlignment="1" applyProtection="1">
      <alignment horizontal="center" vertical="top"/>
      <protection/>
    </xf>
    <xf numFmtId="0" fontId="2" fillId="0" borderId="23" xfId="0" applyNumberFormat="1" applyFont="1" applyFill="1" applyBorder="1" applyAlignment="1" applyProtection="1">
      <alignment horizontal="center" vertical="top"/>
      <protection/>
    </xf>
    <xf numFmtId="0" fontId="0" fillId="22" borderId="0" xfId="0" applyNumberFormat="1" applyFont="1" applyFill="1" applyBorder="1" applyAlignment="1" applyProtection="1">
      <alignment horizontal="left" vertical="top"/>
      <protection/>
    </xf>
    <xf numFmtId="0" fontId="2" fillId="0" borderId="22" xfId="0" applyNumberFormat="1" applyFont="1" applyFill="1" applyBorder="1" applyAlignment="1" applyProtection="1">
      <alignment horizontal="center" vertical="top"/>
      <protection/>
    </xf>
    <xf numFmtId="0" fontId="2" fillId="4" borderId="16" xfId="0" applyNumberFormat="1" applyFont="1" applyFill="1" applyBorder="1" applyAlignment="1" applyProtection="1">
      <alignment horizontal="center" vertical="top"/>
      <protection/>
    </xf>
    <xf numFmtId="0" fontId="0" fillId="22" borderId="16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 vertical="top"/>
      <protection/>
    </xf>
    <xf numFmtId="0" fontId="0" fillId="22" borderId="17" xfId="0" applyNumberFormat="1" applyFont="1" applyFill="1" applyBorder="1" applyAlignment="1" applyProtection="1">
      <alignment horizontal="left" vertical="top"/>
      <protection/>
    </xf>
    <xf numFmtId="0" fontId="0" fillId="22" borderId="21" xfId="0" applyNumberFormat="1" applyFont="1" applyFill="1" applyBorder="1" applyAlignment="1" applyProtection="1">
      <alignment horizontal="left" vertical="top"/>
      <protection/>
    </xf>
    <xf numFmtId="0" fontId="0" fillId="22" borderId="19" xfId="0" applyNumberFormat="1" applyFont="1" applyFill="1" applyBorder="1" applyAlignment="1" applyProtection="1">
      <alignment horizontal="left" vertical="top"/>
      <protection/>
    </xf>
    <xf numFmtId="0" fontId="0" fillId="22" borderId="21" xfId="0" applyNumberFormat="1" applyFont="1" applyFill="1" applyBorder="1" applyAlignment="1" applyProtection="1">
      <alignment horizontal="left" vertical="top"/>
      <protection/>
    </xf>
    <xf numFmtId="0" fontId="0" fillId="22" borderId="19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0" fillId="4" borderId="0" xfId="0" applyNumberFormat="1" applyFont="1" applyFill="1" applyBorder="1" applyAlignment="1" applyProtection="1">
      <alignment horizontal="left" vertical="top"/>
      <protection/>
    </xf>
    <xf numFmtId="0" fontId="17" fillId="4" borderId="0" xfId="0" applyNumberFormat="1" applyFont="1" applyFill="1" applyBorder="1" applyAlignment="1" applyProtection="1">
      <alignment horizontal="center" vertical="top"/>
      <protection/>
    </xf>
    <xf numFmtId="0" fontId="2" fillId="4" borderId="0" xfId="0" applyNumberFormat="1" applyFont="1" applyFill="1" applyBorder="1" applyAlignment="1" applyProtection="1">
      <alignment horizontal="center" vertical="top"/>
      <protection/>
    </xf>
    <xf numFmtId="0" fontId="0" fillId="24" borderId="0" xfId="0" applyNumberFormat="1" applyFont="1" applyFill="1" applyBorder="1" applyAlignment="1" applyProtection="1">
      <alignment horizontal="left" vertical="top"/>
      <protection/>
    </xf>
    <xf numFmtId="0" fontId="0" fillId="22" borderId="0" xfId="0" applyNumberFormat="1" applyFont="1" applyFill="1" applyBorder="1" applyAlignment="1" applyProtection="1">
      <alignment horizontal="left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17" fillId="4" borderId="21" xfId="0" applyNumberFormat="1" applyFont="1" applyFill="1" applyBorder="1" applyAlignment="1" applyProtection="1">
      <alignment horizontal="center" vertical="top"/>
      <protection/>
    </xf>
    <xf numFmtId="0" fontId="17" fillId="4" borderId="22" xfId="0" applyNumberFormat="1" applyFont="1" applyFill="1" applyBorder="1" applyAlignment="1" applyProtection="1">
      <alignment horizontal="center" vertical="top"/>
      <protection/>
    </xf>
    <xf numFmtId="0" fontId="0" fillId="22" borderId="17" xfId="0" applyNumberFormat="1" applyFont="1" applyFill="1" applyBorder="1" applyAlignment="1" applyProtection="1">
      <alignment horizontal="left" vertical="top"/>
      <protection/>
    </xf>
    <xf numFmtId="0" fontId="2" fillId="22" borderId="21" xfId="0" applyNumberFormat="1" applyFont="1" applyFill="1" applyBorder="1" applyAlignment="1" applyProtection="1">
      <alignment horizontal="left" vertical="top" wrapText="1"/>
      <protection/>
    </xf>
    <xf numFmtId="0" fontId="0" fillId="22" borderId="2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0" fillId="4" borderId="16" xfId="0" applyNumberFormat="1" applyFont="1" applyFill="1" applyBorder="1" applyAlignment="1" applyProtection="1">
      <alignment horizontal="center" vertical="top"/>
      <protection/>
    </xf>
    <xf numFmtId="0" fontId="0" fillId="4" borderId="10" xfId="0" applyNumberFormat="1" applyFont="1" applyFill="1" applyBorder="1" applyAlignment="1" applyProtection="1">
      <alignment horizontal="center" vertical="top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0" fillId="4" borderId="16" xfId="0" applyNumberFormat="1" applyFont="1" applyFill="1" applyBorder="1" applyAlignment="1" applyProtection="1">
      <alignment horizontal="center" vertical="top" wrapText="1"/>
      <protection/>
    </xf>
    <xf numFmtId="164" fontId="0" fillId="4" borderId="10" xfId="0" applyNumberFormat="1" applyFont="1" applyFill="1" applyBorder="1" applyAlignment="1" applyProtection="1">
      <alignment horizontal="center" vertical="top"/>
      <protection/>
    </xf>
    <xf numFmtId="0" fontId="0" fillId="4" borderId="22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20" fillId="0" borderId="19" xfId="0" applyNumberFormat="1" applyFont="1" applyFill="1" applyBorder="1" applyAlignment="1" applyProtection="1">
      <alignment horizontal="center" vertical="top"/>
      <protection/>
    </xf>
    <xf numFmtId="0" fontId="15" fillId="0" borderId="19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center" vertical="top"/>
      <protection/>
    </xf>
    <xf numFmtId="0" fontId="2" fillId="22" borderId="0" xfId="0" applyNumberFormat="1" applyFont="1" applyFill="1" applyBorder="1" applyAlignment="1" applyProtection="1">
      <alignment horizontal="center" vertical="top"/>
      <protection/>
    </xf>
    <xf numFmtId="0" fontId="0" fillId="4" borderId="22" xfId="0" applyNumberFormat="1" applyFont="1" applyFill="1" applyBorder="1" applyAlignment="1" applyProtection="1">
      <alignment horizontal="left" vertical="top"/>
      <protection/>
    </xf>
    <xf numFmtId="0" fontId="0" fillId="4" borderId="17" xfId="0" applyNumberFormat="1" applyFont="1" applyFill="1" applyBorder="1" applyAlignment="1" applyProtection="1">
      <alignment vertical="top"/>
      <protection/>
    </xf>
    <xf numFmtId="0" fontId="0" fillId="4" borderId="17" xfId="0" applyNumberFormat="1" applyFont="1" applyFill="1" applyBorder="1" applyAlignment="1" applyProtection="1">
      <alignment vertical="top" wrapText="1"/>
      <protection/>
    </xf>
    <xf numFmtId="0" fontId="7" fillId="0" borderId="24" xfId="0" applyNumberFormat="1" applyFont="1" applyFill="1" applyBorder="1" applyAlignment="1" applyProtection="1">
      <alignment horizontal="left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2" fillId="4" borderId="21" xfId="0" applyNumberFormat="1" applyFont="1" applyFill="1" applyBorder="1" applyAlignment="1" applyProtection="1">
      <alignment horizontal="center" vertical="top"/>
      <protection/>
    </xf>
    <xf numFmtId="0" fontId="7" fillId="0" borderId="16" xfId="0" applyNumberFormat="1" applyFont="1" applyFill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horizontal="left" vertical="top"/>
      <protection/>
    </xf>
    <xf numFmtId="0" fontId="7" fillId="0" borderId="22" xfId="0" applyNumberFormat="1" applyFont="1" applyFill="1" applyBorder="1" applyAlignment="1" applyProtection="1">
      <alignment horizontal="left" vertical="top"/>
      <protection/>
    </xf>
    <xf numFmtId="0" fontId="2" fillId="4" borderId="25" xfId="0" applyNumberFormat="1" applyFont="1" applyFill="1" applyBorder="1" applyAlignment="1" applyProtection="1">
      <alignment horizontal="center"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0" fillId="4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21" xfId="0" applyNumberFormat="1" applyFont="1" applyFill="1" applyBorder="1" applyAlignment="1" applyProtection="1">
      <alignment vertical="top"/>
      <protection/>
    </xf>
    <xf numFmtId="0" fontId="0" fillId="4" borderId="17" xfId="0" applyNumberFormat="1" applyFont="1" applyFill="1" applyBorder="1" applyAlignment="1" applyProtection="1">
      <alignment horizontal="left" vertical="top" wrapText="1"/>
      <protection/>
    </xf>
    <xf numFmtId="0" fontId="0" fillId="4" borderId="22" xfId="0" applyNumberFormat="1" applyFont="1" applyFill="1" applyBorder="1" applyAlignment="1" applyProtection="1">
      <alignment horizontal="left" vertical="top"/>
      <protection/>
    </xf>
    <xf numFmtId="0" fontId="0" fillId="4" borderId="22" xfId="0" applyNumberFormat="1" applyFont="1" applyFill="1" applyBorder="1" applyAlignment="1" applyProtection="1">
      <alignment vertical="top"/>
      <protection/>
    </xf>
    <xf numFmtId="0" fontId="0" fillId="24" borderId="22" xfId="0" applyNumberFormat="1" applyFont="1" applyFill="1" applyBorder="1" applyAlignment="1" applyProtection="1">
      <alignment horizontal="left" vertical="top"/>
      <protection/>
    </xf>
    <xf numFmtId="0" fontId="0" fillId="24" borderId="18" xfId="0" applyNumberFormat="1" applyFont="1" applyFill="1" applyBorder="1" applyAlignment="1" applyProtection="1">
      <alignment horizontal="left" vertical="top"/>
      <protection/>
    </xf>
    <xf numFmtId="0" fontId="0" fillId="0" borderId="22" xfId="0" applyNumberFormat="1" applyFont="1" applyFill="1" applyBorder="1" applyAlignment="1" applyProtection="1">
      <alignment horizontal="left" vertical="top"/>
      <protection/>
    </xf>
    <xf numFmtId="0" fontId="2" fillId="24" borderId="11" xfId="0" applyNumberFormat="1" applyFont="1" applyFill="1" applyBorder="1" applyAlignment="1" applyProtection="1">
      <alignment horizontal="center" vertical="top"/>
      <protection/>
    </xf>
    <xf numFmtId="0" fontId="0" fillId="22" borderId="23" xfId="0" applyNumberFormat="1" applyFont="1" applyFill="1" applyBorder="1" applyAlignment="1" applyProtection="1">
      <alignment horizontal="center" vertical="top"/>
      <protection/>
    </xf>
    <xf numFmtId="0" fontId="2" fillId="22" borderId="12" xfId="0" applyNumberFormat="1" applyFont="1" applyFill="1" applyBorder="1" applyAlignment="1" applyProtection="1">
      <alignment horizontal="center" vertical="top"/>
      <protection/>
    </xf>
    <xf numFmtId="0" fontId="0" fillId="4" borderId="25" xfId="0" applyNumberFormat="1" applyFont="1" applyFill="1" applyBorder="1" applyAlignment="1" applyProtection="1">
      <alignment vertical="top"/>
      <protection/>
    </xf>
    <xf numFmtId="0" fontId="2" fillId="22" borderId="18" xfId="0" applyNumberFormat="1" applyFont="1" applyFill="1" applyBorder="1" applyAlignment="1" applyProtection="1">
      <alignment horizontal="left" vertical="top" wrapText="1"/>
      <protection/>
    </xf>
    <xf numFmtId="0" fontId="0" fillId="22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vertical="top"/>
      <protection/>
    </xf>
    <xf numFmtId="0" fontId="0" fillId="22" borderId="21" xfId="0" applyNumberFormat="1" applyFont="1" applyFill="1" applyBorder="1" applyAlignment="1" applyProtection="1">
      <alignment vertical="top"/>
      <protection/>
    </xf>
    <xf numFmtId="0" fontId="0" fillId="22" borderId="22" xfId="0" applyNumberFormat="1" applyFont="1" applyFill="1" applyBorder="1" applyAlignment="1" applyProtection="1">
      <alignment vertical="top"/>
      <protection/>
    </xf>
    <xf numFmtId="164" fontId="0" fillId="4" borderId="10" xfId="0" applyNumberFormat="1" applyFont="1" applyFill="1" applyBorder="1" applyAlignment="1" applyProtection="1">
      <alignment horizontal="center" vertical="top"/>
      <protection/>
    </xf>
    <xf numFmtId="0" fontId="2" fillId="22" borderId="21" xfId="0" applyNumberFormat="1" applyFont="1" applyFill="1" applyBorder="1" applyAlignment="1" applyProtection="1">
      <alignment horizontal="right" vertical="top"/>
      <protection/>
    </xf>
    <xf numFmtId="0" fontId="2" fillId="22" borderId="22" xfId="0" applyNumberFormat="1" applyFont="1" applyFill="1" applyBorder="1" applyAlignment="1" applyProtection="1">
      <alignment horizontal="right" vertical="top"/>
      <protection/>
    </xf>
    <xf numFmtId="0" fontId="2" fillId="22" borderId="16" xfId="0" applyNumberFormat="1" applyFont="1" applyFill="1" applyBorder="1" applyAlignment="1" applyProtection="1">
      <alignment horizontal="right" vertical="top"/>
      <protection/>
    </xf>
    <xf numFmtId="0" fontId="2" fillId="22" borderId="21" xfId="0" applyNumberFormat="1" applyFont="1" applyFill="1" applyBorder="1" applyAlignment="1" applyProtection="1">
      <alignment vertical="top"/>
      <protection/>
    </xf>
    <xf numFmtId="0" fontId="2" fillId="22" borderId="22" xfId="0" applyNumberFormat="1" applyFont="1" applyFill="1" applyBorder="1" applyAlignment="1" applyProtection="1">
      <alignment vertical="top"/>
      <protection/>
    </xf>
    <xf numFmtId="0" fontId="7" fillId="0" borderId="22" xfId="0" applyNumberFormat="1" applyFont="1" applyFill="1" applyBorder="1" applyAlignment="1" applyProtection="1">
      <alignment vertical="top"/>
      <protection/>
    </xf>
    <xf numFmtId="0" fontId="25" fillId="0" borderId="13" xfId="0" applyNumberFormat="1" applyFont="1" applyFill="1" applyBorder="1" applyAlignment="1" applyProtection="1">
      <alignment horizontal="left" vertical="top"/>
      <protection/>
    </xf>
    <xf numFmtId="0" fontId="25" fillId="0" borderId="12" xfId="0" applyNumberFormat="1" applyFont="1" applyFill="1" applyBorder="1" applyAlignment="1" applyProtection="1">
      <alignment horizontal="left" vertical="top"/>
      <protection/>
    </xf>
    <xf numFmtId="0" fontId="2" fillId="4" borderId="22" xfId="0" applyNumberFormat="1" applyFont="1" applyFill="1" applyBorder="1" applyAlignment="1" applyProtection="1">
      <alignment horizontal="center" vertical="top"/>
      <protection/>
    </xf>
    <xf numFmtId="0" fontId="2" fillId="4" borderId="24" xfId="0" applyNumberFormat="1" applyFont="1" applyFill="1" applyBorder="1" applyAlignment="1" applyProtection="1">
      <alignment horizontal="center" vertical="top"/>
      <protection/>
    </xf>
    <xf numFmtId="1" fontId="16" fillId="4" borderId="12" xfId="0" applyNumberFormat="1" applyFont="1" applyFill="1" applyBorder="1" applyAlignment="1" applyProtection="1">
      <alignment horizontal="center" vertical="top"/>
      <protection/>
    </xf>
    <xf numFmtId="0" fontId="2" fillId="22" borderId="10" xfId="0" applyNumberFormat="1" applyFont="1" applyFill="1" applyBorder="1" applyAlignment="1" applyProtection="1">
      <alignment vertical="top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left"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7" fillId="0" borderId="18" xfId="0" applyNumberFormat="1" applyFont="1" applyFill="1" applyBorder="1" applyAlignment="1" applyProtection="1">
      <alignment horizontal="left" vertical="top"/>
      <protection/>
    </xf>
    <xf numFmtId="0" fontId="0" fillId="22" borderId="19" xfId="0" applyNumberFormat="1" applyFont="1" applyFill="1" applyBorder="1" applyAlignment="1" applyProtection="1">
      <alignment vertical="top"/>
      <protection/>
    </xf>
    <xf numFmtId="1" fontId="16" fillId="4" borderId="13" xfId="0" applyNumberFormat="1" applyFont="1" applyFill="1" applyBorder="1" applyAlignment="1" applyProtection="1">
      <alignment horizontal="center" vertical="top"/>
      <protection/>
    </xf>
    <xf numFmtId="0" fontId="7" fillId="0" borderId="17" xfId="0" applyNumberFormat="1" applyFont="1" applyFill="1" applyBorder="1" applyAlignment="1" applyProtection="1">
      <alignment horizontal="left" vertical="top"/>
      <protection/>
    </xf>
    <xf numFmtId="0" fontId="2" fillId="4" borderId="18" xfId="0" applyNumberFormat="1" applyFont="1" applyFill="1" applyBorder="1" applyAlignment="1" applyProtection="1">
      <alignment horizontal="center" vertical="top" wrapText="1"/>
      <protection/>
    </xf>
    <xf numFmtId="0" fontId="2" fillId="4" borderId="21" xfId="0" applyNumberFormat="1" applyFont="1" applyFill="1" applyBorder="1" applyAlignment="1" applyProtection="1">
      <alignment vertical="top"/>
      <protection/>
    </xf>
    <xf numFmtId="0" fontId="2" fillId="4" borderId="20" xfId="0" applyNumberFormat="1" applyFont="1" applyFill="1" applyBorder="1" applyAlignment="1" applyProtection="1">
      <alignment vertical="top"/>
      <protection/>
    </xf>
    <xf numFmtId="0" fontId="2" fillId="4" borderId="18" xfId="0" applyNumberFormat="1" applyFont="1" applyFill="1" applyBorder="1" applyAlignment="1" applyProtection="1">
      <alignment vertical="top"/>
      <protection/>
    </xf>
    <xf numFmtId="0" fontId="0" fillId="24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0" fontId="25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19" xfId="0" applyNumberFormat="1" applyFont="1" applyFill="1" applyBorder="1" applyAlignment="1" applyProtection="1">
      <alignment horizontal="center" vertical="top"/>
      <protection/>
    </xf>
    <xf numFmtId="0" fontId="2" fillId="24" borderId="12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2" fillId="4" borderId="18" xfId="0" applyNumberFormat="1" applyFont="1" applyFill="1" applyBorder="1" applyAlignment="1" applyProtection="1">
      <alignment horizontal="center" vertical="top"/>
      <protection/>
    </xf>
    <xf numFmtId="0" fontId="0" fillId="4" borderId="21" xfId="0" applyNumberFormat="1" applyFont="1" applyFill="1" applyBorder="1" applyAlignment="1" applyProtection="1">
      <alignment vertical="top"/>
      <protection/>
    </xf>
    <xf numFmtId="0" fontId="0" fillId="4" borderId="20" xfId="0" applyNumberFormat="1" applyFont="1" applyFill="1" applyBorder="1" applyAlignment="1" applyProtection="1">
      <alignment vertical="top"/>
      <protection/>
    </xf>
    <xf numFmtId="0" fontId="0" fillId="4" borderId="14" xfId="0" applyNumberFormat="1" applyFont="1" applyFill="1" applyBorder="1" applyAlignment="1" applyProtection="1">
      <alignment vertical="top"/>
      <protection/>
    </xf>
    <xf numFmtId="0" fontId="0" fillId="4" borderId="23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64" fontId="0" fillId="4" borderId="10" xfId="0" applyNumberFormat="1" applyFont="1" applyFill="1" applyBorder="1" applyAlignment="1" applyProtection="1">
      <alignment horizontal="center" vertical="top"/>
      <protection/>
    </xf>
    <xf numFmtId="1" fontId="2" fillId="0" borderId="11" xfId="0" applyNumberFormat="1" applyFont="1" applyFill="1" applyBorder="1" applyAlignment="1" applyProtection="1">
      <alignment horizontal="center" vertical="top"/>
      <protection/>
    </xf>
    <xf numFmtId="1" fontId="18" fillId="4" borderId="12" xfId="0" applyNumberFormat="1" applyFont="1" applyFill="1" applyBorder="1" applyAlignment="1">
      <alignment horizontal="center"/>
    </xf>
    <xf numFmtId="1" fontId="16" fillId="4" borderId="1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1" fontId="0" fillId="0" borderId="14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 vertical="top"/>
      <protection/>
    </xf>
    <xf numFmtId="0" fontId="8" fillId="22" borderId="23" xfId="0" applyNumberFormat="1" applyFont="1" applyFill="1" applyBorder="1" applyAlignment="1" applyProtection="1">
      <alignment horizontal="center" vertical="top"/>
      <protection/>
    </xf>
    <xf numFmtId="0" fontId="7" fillId="22" borderId="12" xfId="0" applyNumberFormat="1" applyFont="1" applyFill="1" applyBorder="1" applyAlignment="1" applyProtection="1">
      <alignment horizontal="center" vertical="top"/>
      <protection/>
    </xf>
    <xf numFmtId="0" fontId="8" fillId="22" borderId="16" xfId="0" applyNumberFormat="1" applyFont="1" applyFill="1" applyBorder="1" applyAlignment="1" applyProtection="1">
      <alignment horizontal="center" vertical="top" wrapText="1"/>
      <protection/>
    </xf>
    <xf numFmtId="0" fontId="7" fillId="22" borderId="10" xfId="0" applyNumberFormat="1" applyFont="1" applyFill="1" applyBorder="1" applyAlignment="1" applyProtection="1">
      <alignment horizontal="center" vertical="top"/>
      <protection/>
    </xf>
    <xf numFmtId="0" fontId="8" fillId="22" borderId="16" xfId="0" applyNumberFormat="1" applyFont="1" applyFill="1" applyBorder="1" applyAlignment="1" applyProtection="1">
      <alignment horizontal="center" vertical="top"/>
      <protection/>
    </xf>
    <xf numFmtId="2" fontId="8" fillId="22" borderId="16" xfId="0" applyNumberFormat="1" applyFont="1" applyFill="1" applyBorder="1" applyAlignment="1" applyProtection="1">
      <alignment horizontal="center" vertical="top"/>
      <protection/>
    </xf>
    <xf numFmtId="0" fontId="8" fillId="22" borderId="10" xfId="0" applyNumberFormat="1" applyFont="1" applyFill="1" applyBorder="1" applyAlignment="1" applyProtection="1">
      <alignment horizontal="center" vertical="top"/>
      <protection/>
    </xf>
    <xf numFmtId="0" fontId="7" fillId="22" borderId="16" xfId="0" applyNumberFormat="1" applyFont="1" applyFill="1" applyBorder="1" applyAlignment="1" applyProtection="1">
      <alignment horizontal="center" vertical="top"/>
      <protection/>
    </xf>
    <xf numFmtId="0" fontId="8" fillId="24" borderId="10" xfId="0" applyNumberFormat="1" applyFont="1" applyFill="1" applyBorder="1" applyAlignment="1" applyProtection="1">
      <alignment horizontal="center" vertical="top"/>
      <protection/>
    </xf>
    <xf numFmtId="0" fontId="7" fillId="24" borderId="10" xfId="0" applyNumberFormat="1" applyFont="1" applyFill="1" applyBorder="1" applyAlignment="1" applyProtection="1">
      <alignment horizontal="center" vertical="top"/>
      <protection/>
    </xf>
    <xf numFmtId="0" fontId="7" fillId="24" borderId="19" xfId="0" applyNumberFormat="1" applyFont="1" applyFill="1" applyBorder="1" applyAlignment="1" applyProtection="1">
      <alignment horizontal="center" vertical="top"/>
      <protection/>
    </xf>
    <xf numFmtId="0" fontId="8" fillId="24" borderId="11" xfId="0" applyNumberFormat="1" applyFont="1" applyFill="1" applyBorder="1" applyAlignment="1" applyProtection="1">
      <alignment horizontal="center" vertical="top"/>
      <protection/>
    </xf>
    <xf numFmtId="0" fontId="7" fillId="24" borderId="11" xfId="0" applyNumberFormat="1" applyFont="1" applyFill="1" applyBorder="1" applyAlignment="1" applyProtection="1">
      <alignment horizontal="center" vertical="top"/>
      <protection/>
    </xf>
    <xf numFmtId="0" fontId="8" fillId="4" borderId="10" xfId="0" applyNumberFormat="1" applyFont="1" applyFill="1" applyBorder="1" applyAlignment="1" applyProtection="1">
      <alignment horizontal="center" vertical="top"/>
      <protection/>
    </xf>
    <xf numFmtId="164" fontId="7" fillId="4" borderId="10" xfId="0" applyNumberFormat="1" applyFont="1" applyFill="1" applyBorder="1" applyAlignment="1" applyProtection="1">
      <alignment horizontal="center" vertical="top"/>
      <protection/>
    </xf>
    <xf numFmtId="0" fontId="8" fillId="4" borderId="20" xfId="0" applyNumberFormat="1" applyFont="1" applyFill="1" applyBorder="1" applyAlignment="1" applyProtection="1">
      <alignment horizontal="center" vertical="top"/>
      <protection/>
    </xf>
    <xf numFmtId="1" fontId="7" fillId="4" borderId="11" xfId="0" applyNumberFormat="1" applyFont="1" applyFill="1" applyBorder="1" applyAlignment="1" applyProtection="1">
      <alignment horizontal="center" vertical="top"/>
      <protection/>
    </xf>
    <xf numFmtId="1" fontId="26" fillId="4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1" fontId="7" fillId="0" borderId="10" xfId="0" applyNumberFormat="1" applyFont="1" applyFill="1" applyBorder="1" applyAlignment="1" applyProtection="1">
      <alignment horizontal="center" vertical="top"/>
      <protection/>
    </xf>
    <xf numFmtId="0" fontId="8" fillId="4" borderId="22" xfId="0" applyNumberFormat="1" applyFont="1" applyFill="1" applyBorder="1" applyAlignment="1" applyProtection="1">
      <alignment horizontal="center" vertical="top"/>
      <protection/>
    </xf>
    <xf numFmtId="164" fontId="7" fillId="4" borderId="26" xfId="0" applyNumberFormat="1" applyFont="1" applyFill="1" applyBorder="1" applyAlignment="1" applyProtection="1">
      <alignment horizontal="center" vertical="top"/>
      <protection/>
    </xf>
    <xf numFmtId="1" fontId="7" fillId="4" borderId="10" xfId="0" applyNumberFormat="1" applyFont="1" applyFill="1" applyBorder="1" applyAlignment="1" applyProtection="1">
      <alignment horizontal="center" vertical="top"/>
      <protection/>
    </xf>
    <xf numFmtId="1" fontId="26" fillId="4" borderId="11" xfId="0" applyNumberFormat="1" applyFont="1" applyFill="1" applyBorder="1" applyAlignment="1">
      <alignment horizontal="center"/>
    </xf>
    <xf numFmtId="0" fontId="7" fillId="4" borderId="19" xfId="0" applyNumberFormat="1" applyFont="1" applyFill="1" applyBorder="1" applyAlignment="1" applyProtection="1">
      <alignment horizontal="center" vertical="top"/>
      <protection/>
    </xf>
    <xf numFmtId="0" fontId="7" fillId="4" borderId="10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7" fillId="4" borderId="10" xfId="0" applyNumberFormat="1" applyFont="1" applyFill="1" applyBorder="1" applyAlignment="1" applyProtection="1">
      <alignment horizontal="center" vertical="top"/>
      <protection/>
    </xf>
    <xf numFmtId="0" fontId="8" fillId="4" borderId="16" xfId="0" applyNumberFormat="1" applyFont="1" applyFill="1" applyBorder="1" applyAlignment="1" applyProtection="1">
      <alignment horizontal="center" vertical="top"/>
      <protection/>
    </xf>
    <xf numFmtId="0" fontId="7" fillId="4" borderId="19" xfId="0" applyNumberFormat="1" applyFont="1" applyFill="1" applyBorder="1" applyAlignment="1" applyProtection="1">
      <alignment horizontal="center" vertical="top"/>
      <protection/>
    </xf>
    <xf numFmtId="0" fontId="7" fillId="4" borderId="12" xfId="0" applyNumberFormat="1" applyFont="1" applyFill="1" applyBorder="1" applyAlignment="1" applyProtection="1">
      <alignment horizontal="center" vertical="top"/>
      <protection/>
    </xf>
    <xf numFmtId="0" fontId="7" fillId="4" borderId="11" xfId="0" applyNumberFormat="1" applyFont="1" applyFill="1" applyBorder="1" applyAlignment="1" applyProtection="1">
      <alignment horizontal="center" vertical="top"/>
      <protection/>
    </xf>
    <xf numFmtId="164" fontId="8" fillId="4" borderId="10" xfId="0" applyNumberFormat="1" applyFont="1" applyFill="1" applyBorder="1" applyAlignment="1" applyProtection="1">
      <alignment horizontal="center" vertical="top"/>
      <protection/>
    </xf>
    <xf numFmtId="0" fontId="7" fillId="4" borderId="16" xfId="0" applyNumberFormat="1" applyFont="1" applyFill="1" applyBorder="1" applyAlignment="1" applyProtection="1">
      <alignment horizontal="center" vertical="top" wrapText="1"/>
      <protection/>
    </xf>
    <xf numFmtId="0" fontId="7" fillId="4" borderId="17" xfId="0" applyNumberFormat="1" applyFont="1" applyFill="1" applyBorder="1" applyAlignment="1" applyProtection="1">
      <alignment vertical="top"/>
      <protection/>
    </xf>
    <xf numFmtId="0" fontId="7" fillId="4" borderId="19" xfId="0" applyNumberFormat="1" applyFont="1" applyFill="1" applyBorder="1" applyAlignment="1" applyProtection="1">
      <alignment vertical="top"/>
      <protection/>
    </xf>
    <xf numFmtId="0" fontId="7" fillId="4" borderId="21" xfId="0" applyNumberFormat="1" applyFont="1" applyFill="1" applyBorder="1" applyAlignment="1" applyProtection="1">
      <alignment horizontal="center" vertical="top"/>
      <protection/>
    </xf>
    <xf numFmtId="0" fontId="7" fillId="4" borderId="16" xfId="0" applyNumberFormat="1" applyFont="1" applyFill="1" applyBorder="1" applyAlignment="1" applyProtection="1">
      <alignment vertical="top"/>
      <protection/>
    </xf>
    <xf numFmtId="0" fontId="8" fillId="4" borderId="16" xfId="0" applyNumberFormat="1" applyFont="1" applyFill="1" applyBorder="1" applyAlignment="1" applyProtection="1">
      <alignment horizontal="center" vertical="top" wrapText="1"/>
      <protection/>
    </xf>
    <xf numFmtId="0" fontId="8" fillId="22" borderId="10" xfId="0" applyNumberFormat="1" applyFont="1" applyFill="1" applyBorder="1" applyAlignment="1" applyProtection="1">
      <alignment vertical="top"/>
      <protection/>
    </xf>
    <xf numFmtId="0" fontId="8" fillId="22" borderId="12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8" fillId="4" borderId="18" xfId="0" applyNumberFormat="1" applyFont="1" applyFill="1" applyBorder="1" applyAlignment="1" applyProtection="1">
      <alignment horizontal="left" vertical="top"/>
      <protection/>
    </xf>
    <xf numFmtId="0" fontId="8" fillId="4" borderId="17" xfId="0" applyNumberFormat="1" applyFont="1" applyFill="1" applyBorder="1" applyAlignment="1" applyProtection="1">
      <alignment horizontal="left" vertical="top"/>
      <protection/>
    </xf>
    <xf numFmtId="0" fontId="8" fillId="4" borderId="16" xfId="0" applyNumberFormat="1" applyFont="1" applyFill="1" applyBorder="1" applyAlignment="1" applyProtection="1">
      <alignment horizontal="left" vertical="top"/>
      <protection/>
    </xf>
    <xf numFmtId="0" fontId="8" fillId="4" borderId="0" xfId="0" applyNumberFormat="1" applyFont="1" applyFill="1" applyBorder="1" applyAlignment="1" applyProtection="1">
      <alignment horizontal="left" vertical="top"/>
      <protection/>
    </xf>
    <xf numFmtId="0" fontId="8" fillId="4" borderId="17" xfId="0" applyNumberFormat="1" applyFont="1" applyFill="1" applyBorder="1" applyAlignment="1" applyProtection="1">
      <alignment horizontal="left" vertical="top" wrapText="1"/>
      <protection/>
    </xf>
    <xf numFmtId="0" fontId="8" fillId="4" borderId="17" xfId="0" applyNumberFormat="1" applyFont="1" applyFill="1" applyBorder="1" applyAlignment="1" applyProtection="1">
      <alignment vertical="top" wrapText="1"/>
      <protection/>
    </xf>
    <xf numFmtId="0" fontId="8" fillId="4" borderId="22" xfId="0" applyNumberFormat="1" applyFont="1" applyFill="1" applyBorder="1" applyAlignment="1" applyProtection="1">
      <alignment horizontal="left" vertical="top"/>
      <protection/>
    </xf>
    <xf numFmtId="0" fontId="27" fillId="4" borderId="18" xfId="0" applyNumberFormat="1" applyFont="1" applyFill="1" applyBorder="1" applyAlignment="1" applyProtection="1">
      <alignment horizontal="left" vertical="top"/>
      <protection/>
    </xf>
    <xf numFmtId="0" fontId="27" fillId="4" borderId="17" xfId="0" applyNumberFormat="1" applyFont="1" applyFill="1" applyBorder="1" applyAlignment="1" applyProtection="1">
      <alignment horizontal="left" vertical="top"/>
      <protection/>
    </xf>
    <xf numFmtId="0" fontId="27" fillId="4" borderId="16" xfId="0" applyNumberFormat="1" applyFont="1" applyFill="1" applyBorder="1" applyAlignment="1" applyProtection="1">
      <alignment horizontal="left" vertical="top"/>
      <protection/>
    </xf>
    <xf numFmtId="0" fontId="27" fillId="4" borderId="22" xfId="0" applyNumberFormat="1" applyFont="1" applyFill="1" applyBorder="1" applyAlignment="1" applyProtection="1">
      <alignment horizontal="left" vertical="top"/>
      <protection/>
    </xf>
    <xf numFmtId="0" fontId="8" fillId="4" borderId="17" xfId="0" applyNumberFormat="1" applyFont="1" applyFill="1" applyBorder="1" applyAlignment="1" applyProtection="1">
      <alignment vertical="top"/>
      <protection/>
    </xf>
    <xf numFmtId="0" fontId="8" fillId="4" borderId="21" xfId="0" applyNumberFormat="1" applyFont="1" applyFill="1" applyBorder="1" applyAlignment="1" applyProtection="1">
      <alignment horizontal="left" vertical="top"/>
      <protection/>
    </xf>
    <xf numFmtId="0" fontId="8" fillId="4" borderId="11" xfId="0" applyNumberFormat="1" applyFont="1" applyFill="1" applyBorder="1" applyAlignment="1" applyProtection="1">
      <alignment horizontal="left" vertical="top"/>
      <protection/>
    </xf>
    <xf numFmtId="0" fontId="8" fillId="4" borderId="22" xfId="0" applyNumberFormat="1" applyFont="1" applyFill="1" applyBorder="1" applyAlignment="1" applyProtection="1">
      <alignment vertical="top"/>
      <protection/>
    </xf>
    <xf numFmtId="0" fontId="8" fillId="4" borderId="10" xfId="0" applyNumberFormat="1" applyFont="1" applyFill="1" applyBorder="1" applyAlignment="1" applyProtection="1">
      <alignment horizontal="left" vertical="top"/>
      <protection/>
    </xf>
    <xf numFmtId="0" fontId="7" fillId="0" borderId="16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 vertical="top"/>
      <protection/>
    </xf>
    <xf numFmtId="0" fontId="7" fillId="4" borderId="16" xfId="0" applyNumberFormat="1" applyFont="1" applyFill="1" applyBorder="1" applyAlignment="1" applyProtection="1">
      <alignment horizontal="center" vertical="top"/>
      <protection/>
    </xf>
    <xf numFmtId="0" fontId="8" fillId="24" borderId="18" xfId="0" applyNumberFormat="1" applyFont="1" applyFill="1" applyBorder="1" applyAlignment="1" applyProtection="1">
      <alignment horizontal="left" vertical="top"/>
      <protection/>
    </xf>
    <xf numFmtId="0" fontId="8" fillId="24" borderId="17" xfId="0" applyNumberFormat="1" applyFont="1" applyFill="1" applyBorder="1" applyAlignment="1" applyProtection="1">
      <alignment horizontal="left" vertical="top"/>
      <protection/>
    </xf>
    <xf numFmtId="0" fontId="8" fillId="24" borderId="17" xfId="0" applyNumberFormat="1" applyFont="1" applyFill="1" applyBorder="1" applyAlignment="1" applyProtection="1">
      <alignment vertical="top"/>
      <protection/>
    </xf>
    <xf numFmtId="0" fontId="8" fillId="24" borderId="16" xfId="0" applyNumberFormat="1" applyFont="1" applyFill="1" applyBorder="1" applyAlignment="1" applyProtection="1">
      <alignment horizontal="left" vertical="top"/>
      <protection/>
    </xf>
    <xf numFmtId="0" fontId="8" fillId="24" borderId="0" xfId="0" applyNumberFormat="1" applyFont="1" applyFill="1" applyBorder="1" applyAlignment="1" applyProtection="1">
      <alignment horizontal="left" vertical="top"/>
      <protection/>
    </xf>
    <xf numFmtId="0" fontId="8" fillId="24" borderId="21" xfId="0" applyNumberFormat="1" applyFont="1" applyFill="1" applyBorder="1" applyAlignment="1" applyProtection="1">
      <alignment vertical="top"/>
      <protection/>
    </xf>
    <xf numFmtId="0" fontId="8" fillId="24" borderId="22" xfId="0" applyNumberFormat="1" applyFont="1" applyFill="1" applyBorder="1" applyAlignment="1" applyProtection="1">
      <alignment horizontal="left" vertical="top"/>
      <protection/>
    </xf>
    <xf numFmtId="0" fontId="8" fillId="22" borderId="18" xfId="0" applyNumberFormat="1" applyFont="1" applyFill="1" applyBorder="1" applyAlignment="1" applyProtection="1">
      <alignment horizontal="left" vertical="top"/>
      <protection/>
    </xf>
    <xf numFmtId="0" fontId="8" fillId="22" borderId="17" xfId="0" applyNumberFormat="1" applyFont="1" applyFill="1" applyBorder="1" applyAlignment="1" applyProtection="1">
      <alignment horizontal="left" vertical="top"/>
      <protection/>
    </xf>
    <xf numFmtId="0" fontId="8" fillId="22" borderId="16" xfId="0" applyNumberFormat="1" applyFont="1" applyFill="1" applyBorder="1" applyAlignment="1" applyProtection="1">
      <alignment horizontal="left" vertical="top"/>
      <protection/>
    </xf>
    <xf numFmtId="0" fontId="8" fillId="22" borderId="0" xfId="0" applyNumberFormat="1" applyFont="1" applyFill="1" applyBorder="1" applyAlignment="1" applyProtection="1">
      <alignment horizontal="left" vertical="top"/>
      <protection/>
    </xf>
    <xf numFmtId="0" fontId="8" fillId="22" borderId="23" xfId="0" applyNumberFormat="1" applyFont="1" applyFill="1" applyBorder="1" applyAlignment="1" applyProtection="1">
      <alignment horizontal="left" vertical="top"/>
      <protection/>
    </xf>
    <xf numFmtId="0" fontId="8" fillId="22" borderId="21" xfId="0" applyNumberFormat="1" applyFont="1" applyFill="1" applyBorder="1" applyAlignment="1" applyProtection="1">
      <alignment horizontal="left" vertical="top"/>
      <protection/>
    </xf>
    <xf numFmtId="0" fontId="8" fillId="0" borderId="18" xfId="0" applyNumberFormat="1" applyFont="1" applyFill="1" applyBorder="1" applyAlignment="1" applyProtection="1">
      <alignment horizontal="left" vertical="top"/>
      <protection/>
    </xf>
    <xf numFmtId="0" fontId="8" fillId="0" borderId="16" xfId="0" applyNumberFormat="1" applyFont="1" applyFill="1" applyBorder="1" applyAlignment="1" applyProtection="1">
      <alignment horizontal="center" vertical="top"/>
      <protection/>
    </xf>
    <xf numFmtId="0" fontId="8" fillId="0" borderId="19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left" vertical="top"/>
      <protection/>
    </xf>
    <xf numFmtId="0" fontId="28" fillId="0" borderId="13" xfId="0" applyNumberFormat="1" applyFont="1" applyFill="1" applyBorder="1" applyAlignment="1" applyProtection="1">
      <alignment horizontal="left" vertical="top"/>
      <protection/>
    </xf>
    <xf numFmtId="0" fontId="28" fillId="0" borderId="10" xfId="0" applyNumberFormat="1" applyFont="1" applyFill="1" applyBorder="1" applyAlignment="1" applyProtection="1">
      <alignment horizontal="center" vertical="top"/>
      <protection/>
    </xf>
    <xf numFmtId="0" fontId="28" fillId="0" borderId="12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29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30" fillId="0" borderId="19" xfId="0" applyNumberFormat="1" applyFont="1" applyFill="1" applyBorder="1" applyAlignment="1" applyProtection="1">
      <alignment horizontal="center" vertical="top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vertical="top"/>
      <protection/>
    </xf>
    <xf numFmtId="0" fontId="31" fillId="0" borderId="10" xfId="0" applyNumberFormat="1" applyFont="1" applyFill="1" applyBorder="1" applyAlignment="1" applyProtection="1">
      <alignment horizontal="center" vertical="top"/>
      <protection/>
    </xf>
    <xf numFmtId="0" fontId="3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6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9" xfId="0" applyNumberFormat="1" applyFont="1" applyFill="1" applyBorder="1" applyAlignment="1" applyProtection="1">
      <alignment horizontal="left" vertical="top"/>
      <protection/>
    </xf>
    <xf numFmtId="0" fontId="7" fillId="22" borderId="18" xfId="0" applyNumberFormat="1" applyFont="1" applyFill="1" applyBorder="1" applyAlignment="1" applyProtection="1">
      <alignment horizontal="left" vertical="top" wrapText="1"/>
      <protection/>
    </xf>
    <xf numFmtId="0" fontId="8" fillId="22" borderId="21" xfId="0" applyNumberFormat="1" applyFont="1" applyFill="1" applyBorder="1" applyAlignment="1" applyProtection="1">
      <alignment vertical="top"/>
      <protection/>
    </xf>
    <xf numFmtId="0" fontId="7" fillId="22" borderId="21" xfId="0" applyNumberFormat="1" applyFont="1" applyFill="1" applyBorder="1" applyAlignment="1" applyProtection="1">
      <alignment vertical="top"/>
      <protection/>
    </xf>
    <xf numFmtId="0" fontId="7" fillId="22" borderId="10" xfId="0" applyNumberFormat="1" applyFont="1" applyFill="1" applyBorder="1" applyAlignment="1" applyProtection="1">
      <alignment vertical="top"/>
      <protection/>
    </xf>
    <xf numFmtId="0" fontId="8" fillId="22" borderId="19" xfId="0" applyNumberFormat="1" applyFont="1" applyFill="1" applyBorder="1" applyAlignment="1" applyProtection="1">
      <alignment vertical="top"/>
      <protection/>
    </xf>
    <xf numFmtId="0" fontId="7" fillId="22" borderId="10" xfId="0" applyNumberFormat="1" applyFont="1" applyFill="1" applyBorder="1" applyAlignment="1" applyProtection="1">
      <alignment horizontal="center" vertical="top"/>
      <protection/>
    </xf>
    <xf numFmtId="0" fontId="8" fillId="22" borderId="23" xfId="0" applyNumberFormat="1" applyFont="1" applyFill="1" applyBorder="1" applyAlignment="1" applyProtection="1">
      <alignment horizontal="left" vertical="top" wrapText="1"/>
      <protection/>
    </xf>
    <xf numFmtId="0" fontId="8" fillId="22" borderId="22" xfId="0" applyNumberFormat="1" applyFont="1" applyFill="1" applyBorder="1" applyAlignment="1" applyProtection="1">
      <alignment vertical="top"/>
      <protection/>
    </xf>
    <xf numFmtId="0" fontId="7" fillId="22" borderId="22" xfId="0" applyNumberFormat="1" applyFont="1" applyFill="1" applyBorder="1" applyAlignment="1" applyProtection="1">
      <alignment vertical="top"/>
      <protection/>
    </xf>
    <xf numFmtId="0" fontId="7" fillId="4" borderId="11" xfId="0" applyNumberFormat="1" applyFont="1" applyFill="1" applyBorder="1" applyAlignment="1" applyProtection="1">
      <alignment horizontal="center" vertical="top"/>
      <protection/>
    </xf>
    <xf numFmtId="0" fontId="7" fillId="4" borderId="12" xfId="0" applyNumberFormat="1" applyFont="1" applyFill="1" applyBorder="1" applyAlignment="1" applyProtection="1">
      <alignment horizontal="center" vertical="top"/>
      <protection/>
    </xf>
    <xf numFmtId="2" fontId="8" fillId="4" borderId="10" xfId="0" applyNumberFormat="1" applyFont="1" applyFill="1" applyBorder="1" applyAlignment="1" applyProtection="1">
      <alignment horizontal="center" vertical="top"/>
      <protection/>
    </xf>
    <xf numFmtId="0" fontId="7" fillId="4" borderId="18" xfId="0" applyNumberFormat="1" applyFont="1" applyFill="1" applyBorder="1" applyAlignment="1" applyProtection="1">
      <alignment horizontal="center" vertical="top" wrapText="1"/>
      <protection/>
    </xf>
    <xf numFmtId="0" fontId="7" fillId="4" borderId="21" xfId="0" applyNumberFormat="1" applyFont="1" applyFill="1" applyBorder="1" applyAlignment="1" applyProtection="1">
      <alignment vertical="top"/>
      <protection/>
    </xf>
    <xf numFmtId="0" fontId="7" fillId="4" borderId="20" xfId="0" applyNumberFormat="1" applyFont="1" applyFill="1" applyBorder="1" applyAlignment="1" applyProtection="1">
      <alignment vertical="top"/>
      <protection/>
    </xf>
    <xf numFmtId="0" fontId="7" fillId="4" borderId="21" xfId="0" applyNumberFormat="1" applyFont="1" applyFill="1" applyBorder="1" applyAlignment="1" applyProtection="1">
      <alignment horizontal="center" vertical="top"/>
      <protection/>
    </xf>
    <xf numFmtId="0" fontId="7" fillId="4" borderId="18" xfId="0" applyNumberFormat="1" applyFont="1" applyFill="1" applyBorder="1" applyAlignment="1" applyProtection="1">
      <alignment vertical="top"/>
      <protection/>
    </xf>
    <xf numFmtId="0" fontId="8" fillId="0" borderId="22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horizontal="center" vertical="top"/>
      <protection/>
    </xf>
    <xf numFmtId="0" fontId="7" fillId="4" borderId="18" xfId="0" applyNumberFormat="1" applyFont="1" applyFill="1" applyBorder="1" applyAlignment="1" applyProtection="1">
      <alignment horizontal="center" vertical="top"/>
      <protection/>
    </xf>
    <xf numFmtId="0" fontId="7" fillId="4" borderId="25" xfId="0" applyNumberFormat="1" applyFont="1" applyFill="1" applyBorder="1" applyAlignment="1" applyProtection="1">
      <alignment horizontal="center" vertical="top"/>
      <protection/>
    </xf>
    <xf numFmtId="0" fontId="7" fillId="4" borderId="0" xfId="0" applyNumberFormat="1" applyFont="1" applyFill="1" applyBorder="1" applyAlignment="1" applyProtection="1">
      <alignment horizontal="center" vertical="top"/>
      <protection/>
    </xf>
    <xf numFmtId="0" fontId="7" fillId="4" borderId="22" xfId="0" applyNumberFormat="1" applyFont="1" applyFill="1" applyBorder="1" applyAlignment="1" applyProtection="1">
      <alignment horizontal="center" vertical="top"/>
      <protection/>
    </xf>
    <xf numFmtId="0" fontId="7" fillId="4" borderId="17" xfId="0" applyNumberFormat="1" applyFont="1" applyFill="1" applyBorder="1" applyAlignment="1" applyProtection="1">
      <alignment horizontal="center" vertical="top"/>
      <protection/>
    </xf>
    <xf numFmtId="0" fontId="8" fillId="4" borderId="0" xfId="0" applyNumberFormat="1" applyFont="1" applyFill="1" applyBorder="1" applyAlignment="1" applyProtection="1">
      <alignment vertical="top"/>
      <protection/>
    </xf>
    <xf numFmtId="0" fontId="8" fillId="4" borderId="25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1" fontId="8" fillId="0" borderId="0" xfId="0" applyNumberFormat="1" applyFont="1" applyFill="1" applyBorder="1" applyAlignment="1" applyProtection="1">
      <alignment horizontal="center" vertical="top"/>
      <protection/>
    </xf>
    <xf numFmtId="1" fontId="8" fillId="0" borderId="14" xfId="0" applyNumberFormat="1" applyFont="1" applyFill="1" applyBorder="1" applyAlignment="1" applyProtection="1">
      <alignment horizontal="center" vertical="top"/>
      <protection/>
    </xf>
    <xf numFmtId="0" fontId="7" fillId="24" borderId="10" xfId="0" applyNumberFormat="1" applyFont="1" applyFill="1" applyBorder="1" applyAlignment="1" applyProtection="1">
      <alignment horizontal="center" vertical="top"/>
      <protection/>
    </xf>
    <xf numFmtId="0" fontId="7" fillId="24" borderId="11" xfId="0" applyNumberFormat="1" applyFont="1" applyFill="1" applyBorder="1" applyAlignment="1" applyProtection="1">
      <alignment horizontal="center" vertical="top"/>
      <protection/>
    </xf>
    <xf numFmtId="0" fontId="8" fillId="0" borderId="17" xfId="0" applyNumberFormat="1" applyFont="1" applyFill="1" applyBorder="1" applyAlignment="1" applyProtection="1">
      <alignment horizontal="left" vertical="top"/>
      <protection/>
    </xf>
    <xf numFmtId="0" fontId="8" fillId="22" borderId="19" xfId="0" applyNumberFormat="1" applyFont="1" applyFill="1" applyBorder="1" applyAlignment="1" applyProtection="1">
      <alignment horizontal="left" vertical="top"/>
      <protection/>
    </xf>
    <xf numFmtId="0" fontId="7" fillId="22" borderId="16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9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164" fontId="8" fillId="0" borderId="10" xfId="0" applyNumberFormat="1" applyFont="1" applyFill="1" applyBorder="1" applyAlignment="1" applyProtection="1">
      <alignment horizontal="center" vertical="top"/>
      <protection/>
    </xf>
    <xf numFmtId="0" fontId="28" fillId="0" borderId="10" xfId="0" applyNumberFormat="1" applyFont="1" applyFill="1" applyBorder="1" applyAlignment="1" applyProtection="1">
      <alignment horizontal="center" vertical="top"/>
      <protection/>
    </xf>
    <xf numFmtId="0" fontId="29" fillId="0" borderId="13" xfId="0" applyNumberFormat="1" applyFont="1" applyFill="1" applyBorder="1" applyAlignment="1" applyProtection="1">
      <alignment horizontal="left" vertical="top"/>
      <protection/>
    </xf>
    <xf numFmtId="0" fontId="28" fillId="0" borderId="19" xfId="0" applyNumberFormat="1" applyFont="1" applyFill="1" applyBorder="1" applyAlignment="1" applyProtection="1">
      <alignment horizontal="center" vertical="top"/>
      <protection/>
    </xf>
    <xf numFmtId="0" fontId="29" fillId="0" borderId="10" xfId="0" applyNumberFormat="1" applyFont="1" applyFill="1" applyBorder="1" applyAlignment="1" applyProtection="1">
      <alignment horizontal="center" vertical="top"/>
      <protection/>
    </xf>
    <xf numFmtId="0" fontId="30" fillId="0" borderId="19" xfId="0" applyNumberFormat="1" applyFont="1" applyFill="1" applyBorder="1" applyAlignment="1" applyProtection="1">
      <alignment horizontal="center" vertical="top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8" fillId="0" borderId="22" xfId="0" applyNumberFormat="1" applyFont="1" applyFill="1" applyBorder="1" applyAlignment="1" applyProtection="1">
      <alignment horizontal="left" vertical="top"/>
      <protection/>
    </xf>
    <xf numFmtId="164" fontId="32" fillId="4" borderId="27" xfId="0" applyNumberFormat="1" applyFont="1" applyFill="1" applyBorder="1" applyAlignment="1" applyProtection="1">
      <alignment horizontal="center" vertical="top"/>
      <protection/>
    </xf>
    <xf numFmtId="164" fontId="32" fillId="4" borderId="28" xfId="0" applyNumberFormat="1" applyFont="1" applyFill="1" applyBorder="1" applyAlignment="1" applyProtection="1">
      <alignment horizontal="center" vertical="top"/>
      <protection/>
    </xf>
    <xf numFmtId="1" fontId="32" fillId="4" borderId="13" xfId="0" applyNumberFormat="1" applyFont="1" applyFill="1" applyBorder="1" applyAlignment="1" applyProtection="1">
      <alignment horizontal="center" vertical="top"/>
      <protection/>
    </xf>
    <xf numFmtId="1" fontId="34" fillId="4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1" fontId="32" fillId="0" borderId="11" xfId="0" applyNumberFormat="1" applyFont="1" applyFill="1" applyBorder="1" applyAlignment="1" applyProtection="1">
      <alignment horizontal="center" vertical="top"/>
      <protection/>
    </xf>
    <xf numFmtId="164" fontId="32" fillId="4" borderId="10" xfId="0" applyNumberFormat="1" applyFont="1" applyFill="1" applyBorder="1" applyAlignment="1" applyProtection="1">
      <alignment horizontal="center" vertical="top"/>
      <protection/>
    </xf>
    <xf numFmtId="164" fontId="32" fillId="4" borderId="26" xfId="0" applyNumberFormat="1" applyFont="1" applyFill="1" applyBorder="1" applyAlignment="1" applyProtection="1">
      <alignment horizontal="center" vertical="top"/>
      <protection/>
    </xf>
    <xf numFmtId="1" fontId="32" fillId="4" borderId="10" xfId="0" applyNumberFormat="1" applyFont="1" applyFill="1" applyBorder="1" applyAlignment="1" applyProtection="1">
      <alignment horizontal="center" vertical="top"/>
      <protection/>
    </xf>
    <xf numFmtId="1" fontId="34" fillId="4" borderId="12" xfId="0" applyNumberFormat="1" applyFont="1" applyFill="1" applyBorder="1" applyAlignment="1">
      <alignment horizontal="center"/>
    </xf>
    <xf numFmtId="1" fontId="32" fillId="4" borderId="12" xfId="0" applyNumberFormat="1" applyFont="1" applyFill="1" applyBorder="1" applyAlignment="1" applyProtection="1">
      <alignment horizontal="center" vertical="top"/>
      <protection/>
    </xf>
    <xf numFmtId="1" fontId="34" fillId="4" borderId="11" xfId="0" applyNumberFormat="1" applyFont="1" applyFill="1" applyBorder="1" applyAlignment="1">
      <alignment horizontal="center"/>
    </xf>
    <xf numFmtId="1" fontId="32" fillId="0" borderId="10" xfId="0" applyNumberFormat="1" applyFont="1" applyFill="1" applyBorder="1" applyAlignment="1" applyProtection="1">
      <alignment horizontal="center" vertical="top"/>
      <protection/>
    </xf>
    <xf numFmtId="0" fontId="32" fillId="0" borderId="19" xfId="0" applyNumberFormat="1" applyFont="1" applyFill="1" applyBorder="1" applyAlignment="1" applyProtection="1">
      <alignment horizontal="center" vertical="top"/>
      <protection/>
    </xf>
    <xf numFmtId="0" fontId="27" fillId="0" borderId="19" xfId="0" applyNumberFormat="1" applyFont="1" applyFill="1" applyBorder="1" applyAlignment="1" applyProtection="1">
      <alignment horizontal="center" vertical="top"/>
      <protection/>
    </xf>
    <xf numFmtId="0" fontId="35" fillId="0" borderId="10" xfId="0" applyNumberFormat="1" applyFont="1" applyFill="1" applyBorder="1" applyAlignment="1" applyProtection="1">
      <alignment horizontal="center" vertical="top"/>
      <protection/>
    </xf>
    <xf numFmtId="0" fontId="35" fillId="0" borderId="19" xfId="0" applyNumberFormat="1" applyFont="1" applyFill="1" applyBorder="1" applyAlignment="1" applyProtection="1">
      <alignment horizontal="center" vertical="top"/>
      <protection/>
    </xf>
    <xf numFmtId="0" fontId="36" fillId="0" borderId="10" xfId="0" applyNumberFormat="1" applyFont="1" applyFill="1" applyBorder="1" applyAlignment="1" applyProtection="1">
      <alignment horizontal="center" vertical="top"/>
      <protection/>
    </xf>
    <xf numFmtId="0" fontId="37" fillId="0" borderId="19" xfId="0" applyNumberFormat="1" applyFont="1" applyFill="1" applyBorder="1" applyAlignment="1" applyProtection="1">
      <alignment horizontal="center" vertical="top"/>
      <protection/>
    </xf>
    <xf numFmtId="0" fontId="37" fillId="0" borderId="10" xfId="0" applyNumberFormat="1" applyFont="1" applyFill="1" applyBorder="1" applyAlignment="1" applyProtection="1">
      <alignment horizontal="center" vertical="top"/>
      <protection/>
    </xf>
    <xf numFmtId="0" fontId="7" fillId="22" borderId="21" xfId="0" applyNumberFormat="1" applyFont="1" applyFill="1" applyBorder="1" applyAlignment="1" applyProtection="1">
      <alignment horizontal="left" vertical="top" wrapText="1"/>
      <protection/>
    </xf>
    <xf numFmtId="0" fontId="7" fillId="22" borderId="20" xfId="0" applyNumberFormat="1" applyFont="1" applyFill="1" applyBorder="1" applyAlignment="1" applyProtection="1">
      <alignment horizontal="left" vertical="top" wrapText="1"/>
      <protection/>
    </xf>
    <xf numFmtId="0" fontId="7" fillId="22" borderId="19" xfId="0" applyNumberFormat="1" applyFont="1" applyFill="1" applyBorder="1" applyAlignment="1" applyProtection="1">
      <alignment horizontal="left" vertical="top" wrapText="1"/>
      <protection/>
    </xf>
    <xf numFmtId="0" fontId="8" fillId="22" borderId="22" xfId="0" applyNumberFormat="1" applyFont="1" applyFill="1" applyBorder="1" applyAlignment="1" applyProtection="1">
      <alignment horizontal="left" vertical="top" wrapText="1"/>
      <protection/>
    </xf>
    <xf numFmtId="0" fontId="8" fillId="22" borderId="24" xfId="0" applyNumberFormat="1" applyFont="1" applyFill="1" applyBorder="1" applyAlignment="1" applyProtection="1">
      <alignment horizontal="left" vertical="top" wrapText="1"/>
      <protection/>
    </xf>
    <xf numFmtId="0" fontId="7" fillId="4" borderId="16" xfId="0" applyNumberFormat="1" applyFont="1" applyFill="1" applyBorder="1" applyAlignment="1" applyProtection="1">
      <alignment horizontal="center" vertical="top" wrapText="1"/>
      <protection/>
    </xf>
    <xf numFmtId="0" fontId="7" fillId="4" borderId="17" xfId="0" applyNumberFormat="1" applyFont="1" applyFill="1" applyBorder="1" applyAlignment="1" applyProtection="1">
      <alignment horizontal="center" vertical="top" wrapText="1"/>
      <protection/>
    </xf>
    <xf numFmtId="0" fontId="7" fillId="4" borderId="19" xfId="0" applyNumberFormat="1" applyFont="1" applyFill="1" applyBorder="1" applyAlignment="1" applyProtection="1">
      <alignment horizontal="center" vertical="top" wrapText="1"/>
      <protection/>
    </xf>
    <xf numFmtId="0" fontId="7" fillId="4" borderId="16" xfId="0" applyNumberFormat="1" applyFont="1" applyFill="1" applyBorder="1" applyAlignment="1" applyProtection="1">
      <alignment vertical="top"/>
      <protection/>
    </xf>
    <xf numFmtId="0" fontId="7" fillId="4" borderId="17" xfId="0" applyNumberFormat="1" applyFont="1" applyFill="1" applyBorder="1" applyAlignment="1" applyProtection="1">
      <alignment vertical="top"/>
      <protection/>
    </xf>
    <xf numFmtId="0" fontId="7" fillId="4" borderId="19" xfId="0" applyNumberFormat="1" applyFont="1" applyFill="1" applyBorder="1" applyAlignment="1" applyProtection="1">
      <alignment vertical="top"/>
      <protection/>
    </xf>
    <xf numFmtId="0" fontId="8" fillId="4" borderId="19" xfId="0" applyNumberFormat="1" applyFont="1" applyFill="1" applyBorder="1" applyAlignment="1" applyProtection="1">
      <alignment horizontal="left" vertical="top"/>
      <protection/>
    </xf>
    <xf numFmtId="0" fontId="8" fillId="0" borderId="21" xfId="0" applyNumberFormat="1" applyFont="1" applyFill="1" applyBorder="1" applyAlignment="1" applyProtection="1">
      <alignment horizontal="left" vertical="top"/>
      <protection/>
    </xf>
    <xf numFmtId="0" fontId="8" fillId="0" borderId="21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center" vertical="top"/>
      <protection/>
    </xf>
    <xf numFmtId="0" fontId="7" fillId="0" borderId="20" xfId="0" applyNumberFormat="1" applyFont="1" applyFill="1" applyBorder="1" applyAlignment="1" applyProtection="1">
      <alignment horizontal="center" vertical="top"/>
      <protection/>
    </xf>
    <xf numFmtId="0" fontId="7" fillId="4" borderId="20" xfId="0" applyNumberFormat="1" applyFont="1" applyFill="1" applyBorder="1" applyAlignment="1" applyProtection="1">
      <alignment horizontal="center" vertical="top"/>
      <protection/>
    </xf>
    <xf numFmtId="0" fontId="7" fillId="4" borderId="24" xfId="0" applyNumberFormat="1" applyFont="1" applyFill="1" applyBorder="1" applyAlignment="1" applyProtection="1">
      <alignment horizontal="center" vertical="top"/>
      <protection/>
    </xf>
    <xf numFmtId="0" fontId="7" fillId="4" borderId="23" xfId="0" applyNumberFormat="1" applyFont="1" applyFill="1" applyBorder="1" applyAlignment="1" applyProtection="1">
      <alignment horizontal="center" vertical="top"/>
      <protection/>
    </xf>
    <xf numFmtId="0" fontId="8" fillId="4" borderId="14" xfId="0" applyNumberFormat="1" applyFont="1" applyFill="1" applyBorder="1" applyAlignment="1" applyProtection="1">
      <alignment horizontal="left" vertical="top"/>
      <protection/>
    </xf>
    <xf numFmtId="164" fontId="8" fillId="4" borderId="11" xfId="0" applyNumberFormat="1" applyFont="1" applyFill="1" applyBorder="1" applyAlignment="1" applyProtection="1">
      <alignment horizontal="center" vertical="top"/>
      <protection/>
    </xf>
    <xf numFmtId="0" fontId="8" fillId="4" borderId="20" xfId="0" applyNumberFormat="1" applyFont="1" applyFill="1" applyBorder="1" applyAlignment="1" applyProtection="1">
      <alignment horizontal="left" vertical="top"/>
      <protection/>
    </xf>
    <xf numFmtId="0" fontId="8" fillId="22" borderId="16" xfId="0" applyNumberFormat="1" applyFont="1" applyFill="1" applyBorder="1" applyAlignment="1" applyProtection="1">
      <alignment horizontal="left" vertical="top"/>
      <protection/>
    </xf>
    <xf numFmtId="0" fontId="8" fillId="22" borderId="17" xfId="0" applyNumberFormat="1" applyFont="1" applyFill="1" applyBorder="1" applyAlignment="1" applyProtection="1">
      <alignment horizontal="left" vertical="top"/>
      <protection/>
    </xf>
    <xf numFmtId="0" fontId="8" fillId="22" borderId="19" xfId="0" applyNumberFormat="1" applyFont="1" applyFill="1" applyBorder="1" applyAlignment="1" applyProtection="1">
      <alignment horizontal="left" vertical="top"/>
      <protection/>
    </xf>
    <xf numFmtId="0" fontId="8" fillId="22" borderId="10" xfId="0" applyNumberFormat="1" applyFont="1" applyFill="1" applyBorder="1" applyAlignment="1" applyProtection="1">
      <alignment horizontal="center" vertical="top"/>
      <protection/>
    </xf>
    <xf numFmtId="0" fontId="8" fillId="0" borderId="23" xfId="0" applyNumberFormat="1" applyFont="1" applyFill="1" applyBorder="1" applyAlignment="1" applyProtection="1">
      <alignment horizontal="left" vertical="top"/>
      <protection/>
    </xf>
    <xf numFmtId="0" fontId="8" fillId="0" borderId="12" xfId="0" applyNumberFormat="1" applyFont="1" applyFill="1" applyBorder="1" applyAlignment="1" applyProtection="1">
      <alignment horizontal="left" vertical="top"/>
      <protection/>
    </xf>
    <xf numFmtId="164" fontId="27" fillId="4" borderId="10" xfId="0" applyNumberFormat="1" applyFont="1" applyFill="1" applyBorder="1" applyAlignment="1" applyProtection="1">
      <alignment horizontal="center" vertical="top"/>
      <protection/>
    </xf>
    <xf numFmtId="1" fontId="32" fillId="4" borderId="10" xfId="0" applyNumberFormat="1" applyFont="1" applyFill="1" applyBorder="1" applyAlignment="1" applyProtection="1">
      <alignment horizontal="center" vertical="top"/>
      <protection/>
    </xf>
    <xf numFmtId="0" fontId="7" fillId="22" borderId="11" xfId="0" applyNumberFormat="1" applyFont="1" applyFill="1" applyBorder="1" applyAlignment="1" applyProtection="1">
      <alignment horizontal="center" vertical="top"/>
      <protection/>
    </xf>
    <xf numFmtId="0" fontId="8" fillId="4" borderId="18" xfId="0" applyNumberFormat="1" applyFont="1" applyFill="1" applyBorder="1" applyAlignment="1" applyProtection="1">
      <alignment horizontal="left" vertical="top"/>
      <protection/>
    </xf>
    <xf numFmtId="0" fontId="8" fillId="4" borderId="19" xfId="0" applyNumberFormat="1" applyFont="1" applyFill="1" applyBorder="1" applyAlignment="1" applyProtection="1">
      <alignment vertical="top"/>
      <protection/>
    </xf>
    <xf numFmtId="0" fontId="8" fillId="4" borderId="19" xfId="0" applyNumberFormat="1" applyFont="1" applyFill="1" applyBorder="1" applyAlignment="1" applyProtection="1">
      <alignment horizontal="left" vertical="top"/>
      <protection/>
    </xf>
    <xf numFmtId="164" fontId="8" fillId="4" borderId="29" xfId="0" applyNumberFormat="1" applyFont="1" applyFill="1" applyBorder="1" applyAlignment="1" applyProtection="1">
      <alignment horizontal="center" vertical="top"/>
      <protection/>
    </xf>
    <xf numFmtId="0" fontId="7" fillId="4" borderId="14" xfId="0" applyNumberFormat="1" applyFont="1" applyFill="1" applyBorder="1" applyAlignment="1" applyProtection="1">
      <alignment horizontal="center" vertical="top"/>
      <protection/>
    </xf>
    <xf numFmtId="164" fontId="8" fillId="4" borderId="12" xfId="0" applyNumberFormat="1" applyFont="1" applyFill="1" applyBorder="1" applyAlignment="1" applyProtection="1">
      <alignment horizontal="center" vertical="top"/>
      <protection/>
    </xf>
    <xf numFmtId="164" fontId="8" fillId="4" borderId="30" xfId="0" applyNumberFormat="1" applyFont="1" applyFill="1" applyBorder="1" applyAlignment="1" applyProtection="1">
      <alignment horizontal="center" vertical="top"/>
      <protection/>
    </xf>
    <xf numFmtId="164" fontId="8" fillId="4" borderId="26" xfId="0" applyNumberFormat="1" applyFont="1" applyFill="1" applyBorder="1" applyAlignment="1" applyProtection="1">
      <alignment horizontal="center" vertical="top"/>
      <protection/>
    </xf>
    <xf numFmtId="0" fontId="8" fillId="24" borderId="21" xfId="0" applyNumberFormat="1" applyFont="1" applyFill="1" applyBorder="1" applyAlignment="1" applyProtection="1">
      <alignment horizontal="left" vertical="top"/>
      <protection/>
    </xf>
    <xf numFmtId="0" fontId="8" fillId="24" borderId="16" xfId="0" applyNumberFormat="1" applyFont="1" applyFill="1" applyBorder="1" applyAlignment="1" applyProtection="1">
      <alignment horizontal="center" vertical="top" wrapText="1"/>
      <protection/>
    </xf>
    <xf numFmtId="0" fontId="38" fillId="0" borderId="19" xfId="0" applyNumberFormat="1" applyFont="1" applyFill="1" applyBorder="1" applyAlignment="1" applyProtection="1">
      <alignment horizontal="center" vertical="top"/>
      <protection/>
    </xf>
    <xf numFmtId="0" fontId="38" fillId="0" borderId="10" xfId="0" applyNumberFormat="1" applyFont="1" applyFill="1" applyBorder="1" applyAlignment="1" applyProtection="1">
      <alignment horizontal="center" vertical="top"/>
      <protection/>
    </xf>
    <xf numFmtId="0" fontId="39" fillId="0" borderId="19" xfId="0" applyNumberFormat="1" applyFont="1" applyFill="1" applyBorder="1" applyAlignment="1" applyProtection="1">
      <alignment horizontal="center" vertical="top"/>
      <protection/>
    </xf>
    <xf numFmtId="0" fontId="39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8" fillId="0" borderId="18" xfId="0" applyNumberFormat="1" applyFont="1" applyFill="1" applyBorder="1" applyAlignment="1" applyProtection="1">
      <alignment horizontal="center" vertical="top"/>
      <protection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38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8" fillId="4" borderId="23" xfId="0" applyNumberFormat="1" applyFont="1" applyFill="1" applyBorder="1" applyAlignment="1" applyProtection="1">
      <alignment horizontal="left" vertical="top"/>
      <protection/>
    </xf>
    <xf numFmtId="0" fontId="8" fillId="4" borderId="25" xfId="0" applyNumberFormat="1" applyFont="1" applyFill="1" applyBorder="1" applyAlignment="1" applyProtection="1">
      <alignment horizontal="left" vertical="top"/>
      <protection/>
    </xf>
    <xf numFmtId="0" fontId="8" fillId="4" borderId="20" xfId="0" applyNumberFormat="1" applyFont="1" applyFill="1" applyBorder="1" applyAlignment="1" applyProtection="1">
      <alignment vertical="top"/>
      <protection/>
    </xf>
    <xf numFmtId="0" fontId="8" fillId="4" borderId="11" xfId="0" applyNumberFormat="1" applyFont="1" applyFill="1" applyBorder="1" applyAlignment="1" applyProtection="1">
      <alignment horizontal="center" vertical="top"/>
      <protection/>
    </xf>
    <xf numFmtId="0" fontId="8" fillId="4" borderId="23" xfId="0" applyNumberFormat="1" applyFont="1" applyFill="1" applyBorder="1" applyAlignment="1" applyProtection="1">
      <alignment horizontal="center" vertical="top"/>
      <protection/>
    </xf>
    <xf numFmtId="0" fontId="8" fillId="4" borderId="14" xfId="0" applyNumberFormat="1" applyFont="1" applyFill="1" applyBorder="1" applyAlignment="1" applyProtection="1">
      <alignment horizontal="center" vertical="top"/>
      <protection/>
    </xf>
    <xf numFmtId="1" fontId="7" fillId="4" borderId="12" xfId="0" applyNumberFormat="1" applyFont="1" applyFill="1" applyBorder="1" applyAlignment="1" applyProtection="1">
      <alignment horizontal="center" vertical="top"/>
      <protection/>
    </xf>
    <xf numFmtId="0" fontId="8" fillId="24" borderId="19" xfId="0" applyNumberFormat="1" applyFont="1" applyFill="1" applyBorder="1" applyAlignment="1" applyProtection="1">
      <alignment horizontal="center" vertical="top"/>
      <protection/>
    </xf>
    <xf numFmtId="0" fontId="8" fillId="24" borderId="0" xfId="0" applyNumberFormat="1" applyFont="1" applyFill="1" applyBorder="1" applyAlignment="1" applyProtection="1">
      <alignment vertical="top"/>
      <protection/>
    </xf>
    <xf numFmtId="0" fontId="8" fillId="24" borderId="14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horizontal="right" vertical="top"/>
      <protection/>
    </xf>
    <xf numFmtId="0" fontId="8" fillId="0" borderId="10" xfId="0" applyNumberFormat="1" applyFont="1" applyFill="1" applyBorder="1" applyAlignment="1" applyProtection="1">
      <alignment horizontal="right" vertical="top"/>
      <protection/>
    </xf>
    <xf numFmtId="1" fontId="32" fillId="4" borderId="11" xfId="0" applyNumberFormat="1" applyFont="1" applyFill="1" applyBorder="1" applyAlignment="1" applyProtection="1">
      <alignment horizontal="center" vertical="top"/>
      <protection/>
    </xf>
    <xf numFmtId="0" fontId="27" fillId="0" borderId="19" xfId="0" applyNumberFormat="1" applyFont="1" applyFill="1" applyBorder="1" applyAlignment="1" applyProtection="1">
      <alignment horizontal="center" vertical="top"/>
      <protection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0" fontId="36" fillId="0" borderId="10" xfId="0" applyNumberFormat="1" applyFont="1" applyFill="1" applyBorder="1" applyAlignment="1" applyProtection="1">
      <alignment horizontal="center" vertical="top"/>
      <protection/>
    </xf>
    <xf numFmtId="0" fontId="37" fillId="0" borderId="19" xfId="0" applyNumberFormat="1" applyFont="1" applyFill="1" applyBorder="1" applyAlignment="1" applyProtection="1">
      <alignment horizontal="center" vertical="top"/>
      <protection/>
    </xf>
    <xf numFmtId="0" fontId="37" fillId="0" borderId="10" xfId="0" applyNumberFormat="1" applyFont="1" applyFill="1" applyBorder="1" applyAlignment="1" applyProtection="1">
      <alignment horizontal="center" vertical="top"/>
      <protection/>
    </xf>
    <xf numFmtId="0" fontId="7" fillId="22" borderId="20" xfId="0" applyNumberFormat="1" applyFont="1" applyFill="1" applyBorder="1" applyAlignment="1" applyProtection="1">
      <alignment vertical="top"/>
      <protection/>
    </xf>
    <xf numFmtId="0" fontId="7" fillId="22" borderId="17" xfId="0" applyNumberFormat="1" applyFont="1" applyFill="1" applyBorder="1" applyAlignment="1" applyProtection="1">
      <alignment vertical="top"/>
      <protection/>
    </xf>
    <xf numFmtId="0" fontId="7" fillId="22" borderId="24" xfId="0" applyNumberFormat="1" applyFont="1" applyFill="1" applyBorder="1" applyAlignment="1" applyProtection="1">
      <alignment vertical="top"/>
      <protection/>
    </xf>
    <xf numFmtId="0" fontId="8" fillId="4" borderId="19" xfId="0" applyNumberFormat="1" applyFont="1" applyFill="1" applyBorder="1" applyAlignment="1" applyProtection="1">
      <alignment horizontal="center" vertical="top"/>
      <protection/>
    </xf>
    <xf numFmtId="0" fontId="8" fillId="4" borderId="10" xfId="0" applyNumberFormat="1" applyFont="1" applyFill="1" applyBorder="1" applyAlignment="1" applyProtection="1">
      <alignment vertical="top"/>
      <protection/>
    </xf>
    <xf numFmtId="1" fontId="7" fillId="4" borderId="13" xfId="0" applyNumberFormat="1" applyFont="1" applyFill="1" applyBorder="1" applyAlignment="1" applyProtection="1">
      <alignment horizontal="center" vertical="top"/>
      <protection/>
    </xf>
    <xf numFmtId="0" fontId="8" fillId="24" borderId="10" xfId="0" applyNumberFormat="1" applyFont="1" applyFill="1" applyBorder="1" applyAlignment="1" applyProtection="1">
      <alignment horizontal="left" vertical="top"/>
      <protection/>
    </xf>
    <xf numFmtId="0" fontId="8" fillId="24" borderId="10" xfId="0" applyNumberFormat="1" applyFont="1" applyFill="1" applyBorder="1" applyAlignment="1" applyProtection="1">
      <alignment vertical="top"/>
      <protection/>
    </xf>
    <xf numFmtId="0" fontId="29" fillId="0" borderId="11" xfId="0" applyNumberFormat="1" applyFont="1" applyFill="1" applyBorder="1" applyAlignment="1" applyProtection="1">
      <alignment horizontal="left" vertical="top"/>
      <protection/>
    </xf>
    <xf numFmtId="0" fontId="31" fillId="0" borderId="10" xfId="0" applyNumberFormat="1" applyFont="1" applyFill="1" applyBorder="1" applyAlignment="1" applyProtection="1">
      <alignment horizontal="center" vertical="top"/>
      <protection/>
    </xf>
    <xf numFmtId="164" fontId="0" fillId="4" borderId="31" xfId="0" applyNumberFormat="1" applyFont="1" applyFill="1" applyBorder="1" applyAlignment="1" applyProtection="1">
      <alignment horizontal="center" vertical="top"/>
      <protection/>
    </xf>
    <xf numFmtId="164" fontId="0" fillId="4" borderId="32" xfId="0" applyNumberFormat="1" applyFont="1" applyFill="1" applyBorder="1" applyAlignment="1" applyProtection="1">
      <alignment horizontal="center" vertical="top"/>
      <protection/>
    </xf>
    <xf numFmtId="0" fontId="2" fillId="4" borderId="10" xfId="0" applyNumberFormat="1" applyFont="1" applyFill="1" applyBorder="1" applyAlignment="1" applyProtection="1">
      <alignment horizontal="center" vertical="top"/>
      <protection/>
    </xf>
    <xf numFmtId="0" fontId="7" fillId="10" borderId="22" xfId="0" applyNumberFormat="1" applyFont="1" applyFill="1" applyBorder="1" applyAlignment="1" applyProtection="1">
      <alignment horizontal="center" vertical="top"/>
      <protection/>
    </xf>
    <xf numFmtId="0" fontId="8" fillId="10" borderId="22" xfId="0" applyNumberFormat="1" applyFont="1" applyFill="1" applyBorder="1" applyAlignment="1" applyProtection="1">
      <alignment horizontal="center" vertical="top"/>
      <protection/>
    </xf>
    <xf numFmtId="0" fontId="7" fillId="25" borderId="22" xfId="0" applyNumberFormat="1" applyFont="1" applyFill="1" applyBorder="1" applyAlignment="1" applyProtection="1">
      <alignment horizontal="center" vertical="top"/>
      <protection/>
    </xf>
    <xf numFmtId="0" fontId="0" fillId="25" borderId="0" xfId="0" applyNumberFormat="1" applyFont="1" applyFill="1" applyBorder="1" applyAlignment="1" applyProtection="1">
      <alignment horizontal="center" vertical="top"/>
      <protection/>
    </xf>
    <xf numFmtId="0" fontId="0" fillId="25" borderId="0" xfId="0" applyNumberFormat="1" applyFont="1" applyFill="1" applyBorder="1" applyAlignment="1" applyProtection="1">
      <alignment vertical="top"/>
      <protection/>
    </xf>
    <xf numFmtId="1" fontId="7" fillId="10" borderId="10" xfId="0" applyNumberFormat="1" applyFont="1" applyFill="1" applyBorder="1" applyAlignment="1" applyProtection="1">
      <alignment horizontal="center" vertical="top"/>
      <protection/>
    </xf>
    <xf numFmtId="0" fontId="7" fillId="10" borderId="16" xfId="0" applyNumberFormat="1" applyFont="1" applyFill="1" applyBorder="1" applyAlignment="1" applyProtection="1">
      <alignment horizontal="center" vertical="top"/>
      <protection/>
    </xf>
    <xf numFmtId="0" fontId="8" fillId="10" borderId="10" xfId="0" applyNumberFormat="1" applyFont="1" applyFill="1" applyBorder="1" applyAlignment="1" applyProtection="1">
      <alignment horizontal="left" vertical="top"/>
      <protection/>
    </xf>
    <xf numFmtId="0" fontId="8" fillId="0" borderId="19" xfId="0" applyNumberFormat="1" applyFont="1" applyFill="1" applyBorder="1" applyAlignment="1" applyProtection="1">
      <alignment horizontal="left" vertical="top"/>
      <protection/>
    </xf>
    <xf numFmtId="0" fontId="8" fillId="10" borderId="21" xfId="0" applyNumberFormat="1" applyFont="1" applyFill="1" applyBorder="1" applyAlignment="1" applyProtection="1">
      <alignment horizontal="center" vertical="top"/>
      <protection/>
    </xf>
    <xf numFmtId="0" fontId="8" fillId="10" borderId="16" xfId="0" applyNumberFormat="1" applyFont="1" applyFill="1" applyBorder="1" applyAlignment="1" applyProtection="1">
      <alignment horizontal="center" vertical="top"/>
      <protection/>
    </xf>
    <xf numFmtId="164" fontId="2" fillId="10" borderId="10" xfId="0" applyNumberFormat="1" applyFont="1" applyFill="1" applyBorder="1" applyAlignment="1" applyProtection="1">
      <alignment horizontal="center" vertical="top"/>
      <protection/>
    </xf>
    <xf numFmtId="1" fontId="7" fillId="25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24" borderId="33" xfId="0" applyNumberFormat="1" applyFont="1" applyFill="1" applyBorder="1" applyAlignment="1" applyProtection="1">
      <alignment vertical="top"/>
      <protection/>
    </xf>
    <xf numFmtId="0" fontId="2" fillId="24" borderId="34" xfId="0" applyNumberFormat="1" applyFont="1" applyFill="1" applyBorder="1" applyAlignment="1" applyProtection="1">
      <alignment vertical="top"/>
      <protection/>
    </xf>
    <xf numFmtId="0" fontId="2" fillId="24" borderId="35" xfId="0" applyNumberFormat="1" applyFont="1" applyFill="1" applyBorder="1" applyAlignment="1" applyProtection="1">
      <alignment vertical="top"/>
      <protection/>
    </xf>
    <xf numFmtId="0" fontId="2" fillId="24" borderId="36" xfId="0" applyNumberFormat="1" applyFont="1" applyFill="1" applyBorder="1" applyAlignment="1" applyProtection="1">
      <alignment vertical="top"/>
      <protection/>
    </xf>
    <xf numFmtId="0" fontId="43" fillId="24" borderId="15" xfId="0" applyNumberFormat="1" applyFont="1" applyFill="1" applyBorder="1" applyAlignment="1" applyProtection="1">
      <alignment vertical="top"/>
      <protection/>
    </xf>
    <xf numFmtId="0" fontId="43" fillId="24" borderId="37" xfId="0" applyNumberFormat="1" applyFont="1" applyFill="1" applyBorder="1" applyAlignment="1" applyProtection="1">
      <alignment vertical="top"/>
      <protection/>
    </xf>
    <xf numFmtId="0" fontId="2" fillId="24" borderId="38" xfId="0" applyNumberFormat="1" applyFont="1" applyFill="1" applyBorder="1" applyAlignment="1" applyProtection="1">
      <alignment vertical="top"/>
      <protection/>
    </xf>
    <xf numFmtId="0" fontId="2" fillId="24" borderId="39" xfId="0" applyNumberFormat="1" applyFont="1" applyFill="1" applyBorder="1" applyAlignment="1" applyProtection="1">
      <alignment vertical="top"/>
      <protection/>
    </xf>
    <xf numFmtId="165" fontId="43" fillId="24" borderId="37" xfId="0" applyNumberFormat="1" applyFont="1" applyFill="1" applyBorder="1" applyAlignment="1" applyProtection="1">
      <alignment vertical="top"/>
      <protection/>
    </xf>
    <xf numFmtId="165" fontId="43" fillId="24" borderId="15" xfId="0" applyNumberFormat="1" applyFont="1" applyFill="1" applyBorder="1" applyAlignment="1" applyProtection="1">
      <alignment vertical="top"/>
      <protection/>
    </xf>
    <xf numFmtId="0" fontId="2" fillId="24" borderId="40" xfId="0" applyNumberFormat="1" applyFont="1" applyFill="1" applyBorder="1" applyAlignment="1" applyProtection="1">
      <alignment vertical="top"/>
      <protection/>
    </xf>
    <xf numFmtId="0" fontId="2" fillId="24" borderId="41" xfId="0" applyNumberFormat="1" applyFont="1" applyFill="1" applyBorder="1" applyAlignment="1" applyProtection="1">
      <alignment vertical="top"/>
      <protection/>
    </xf>
    <xf numFmtId="165" fontId="43" fillId="24" borderId="36" xfId="0" applyNumberFormat="1" applyFont="1" applyFill="1" applyBorder="1" applyAlignment="1" applyProtection="1">
      <alignment vertical="top"/>
      <protection/>
    </xf>
    <xf numFmtId="165" fontId="43" fillId="24" borderId="35" xfId="0" applyNumberFormat="1" applyFont="1" applyFill="1" applyBorder="1" applyAlignment="1" applyProtection="1">
      <alignment vertical="top"/>
      <protection/>
    </xf>
    <xf numFmtId="0" fontId="2" fillId="24" borderId="42" xfId="0" applyNumberFormat="1" applyFont="1" applyFill="1" applyBorder="1" applyAlignment="1" applyProtection="1">
      <alignment vertical="top"/>
      <protection/>
    </xf>
    <xf numFmtId="0" fontId="2" fillId="24" borderId="43" xfId="0" applyNumberFormat="1" applyFont="1" applyFill="1" applyBorder="1" applyAlignment="1" applyProtection="1">
      <alignment vertical="top"/>
      <protection/>
    </xf>
    <xf numFmtId="0" fontId="2" fillId="24" borderId="44" xfId="0" applyNumberFormat="1" applyFont="1" applyFill="1" applyBorder="1" applyAlignment="1" applyProtection="1">
      <alignment vertical="top"/>
      <protection/>
    </xf>
    <xf numFmtId="165" fontId="0" fillId="24" borderId="36" xfId="0" applyNumberFormat="1" applyFont="1" applyFill="1" applyBorder="1" applyAlignment="1" applyProtection="1">
      <alignment horizontal="center" vertical="top"/>
      <protection/>
    </xf>
    <xf numFmtId="165" fontId="0" fillId="24" borderId="35" xfId="0" applyNumberFormat="1" applyFont="1" applyFill="1" applyBorder="1" applyAlignment="1" applyProtection="1">
      <alignment horizontal="center" vertical="top"/>
      <protection/>
    </xf>
    <xf numFmtId="165" fontId="0" fillId="24" borderId="37" xfId="0" applyNumberFormat="1" applyFont="1" applyFill="1" applyBorder="1" applyAlignment="1" applyProtection="1">
      <alignment horizontal="center" vertical="top"/>
      <protection/>
    </xf>
    <xf numFmtId="165" fontId="0" fillId="24" borderId="15" xfId="0" applyNumberFormat="1" applyFont="1" applyFill="1" applyBorder="1" applyAlignment="1" applyProtection="1">
      <alignment horizontal="center" vertical="top"/>
      <protection/>
    </xf>
    <xf numFmtId="164" fontId="0" fillId="24" borderId="39" xfId="0" applyNumberFormat="1" applyFont="1" applyFill="1" applyBorder="1" applyAlignment="1" applyProtection="1">
      <alignment vertical="top"/>
      <protection/>
    </xf>
    <xf numFmtId="164" fontId="0" fillId="24" borderId="45" xfId="0" applyNumberFormat="1" applyFont="1" applyFill="1" applyBorder="1" applyAlignment="1" applyProtection="1">
      <alignment vertical="top"/>
      <protection/>
    </xf>
    <xf numFmtId="164" fontId="0" fillId="24" borderId="41" xfId="0" applyNumberFormat="1" applyFont="1" applyFill="1" applyBorder="1" applyAlignment="1" applyProtection="1">
      <alignment vertical="top"/>
      <protection/>
    </xf>
    <xf numFmtId="164" fontId="0" fillId="24" borderId="46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0" fillId="4" borderId="10" xfId="0" applyNumberFormat="1" applyFont="1" applyFill="1" applyBorder="1" applyAlignment="1" applyProtection="1">
      <alignment horizontal="left" vertical="top"/>
      <protection/>
    </xf>
    <xf numFmtId="0" fontId="0" fillId="4" borderId="19" xfId="0" applyNumberFormat="1" applyFont="1" applyFill="1" applyBorder="1" applyAlignment="1" applyProtection="1">
      <alignment horizontal="left" vertical="top"/>
      <protection/>
    </xf>
    <xf numFmtId="0" fontId="2" fillId="22" borderId="18" xfId="0" applyNumberFormat="1" applyFont="1" applyFill="1" applyBorder="1" applyAlignment="1" applyProtection="1">
      <alignment horizontal="left" vertical="top" wrapText="1"/>
      <protection/>
    </xf>
    <xf numFmtId="0" fontId="2" fillId="22" borderId="21" xfId="0" applyNumberFormat="1" applyFont="1" applyFill="1" applyBorder="1" applyAlignment="1" applyProtection="1">
      <alignment horizontal="left" vertical="top" wrapText="1"/>
      <protection/>
    </xf>
    <xf numFmtId="0" fontId="2" fillId="22" borderId="20" xfId="0" applyNumberFormat="1" applyFont="1" applyFill="1" applyBorder="1" applyAlignment="1" applyProtection="1">
      <alignment horizontal="left" vertical="top" wrapText="1"/>
      <protection/>
    </xf>
    <xf numFmtId="0" fontId="2" fillId="22" borderId="19" xfId="0" applyNumberFormat="1" applyFont="1" applyFill="1" applyBorder="1" applyAlignment="1" applyProtection="1">
      <alignment horizontal="left" vertical="top" wrapText="1"/>
      <protection/>
    </xf>
    <xf numFmtId="0" fontId="2" fillId="22" borderId="16" xfId="0" applyNumberFormat="1" applyFont="1" applyFill="1" applyBorder="1" applyAlignment="1" applyProtection="1">
      <alignment horizontal="center" vertical="top"/>
      <protection/>
    </xf>
    <xf numFmtId="0" fontId="0" fillId="22" borderId="23" xfId="0" applyNumberFormat="1" applyFont="1" applyFill="1" applyBorder="1" applyAlignment="1" applyProtection="1">
      <alignment horizontal="left" vertical="top" wrapText="1"/>
      <protection/>
    </xf>
    <xf numFmtId="0" fontId="0" fillId="22" borderId="22" xfId="0" applyNumberFormat="1" applyFont="1" applyFill="1" applyBorder="1" applyAlignment="1" applyProtection="1">
      <alignment horizontal="left" vertical="top" wrapText="1"/>
      <protection/>
    </xf>
    <xf numFmtId="0" fontId="0" fillId="22" borderId="24" xfId="0" applyNumberFormat="1" applyFont="1" applyFill="1" applyBorder="1" applyAlignment="1" applyProtection="1">
      <alignment horizontal="lef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/>
      <protection/>
    </xf>
    <xf numFmtId="0" fontId="2" fillId="0" borderId="22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0" fillId="4" borderId="21" xfId="0" applyNumberFormat="1" applyFont="1" applyFill="1" applyBorder="1" applyAlignment="1" applyProtection="1">
      <alignment horizontal="left" vertical="top"/>
      <protection/>
    </xf>
    <xf numFmtId="0" fontId="0" fillId="4" borderId="16" xfId="0" applyNumberFormat="1" applyFont="1" applyFill="1" applyBorder="1" applyAlignment="1" applyProtection="1">
      <alignment horizontal="center" vertical="top"/>
      <protection/>
    </xf>
    <xf numFmtId="0" fontId="0" fillId="4" borderId="0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4" borderId="11" xfId="0" applyNumberFormat="1" applyFont="1" applyFill="1" applyBorder="1" applyAlignment="1" applyProtection="1">
      <alignment horizontal="center" vertical="top"/>
      <protection/>
    </xf>
    <xf numFmtId="0" fontId="2" fillId="4" borderId="16" xfId="0" applyNumberFormat="1" applyFont="1" applyFill="1" applyBorder="1" applyAlignment="1" applyProtection="1">
      <alignment horizontal="center" vertical="top" wrapText="1"/>
      <protection/>
    </xf>
    <xf numFmtId="0" fontId="2" fillId="4" borderId="17" xfId="0" applyNumberFormat="1" applyFont="1" applyFill="1" applyBorder="1" applyAlignment="1" applyProtection="1">
      <alignment horizontal="center" vertical="top" wrapText="1"/>
      <protection/>
    </xf>
    <xf numFmtId="0" fontId="2" fillId="4" borderId="19" xfId="0" applyNumberFormat="1" applyFont="1" applyFill="1" applyBorder="1" applyAlignment="1" applyProtection="1">
      <alignment horizontal="center" vertical="top" wrapText="1"/>
      <protection/>
    </xf>
    <xf numFmtId="0" fontId="2" fillId="4" borderId="16" xfId="0" applyNumberFormat="1" applyFont="1" applyFill="1" applyBorder="1" applyAlignment="1" applyProtection="1">
      <alignment vertical="top"/>
      <protection/>
    </xf>
    <xf numFmtId="0" fontId="2" fillId="4" borderId="17" xfId="0" applyNumberFormat="1" applyFont="1" applyFill="1" applyBorder="1" applyAlignment="1" applyProtection="1">
      <alignment vertical="top"/>
      <protection/>
    </xf>
    <xf numFmtId="0" fontId="2" fillId="4" borderId="19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horizontal="left" vertical="top"/>
      <protection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0" fontId="2" fillId="0" borderId="21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0" fontId="2" fillId="4" borderId="21" xfId="0" applyNumberFormat="1" applyFont="1" applyFill="1" applyBorder="1" applyAlignment="1" applyProtection="1">
      <alignment horizontal="center" vertical="top"/>
      <protection/>
    </xf>
    <xf numFmtId="0" fontId="2" fillId="4" borderId="20" xfId="0" applyNumberFormat="1" applyFont="1" applyFill="1" applyBorder="1" applyAlignment="1" applyProtection="1">
      <alignment horizontal="center" vertical="top"/>
      <protection/>
    </xf>
    <xf numFmtId="0" fontId="2" fillId="4" borderId="23" xfId="0" applyNumberFormat="1" applyFont="1" applyFill="1" applyBorder="1" applyAlignment="1" applyProtection="1">
      <alignment horizontal="center" vertical="top"/>
      <protection/>
    </xf>
    <xf numFmtId="0" fontId="2" fillId="4" borderId="22" xfId="0" applyNumberFormat="1" applyFont="1" applyFill="1" applyBorder="1" applyAlignment="1" applyProtection="1">
      <alignment horizontal="center" vertical="top"/>
      <protection/>
    </xf>
    <xf numFmtId="0" fontId="2" fillId="4" borderId="24" xfId="0" applyNumberFormat="1" applyFont="1" applyFill="1" applyBorder="1" applyAlignment="1" applyProtection="1">
      <alignment horizontal="center" vertical="top"/>
      <protection/>
    </xf>
    <xf numFmtId="1" fontId="2" fillId="4" borderId="10" xfId="0" applyNumberFormat="1" applyFont="1" applyFill="1" applyBorder="1" applyAlignment="1" applyProtection="1">
      <alignment horizontal="center" vertical="top"/>
      <protection/>
    </xf>
    <xf numFmtId="0" fontId="2" fillId="4" borderId="0" xfId="0" applyNumberFormat="1" applyFont="1" applyFill="1" applyBorder="1" applyAlignment="1" applyProtection="1">
      <alignment horizontal="center" vertical="top"/>
      <protection/>
    </xf>
    <xf numFmtId="0" fontId="0" fillId="4" borderId="14" xfId="0" applyNumberFormat="1" applyFont="1" applyFill="1" applyBorder="1" applyAlignment="1" applyProtection="1">
      <alignment horizontal="left" vertical="top"/>
      <protection/>
    </xf>
    <xf numFmtId="1" fontId="44" fillId="4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0" fontId="0" fillId="4" borderId="22" xfId="0" applyNumberFormat="1" applyFont="1" applyFill="1" applyBorder="1" applyAlignment="1" applyProtection="1">
      <alignment horizontal="center" vertical="top"/>
      <protection/>
    </xf>
    <xf numFmtId="0" fontId="0" fillId="4" borderId="20" xfId="0" applyNumberFormat="1" applyFont="1" applyFill="1" applyBorder="1" applyAlignment="1" applyProtection="1">
      <alignment horizontal="center" vertical="top"/>
      <protection/>
    </xf>
    <xf numFmtId="0" fontId="2" fillId="4" borderId="16" xfId="0" applyNumberFormat="1" applyFont="1" applyFill="1" applyBorder="1" applyAlignment="1" applyProtection="1">
      <alignment horizontal="center" vertical="top"/>
      <protection/>
    </xf>
    <xf numFmtId="0" fontId="2" fillId="4" borderId="17" xfId="0" applyNumberFormat="1" applyFont="1" applyFill="1" applyBorder="1" applyAlignment="1" applyProtection="1">
      <alignment horizontal="center" vertical="top"/>
      <protection/>
    </xf>
    <xf numFmtId="0" fontId="0" fillId="4" borderId="20" xfId="0" applyNumberFormat="1" applyFont="1" applyFill="1" applyBorder="1" applyAlignment="1" applyProtection="1">
      <alignment horizontal="left" vertical="top"/>
      <protection/>
    </xf>
    <xf numFmtId="1" fontId="44" fillId="4" borderId="11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 applyProtection="1">
      <alignment horizontal="left" vertical="top"/>
      <protection/>
    </xf>
    <xf numFmtId="0" fontId="2" fillId="24" borderId="10" xfId="0" applyNumberFormat="1" applyFont="1" applyFill="1" applyBorder="1" applyAlignment="1" applyProtection="1">
      <alignment horizontal="center" vertical="top"/>
      <protection/>
    </xf>
    <xf numFmtId="0" fontId="0" fillId="22" borderId="16" xfId="0" applyNumberFormat="1" applyFont="1" applyFill="1" applyBorder="1" applyAlignment="1" applyProtection="1">
      <alignment horizontal="center" vertical="top"/>
      <protection/>
    </xf>
    <xf numFmtId="2" fontId="0" fillId="22" borderId="16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center"/>
    </xf>
    <xf numFmtId="0" fontId="27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48" fillId="0" borderId="0" xfId="0" applyFont="1" applyFill="1" applyAlignment="1">
      <alignment/>
    </xf>
    <xf numFmtId="0" fontId="48" fillId="0" borderId="0" xfId="0" applyFont="1" applyAlignment="1">
      <alignment horizontal="center"/>
    </xf>
    <xf numFmtId="0" fontId="21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0" fillId="4" borderId="19" xfId="0" applyNumberFormat="1" applyFont="1" applyFill="1" applyBorder="1" applyAlignment="1" applyProtection="1">
      <alignment horizontal="left" vertical="top"/>
      <protection/>
    </xf>
    <xf numFmtId="0" fontId="0" fillId="4" borderId="11" xfId="0" applyNumberFormat="1" applyFont="1" applyFill="1" applyBorder="1" applyAlignment="1" applyProtection="1">
      <alignment horizontal="left" vertical="top"/>
      <protection/>
    </xf>
    <xf numFmtId="0" fontId="0" fillId="4" borderId="12" xfId="0" applyNumberFormat="1" applyFont="1" applyFill="1" applyBorder="1" applyAlignment="1" applyProtection="1">
      <alignment horizontal="left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0" fillId="4" borderId="13" xfId="0" applyNumberFormat="1" applyFont="1" applyFill="1" applyBorder="1" applyAlignment="1" applyProtection="1">
      <alignment horizontal="left" vertical="top"/>
      <protection/>
    </xf>
    <xf numFmtId="0" fontId="0" fillId="4" borderId="13" xfId="0" applyNumberFormat="1" applyFont="1" applyFill="1" applyBorder="1" applyAlignment="1" applyProtection="1">
      <alignment horizontal="left" vertical="top"/>
      <protection/>
    </xf>
    <xf numFmtId="0" fontId="0" fillId="4" borderId="16" xfId="0" applyNumberFormat="1" applyFont="1" applyFill="1" applyBorder="1" applyAlignment="1" applyProtection="1">
      <alignment horizontal="left" vertical="top" wrapText="1"/>
      <protection/>
    </xf>
    <xf numFmtId="0" fontId="0" fillId="4" borderId="17" xfId="0" applyNumberFormat="1" applyFont="1" applyFill="1" applyBorder="1" applyAlignment="1" applyProtection="1">
      <alignment vertical="top" wrapText="1"/>
      <protection/>
    </xf>
    <xf numFmtId="0" fontId="0" fillId="4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2" fillId="22" borderId="11" xfId="0" applyNumberFormat="1" applyFont="1" applyFill="1" applyBorder="1" applyAlignment="1" applyProtection="1">
      <alignment horizontal="left" vertical="top" wrapText="1"/>
      <protection/>
    </xf>
    <xf numFmtId="0" fontId="0" fillId="22" borderId="12" xfId="0" applyNumberFormat="1" applyFont="1" applyFill="1" applyBorder="1" applyAlignment="1" applyProtection="1">
      <alignment horizontal="left" vertical="top" wrapText="1"/>
      <protection/>
    </xf>
    <xf numFmtId="0" fontId="0" fillId="4" borderId="19" xfId="0" applyNumberFormat="1" applyFont="1" applyFill="1" applyBorder="1" applyAlignment="1" applyProtection="1">
      <alignment horizontal="left" vertical="top"/>
      <protection/>
    </xf>
    <xf numFmtId="0" fontId="0" fillId="4" borderId="10" xfId="0" applyNumberFormat="1" applyFont="1" applyFill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0" fillId="4" borderId="10" xfId="0" applyNumberFormat="1" applyFont="1" applyFill="1" applyBorder="1" applyAlignment="1" applyProtection="1">
      <alignment vertical="top"/>
      <protection/>
    </xf>
    <xf numFmtId="0" fontId="0" fillId="4" borderId="18" xfId="0" applyNumberFormat="1" applyFont="1" applyFill="1" applyBorder="1" applyAlignment="1" applyProtection="1">
      <alignment horizontal="left" vertical="top"/>
      <protection/>
    </xf>
    <xf numFmtId="0" fontId="0" fillId="4" borderId="21" xfId="0" applyNumberFormat="1" applyFont="1" applyFill="1" applyBorder="1" applyAlignment="1" applyProtection="1">
      <alignment horizontal="left" vertical="top"/>
      <protection/>
    </xf>
    <xf numFmtId="0" fontId="0" fillId="4" borderId="20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0" fillId="4" borderId="17" xfId="0" applyNumberFormat="1" applyFont="1" applyFill="1" applyBorder="1" applyAlignment="1" applyProtection="1">
      <alignment vertical="top"/>
      <protection/>
    </xf>
    <xf numFmtId="0" fontId="0" fillId="4" borderId="20" xfId="0" applyNumberFormat="1" applyFont="1" applyFill="1" applyBorder="1" applyAlignment="1" applyProtection="1">
      <alignment horizontal="left" vertical="top"/>
      <protection/>
    </xf>
    <xf numFmtId="0" fontId="7" fillId="0" borderId="23" xfId="0" applyNumberFormat="1" applyFont="1" applyFill="1" applyBorder="1" applyAlignment="1" applyProtection="1">
      <alignment horizontal="left" vertical="top"/>
      <protection/>
    </xf>
    <xf numFmtId="0" fontId="7" fillId="0" borderId="22" xfId="0" applyNumberFormat="1" applyFont="1" applyFill="1" applyBorder="1" applyAlignment="1" applyProtection="1">
      <alignment horizontal="left" vertical="top"/>
      <protection/>
    </xf>
    <xf numFmtId="0" fontId="7" fillId="0" borderId="24" xfId="0" applyNumberFormat="1" applyFont="1" applyFill="1" applyBorder="1" applyAlignment="1" applyProtection="1">
      <alignment horizontal="left" vertical="top"/>
      <protection/>
    </xf>
    <xf numFmtId="0" fontId="2" fillId="4" borderId="11" xfId="0" applyNumberFormat="1" applyFont="1" applyFill="1" applyBorder="1" applyAlignment="1" applyProtection="1">
      <alignment horizontal="center" vertical="top"/>
      <protection/>
    </xf>
    <xf numFmtId="0" fontId="2" fillId="4" borderId="12" xfId="0" applyNumberFormat="1" applyFont="1" applyFill="1" applyBorder="1" applyAlignment="1" applyProtection="1">
      <alignment horizontal="center"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0" fillId="4" borderId="17" xfId="0" applyNumberFormat="1" applyFont="1" applyFill="1" applyBorder="1" applyAlignment="1" applyProtection="1">
      <alignment horizontal="left" vertical="top"/>
      <protection/>
    </xf>
    <xf numFmtId="0" fontId="0" fillId="4" borderId="19" xfId="0" applyNumberFormat="1" applyFont="1" applyFill="1" applyBorder="1" applyAlignment="1" applyProtection="1">
      <alignment vertical="top"/>
      <protection/>
    </xf>
    <xf numFmtId="0" fontId="0" fillId="24" borderId="10" xfId="0" applyNumberFormat="1" applyFont="1" applyFill="1" applyBorder="1" applyAlignment="1" applyProtection="1">
      <alignment horizontal="left" vertical="top"/>
      <protection/>
    </xf>
    <xf numFmtId="0" fontId="0" fillId="24" borderId="10" xfId="0" applyNumberFormat="1" applyFont="1" applyFill="1" applyBorder="1" applyAlignment="1" applyProtection="1">
      <alignment vertical="top"/>
      <protection/>
    </xf>
    <xf numFmtId="0" fontId="0" fillId="24" borderId="16" xfId="0" applyNumberFormat="1" applyFont="1" applyFill="1" applyBorder="1" applyAlignment="1" applyProtection="1">
      <alignment horizontal="left" vertical="top"/>
      <protection/>
    </xf>
    <xf numFmtId="0" fontId="0" fillId="24" borderId="17" xfId="0" applyNumberFormat="1" applyFont="1" applyFill="1" applyBorder="1" applyAlignment="1" applyProtection="1">
      <alignment horizontal="left" vertical="top"/>
      <protection/>
    </xf>
    <xf numFmtId="0" fontId="0" fillId="24" borderId="19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indent="2"/>
      <protection/>
    </xf>
    <xf numFmtId="0" fontId="2" fillId="0" borderId="22" xfId="0" applyNumberFormat="1" applyFont="1" applyFill="1" applyBorder="1" applyAlignment="1" applyProtection="1">
      <alignment horizontal="left"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7" fillId="0" borderId="16" xfId="0" applyNumberFormat="1" applyFont="1" applyFill="1" applyBorder="1" applyAlignment="1" applyProtection="1">
      <alignment horizontal="left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24" borderId="16" xfId="0" applyNumberFormat="1" applyFont="1" applyFill="1" applyBorder="1" applyAlignment="1" applyProtection="1">
      <alignment horizontal="left" vertical="top"/>
      <protection/>
    </xf>
    <xf numFmtId="0" fontId="0" fillId="24" borderId="17" xfId="0" applyNumberFormat="1" applyFont="1" applyFill="1" applyBorder="1" applyAlignment="1" applyProtection="1">
      <alignment vertical="top"/>
      <protection/>
    </xf>
    <xf numFmtId="0" fontId="0" fillId="24" borderId="19" xfId="0" applyNumberFormat="1" applyFont="1" applyFill="1" applyBorder="1" applyAlignment="1" applyProtection="1">
      <alignment vertical="top"/>
      <protection/>
    </xf>
    <xf numFmtId="0" fontId="7" fillId="0" borderId="16" xfId="0" applyNumberFormat="1" applyFont="1" applyFill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horizontal="left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4" borderId="16" xfId="0" applyNumberFormat="1" applyFont="1" applyFill="1" applyBorder="1" applyAlignment="1" applyProtection="1">
      <alignment horizontal="left" vertical="top"/>
      <protection/>
    </xf>
    <xf numFmtId="0" fontId="0" fillId="4" borderId="17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4" borderId="16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6" fillId="22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4" borderId="19" xfId="0" applyNumberFormat="1" applyFont="1" applyFill="1" applyBorder="1" applyAlignment="1" applyProtection="1">
      <alignment horizontal="left" vertical="top"/>
      <protection/>
    </xf>
    <xf numFmtId="0" fontId="6" fillId="4" borderId="16" xfId="0" applyNumberFormat="1" applyFont="1" applyFill="1" applyBorder="1" applyAlignment="1" applyProtection="1">
      <alignment horizontal="center" vertical="top" wrapText="1"/>
      <protection/>
    </xf>
    <xf numFmtId="0" fontId="6" fillId="4" borderId="17" xfId="0" applyNumberFormat="1" applyFont="1" applyFill="1" applyBorder="1" applyAlignment="1" applyProtection="1">
      <alignment horizontal="center" vertical="top" wrapText="1"/>
      <protection/>
    </xf>
    <xf numFmtId="0" fontId="6" fillId="4" borderId="19" xfId="0" applyNumberFormat="1" applyFont="1" applyFill="1" applyBorder="1" applyAlignment="1" applyProtection="1">
      <alignment horizontal="center" vertical="top" wrapText="1"/>
      <protection/>
    </xf>
    <xf numFmtId="0" fontId="6" fillId="4" borderId="16" xfId="0" applyNumberFormat="1" applyFont="1" applyFill="1" applyBorder="1" applyAlignment="1" applyProtection="1">
      <alignment horizontal="left" vertical="top"/>
      <protection/>
    </xf>
    <xf numFmtId="0" fontId="6" fillId="4" borderId="17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center" vertical="top"/>
      <protection/>
    </xf>
    <xf numFmtId="0" fontId="0" fillId="4" borderId="11" xfId="0" applyNumberFormat="1" applyFont="1" applyFill="1" applyBorder="1" applyAlignment="1" applyProtection="1">
      <alignment horizontal="left" vertical="top"/>
      <protection/>
    </xf>
    <xf numFmtId="0" fontId="0" fillId="4" borderId="12" xfId="0" applyNumberFormat="1" applyFont="1" applyFill="1" applyBorder="1" applyAlignment="1" applyProtection="1">
      <alignment horizontal="left" vertical="top"/>
      <protection/>
    </xf>
    <xf numFmtId="0" fontId="2" fillId="4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indent="2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0" fillId="4" borderId="23" xfId="0" applyNumberFormat="1" applyFont="1" applyFill="1" applyBorder="1" applyAlignment="1" applyProtection="1">
      <alignment horizontal="left" vertical="top"/>
      <protection/>
    </xf>
    <xf numFmtId="0" fontId="0" fillId="4" borderId="22" xfId="0" applyNumberFormat="1" applyFont="1" applyFill="1" applyBorder="1" applyAlignment="1" applyProtection="1">
      <alignment horizontal="left" vertical="top"/>
      <protection/>
    </xf>
    <xf numFmtId="0" fontId="0" fillId="4" borderId="24" xfId="0" applyNumberFormat="1" applyFont="1" applyFill="1" applyBorder="1" applyAlignment="1" applyProtection="1">
      <alignment horizontal="left" vertical="top"/>
      <protection/>
    </xf>
    <xf numFmtId="0" fontId="2" fillId="4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4" borderId="17" xfId="0" applyNumberFormat="1" applyFont="1" applyFill="1" applyBorder="1" applyAlignment="1" applyProtection="1">
      <alignment horizontal="left" vertical="top"/>
      <protection/>
    </xf>
    <xf numFmtId="0" fontId="2" fillId="22" borderId="16" xfId="0" applyNumberFormat="1" applyFont="1" applyFill="1" applyBorder="1" applyAlignment="1" applyProtection="1">
      <alignment vertical="top"/>
      <protection/>
    </xf>
    <xf numFmtId="0" fontId="2" fillId="22" borderId="17" xfId="0" applyNumberFormat="1" applyFont="1" applyFill="1" applyBorder="1" applyAlignment="1" applyProtection="1">
      <alignment vertical="top"/>
      <protection/>
    </xf>
    <xf numFmtId="0" fontId="0" fillId="4" borderId="18" xfId="0" applyNumberFormat="1" applyFont="1" applyFill="1" applyBorder="1" applyAlignment="1" applyProtection="1">
      <alignment horizontal="left" vertical="top"/>
      <protection/>
    </xf>
    <xf numFmtId="0" fontId="0" fillId="4" borderId="23" xfId="0" applyNumberFormat="1" applyFont="1" applyFill="1" applyBorder="1" applyAlignment="1" applyProtection="1">
      <alignment horizontal="left" vertical="top"/>
      <protection/>
    </xf>
    <xf numFmtId="0" fontId="6" fillId="4" borderId="10" xfId="0" applyNumberFormat="1" applyFont="1" applyFill="1" applyBorder="1" applyAlignment="1" applyProtection="1">
      <alignment horizontal="left" vertical="top"/>
      <protection/>
    </xf>
    <xf numFmtId="0" fontId="6" fillId="4" borderId="10" xfId="0" applyNumberFormat="1" applyFont="1" applyFill="1" applyBorder="1" applyAlignment="1" applyProtection="1">
      <alignment vertical="top"/>
      <protection/>
    </xf>
    <xf numFmtId="0" fontId="2" fillId="4" borderId="17" xfId="0" applyNumberFormat="1" applyFont="1" applyFill="1" applyBorder="1" applyAlignment="1" applyProtection="1">
      <alignment horizontal="center" vertical="top"/>
      <protection/>
    </xf>
    <xf numFmtId="0" fontId="2" fillId="4" borderId="19" xfId="0" applyNumberFormat="1" applyFont="1" applyFill="1" applyBorder="1" applyAlignment="1" applyProtection="1">
      <alignment horizontal="center" vertical="top"/>
      <protection/>
    </xf>
    <xf numFmtId="0" fontId="7" fillId="4" borderId="18" xfId="0" applyNumberFormat="1" applyFont="1" applyFill="1" applyBorder="1" applyAlignment="1" applyProtection="1">
      <alignment horizontal="center" vertical="top"/>
      <protection/>
    </xf>
    <xf numFmtId="0" fontId="7" fillId="4" borderId="25" xfId="0" applyNumberFormat="1" applyFont="1" applyFill="1" applyBorder="1" applyAlignment="1" applyProtection="1">
      <alignment horizontal="center" vertical="top"/>
      <protection/>
    </xf>
    <xf numFmtId="0" fontId="7" fillId="0" borderId="16" xfId="0" applyNumberFormat="1" applyFont="1" applyFill="1" applyBorder="1" applyAlignment="1" applyProtection="1">
      <alignment horizontal="center" vertical="top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7" fillId="22" borderId="16" xfId="0" applyNumberFormat="1" applyFont="1" applyFill="1" applyBorder="1" applyAlignment="1" applyProtection="1">
      <alignment horizontal="center" vertical="top"/>
      <protection/>
    </xf>
    <xf numFmtId="0" fontId="7" fillId="22" borderId="17" xfId="0" applyNumberFormat="1" applyFont="1" applyFill="1" applyBorder="1" applyAlignment="1" applyProtection="1">
      <alignment horizontal="center" vertical="top"/>
      <protection/>
    </xf>
    <xf numFmtId="0" fontId="7" fillId="22" borderId="19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horizontal="left" vertical="top"/>
      <protection/>
    </xf>
    <xf numFmtId="0" fontId="7" fillId="0" borderId="22" xfId="0" applyNumberFormat="1" applyFont="1" applyFill="1" applyBorder="1" applyAlignment="1" applyProtection="1">
      <alignment horizontal="left" vertical="top"/>
      <protection/>
    </xf>
    <xf numFmtId="0" fontId="8" fillId="0" borderId="22" xfId="0" applyNumberFormat="1" applyFont="1" applyFill="1" applyBorder="1" applyAlignment="1" applyProtection="1">
      <alignment vertical="top"/>
      <protection/>
    </xf>
    <xf numFmtId="0" fontId="8" fillId="0" borderId="24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 indent="2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23" xfId="0" applyNumberFormat="1" applyFont="1" applyFill="1" applyBorder="1" applyAlignment="1" applyProtection="1">
      <alignment horizontal="left" vertical="top"/>
      <protection/>
    </xf>
    <xf numFmtId="0" fontId="2" fillId="0" borderId="22" xfId="0" applyNumberFormat="1" applyFont="1" applyFill="1" applyBorder="1" applyAlignment="1" applyProtection="1">
      <alignment horizontal="left"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2" fillId="4" borderId="18" xfId="0" applyNumberFormat="1" applyFont="1" applyFill="1" applyBorder="1" applyAlignment="1" applyProtection="1">
      <alignment horizontal="center" vertical="top"/>
      <protection/>
    </xf>
    <xf numFmtId="0" fontId="2" fillId="4" borderId="23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center" vertical="top"/>
      <protection/>
    </xf>
    <xf numFmtId="0" fontId="2" fillId="4" borderId="25" xfId="0" applyNumberFormat="1" applyFont="1" applyFill="1" applyBorder="1" applyAlignment="1" applyProtection="1">
      <alignment horizontal="center" vertical="top"/>
      <protection/>
    </xf>
    <xf numFmtId="0" fontId="2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horizontal="center" vertical="top"/>
      <protection/>
    </xf>
    <xf numFmtId="0" fontId="2" fillId="22" borderId="16" xfId="0" applyNumberFormat="1" applyFont="1" applyFill="1" applyBorder="1" applyAlignment="1" applyProtection="1">
      <alignment horizontal="center" vertical="top"/>
      <protection/>
    </xf>
    <xf numFmtId="0" fontId="2" fillId="22" borderId="17" xfId="0" applyNumberFormat="1" applyFont="1" applyFill="1" applyBorder="1" applyAlignment="1" applyProtection="1">
      <alignment horizontal="center" vertical="top"/>
      <protection/>
    </xf>
    <xf numFmtId="0" fontId="2" fillId="22" borderId="19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left" vertical="top" indent="2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17" fillId="4" borderId="18" xfId="0" applyNumberFormat="1" applyFont="1" applyFill="1" applyBorder="1" applyAlignment="1" applyProtection="1">
      <alignment horizontal="center" vertical="top"/>
      <protection/>
    </xf>
    <xf numFmtId="0" fontId="17" fillId="4" borderId="25" xfId="0" applyNumberFormat="1" applyFont="1" applyFill="1" applyBorder="1" applyAlignment="1" applyProtection="1">
      <alignment horizontal="center" vertical="top"/>
      <protection/>
    </xf>
    <xf numFmtId="0" fontId="2" fillId="22" borderId="16" xfId="0" applyNumberFormat="1" applyFont="1" applyFill="1" applyBorder="1" applyAlignment="1" applyProtection="1">
      <alignment horizontal="center" vertical="top"/>
      <protection/>
    </xf>
    <xf numFmtId="0" fontId="2" fillId="22" borderId="17" xfId="0" applyNumberFormat="1" applyFont="1" applyFill="1" applyBorder="1" applyAlignment="1" applyProtection="1">
      <alignment horizontal="center" vertical="top"/>
      <protection/>
    </xf>
    <xf numFmtId="0" fontId="2" fillId="22" borderId="19" xfId="0" applyNumberFormat="1" applyFont="1" applyFill="1" applyBorder="1" applyAlignment="1" applyProtection="1">
      <alignment horizontal="center" vertical="top"/>
      <protection/>
    </xf>
    <xf numFmtId="0" fontId="7" fillId="22" borderId="18" xfId="0" applyNumberFormat="1" applyFont="1" applyFill="1" applyBorder="1" applyAlignment="1" applyProtection="1">
      <alignment horizontal="left" vertical="top" wrapText="1"/>
      <protection/>
    </xf>
    <xf numFmtId="0" fontId="8" fillId="22" borderId="23" xfId="0" applyNumberFormat="1" applyFont="1" applyFill="1" applyBorder="1" applyAlignment="1" applyProtection="1">
      <alignment horizontal="left" vertical="top" wrapText="1"/>
      <protection/>
    </xf>
    <xf numFmtId="0" fontId="7" fillId="4" borderId="23" xfId="0" applyNumberFormat="1" applyFont="1" applyFill="1" applyBorder="1" applyAlignment="1" applyProtection="1">
      <alignment horizontal="center" vertical="top"/>
      <protection/>
    </xf>
    <xf numFmtId="0" fontId="7" fillId="10" borderId="21" xfId="0" applyNumberFormat="1" applyFont="1" applyFill="1" applyBorder="1" applyAlignment="1" applyProtection="1">
      <alignment horizontal="left" vertical="top"/>
      <protection/>
    </xf>
    <xf numFmtId="0" fontId="7" fillId="10" borderId="20" xfId="0" applyNumberFormat="1" applyFont="1" applyFill="1" applyBorder="1" applyAlignment="1" applyProtection="1">
      <alignment horizontal="left" vertical="top"/>
      <protection/>
    </xf>
    <xf numFmtId="0" fontId="7" fillId="10" borderId="22" xfId="0" applyNumberFormat="1" applyFont="1" applyFill="1" applyBorder="1" applyAlignment="1" applyProtection="1">
      <alignment horizontal="left" vertical="top"/>
      <protection/>
    </xf>
    <xf numFmtId="0" fontId="7" fillId="10" borderId="24" xfId="0" applyNumberFormat="1" applyFont="1" applyFill="1" applyBorder="1" applyAlignment="1" applyProtection="1">
      <alignment horizontal="left" vertical="top"/>
      <protection/>
    </xf>
    <xf numFmtId="0" fontId="2" fillId="22" borderId="18" xfId="0" applyNumberFormat="1" applyFont="1" applyFill="1" applyBorder="1" applyAlignment="1" applyProtection="1">
      <alignment horizontal="left" vertical="top" wrapText="1"/>
      <protection/>
    </xf>
    <xf numFmtId="0" fontId="0" fillId="22" borderId="2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22" borderId="16" xfId="0" applyNumberFormat="1" applyFont="1" applyFill="1" applyBorder="1" applyAlignment="1" applyProtection="1">
      <alignment horizontal="center" vertical="top"/>
      <protection/>
    </xf>
    <xf numFmtId="0" fontId="7" fillId="22" borderId="17" xfId="0" applyNumberFormat="1" applyFont="1" applyFill="1" applyBorder="1" applyAlignment="1" applyProtection="1">
      <alignment horizontal="center" vertical="top"/>
      <protection/>
    </xf>
    <xf numFmtId="0" fontId="7" fillId="22" borderId="19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21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7" fillId="0" borderId="17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indent="2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18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2695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2781300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2771775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2771775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2781300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2771775</xdr:colOff>
      <xdr:row>1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2762250</xdr:colOff>
      <xdr:row>1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2762250</xdr:colOff>
      <xdr:row>1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1952625</xdr:colOff>
      <xdr:row>4</xdr:row>
      <xdr:rowOff>0</xdr:rowOff>
    </xdr:from>
    <xdr:to>
      <xdr:col>6</xdr:col>
      <xdr:colOff>47625</xdr:colOff>
      <xdr:row>4</xdr:row>
      <xdr:rowOff>0</xdr:rowOff>
    </xdr:to>
    <xdr:sp>
      <xdr:nvSpPr>
        <xdr:cNvPr id="4" name="_s10264"/>
        <xdr:cNvSpPr>
          <a:spLocks/>
        </xdr:cNvSpPr>
      </xdr:nvSpPr>
      <xdr:spPr>
        <a:xfrm rot="5400000" flipH="1">
          <a:off x="4867275" y="1019175"/>
          <a:ext cx="1333500" cy="0"/>
        </a:xfrm>
        <a:prstGeom prst="bentConnector3">
          <a:avLst>
            <a:gd name="adj" fmla="val 26564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1952625</xdr:colOff>
      <xdr:row>4</xdr:row>
      <xdr:rowOff>0</xdr:rowOff>
    </xdr:from>
    <xdr:to>
      <xdr:col>1</xdr:col>
      <xdr:colOff>1952625</xdr:colOff>
      <xdr:row>4</xdr:row>
      <xdr:rowOff>0</xdr:rowOff>
    </xdr:to>
    <xdr:sp>
      <xdr:nvSpPr>
        <xdr:cNvPr id="5" name="_s10265"/>
        <xdr:cNvSpPr>
          <a:spLocks/>
        </xdr:cNvSpPr>
      </xdr:nvSpPr>
      <xdr:spPr>
        <a:xfrm rot="16200000">
          <a:off x="4867275" y="1019175"/>
          <a:ext cx="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0</xdr:rowOff>
    </xdr:from>
    <xdr:to>
      <xdr:col>1</xdr:col>
      <xdr:colOff>1952625</xdr:colOff>
      <xdr:row>4</xdr:row>
      <xdr:rowOff>0</xdr:rowOff>
    </xdr:to>
    <xdr:sp>
      <xdr:nvSpPr>
        <xdr:cNvPr id="6" name="_s10266"/>
        <xdr:cNvSpPr>
          <a:spLocks/>
        </xdr:cNvSpPr>
      </xdr:nvSpPr>
      <xdr:spPr>
        <a:xfrm rot="16200000">
          <a:off x="3524250" y="1019175"/>
          <a:ext cx="1343025" cy="0"/>
        </a:xfrm>
        <a:prstGeom prst="bentConnector3">
          <a:avLst>
            <a:gd name="adj" fmla="val 26564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1371600</xdr:colOff>
      <xdr:row>4</xdr:row>
      <xdr:rowOff>0</xdr:rowOff>
    </xdr:from>
    <xdr:to>
      <xdr:col>3</xdr:col>
      <xdr:colOff>228600</xdr:colOff>
      <xdr:row>4</xdr:row>
      <xdr:rowOff>0</xdr:rowOff>
    </xdr:to>
    <xdr:sp>
      <xdr:nvSpPr>
        <xdr:cNvPr id="7" name="_s10267"/>
        <xdr:cNvSpPr>
          <a:spLocks/>
        </xdr:cNvSpPr>
      </xdr:nvSpPr>
      <xdr:spPr>
        <a:xfrm>
          <a:off x="4286250" y="1019175"/>
          <a:ext cx="1152525" cy="0"/>
        </a:xfrm>
        <a:prstGeom prst="roundRect">
          <a:avLst/>
        </a:prstGeom>
        <a:solidFill>
          <a:srgbClr val="BBE0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9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Flat rate time
</a:t>
          </a:r>
          <a:r>
            <a:rPr lang="en-US" cap="none" sz="109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1181100</xdr:colOff>
      <xdr:row>4</xdr:row>
      <xdr:rowOff>0</xdr:rowOff>
    </xdr:to>
    <xdr:sp>
      <xdr:nvSpPr>
        <xdr:cNvPr id="8" name="_s10268"/>
        <xdr:cNvSpPr>
          <a:spLocks/>
        </xdr:cNvSpPr>
      </xdr:nvSpPr>
      <xdr:spPr>
        <a:xfrm>
          <a:off x="2943225" y="1019175"/>
          <a:ext cx="1152525" cy="0"/>
        </a:xfrm>
        <a:prstGeom prst="roundRect">
          <a:avLst/>
        </a:prstGeom>
        <a:solidFill>
          <a:srgbClr val="BBE0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9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Up Time
</a:t>
          </a:r>
          <a:r>
            <a:rPr lang="en-US" cap="none" sz="109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5%</a:t>
          </a:r>
        </a:p>
      </xdr:txBody>
    </xdr:sp>
    <xdr:clientData/>
  </xdr:twoCellAnchor>
  <xdr:twoCellAnchor>
    <xdr:from>
      <xdr:col>1</xdr:col>
      <xdr:colOff>1371600</xdr:colOff>
      <xdr:row>4</xdr:row>
      <xdr:rowOff>0</xdr:rowOff>
    </xdr:from>
    <xdr:to>
      <xdr:col>3</xdr:col>
      <xdr:colOff>228600</xdr:colOff>
      <xdr:row>4</xdr:row>
      <xdr:rowOff>0</xdr:rowOff>
    </xdr:to>
    <xdr:sp>
      <xdr:nvSpPr>
        <xdr:cNvPr id="9" name="_s10269"/>
        <xdr:cNvSpPr>
          <a:spLocks/>
        </xdr:cNvSpPr>
      </xdr:nvSpPr>
      <xdr:spPr>
        <a:xfrm>
          <a:off x="4286250" y="1019175"/>
          <a:ext cx="1152525" cy="0"/>
        </a:xfrm>
        <a:prstGeom prst="roundRect">
          <a:avLst/>
        </a:prstGeom>
        <a:solidFill>
          <a:srgbClr val="BBE0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9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Working Time
</a:t>
          </a:r>
          <a:r>
            <a:rPr lang="en-US" cap="none" sz="109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75%</a:t>
          </a:r>
        </a:p>
      </xdr:txBody>
    </xdr:sp>
    <xdr:clientData/>
  </xdr:twoCellAnchor>
  <xdr:twoCellAnchor>
    <xdr:from>
      <xdr:col>4</xdr:col>
      <xdr:colOff>104775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" name="_s10270"/>
        <xdr:cNvSpPr>
          <a:spLocks/>
        </xdr:cNvSpPr>
      </xdr:nvSpPr>
      <xdr:spPr>
        <a:xfrm>
          <a:off x="5629275" y="1019175"/>
          <a:ext cx="1152525" cy="0"/>
        </a:xfrm>
        <a:prstGeom prst="roundRect">
          <a:avLst/>
        </a:prstGeom>
        <a:solidFill>
          <a:srgbClr val="BBE0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9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Margine Time
</a:t>
          </a:r>
          <a:r>
            <a:rPr lang="en-US" cap="none" sz="109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20%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grpSp>
      <xdr:nvGrpSpPr>
        <xdr:cNvPr id="11" name="Group 22"/>
        <xdr:cNvGrpSpPr>
          <a:grpSpLocks noChangeAspect="1"/>
        </xdr:cNvGrpSpPr>
      </xdr:nvGrpSpPr>
      <xdr:grpSpPr>
        <a:xfrm>
          <a:off x="2943225" y="1019175"/>
          <a:ext cx="3838575" cy="0"/>
          <a:chOff x="487" y="808"/>
          <a:chExt cx="697" cy="175"/>
        </a:xfrm>
        <a:solidFill>
          <a:srgbClr val="FFFFFF"/>
        </a:solidFill>
      </xdr:grpSpPr>
      <xdr:sp>
        <xdr:nvSpPr>
          <xdr:cNvPr id="12" name="AutoShape 23"/>
          <xdr:cNvSpPr>
            <a:spLocks noChangeAspect="1"/>
          </xdr:cNvSpPr>
        </xdr:nvSpPr>
        <xdr:spPr>
          <a:xfrm>
            <a:off x="487" y="808"/>
            <a:ext cx="697" cy="1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2771775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2419350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2781300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2781300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88"/>
  <sheetViews>
    <sheetView view="pageBreakPreview" zoomScaleSheetLayoutView="100" zoomScalePageLayoutView="0" workbookViewId="0" topLeftCell="B13">
      <selection activeCell="AT7" sqref="AT7"/>
    </sheetView>
  </sheetViews>
  <sheetFormatPr defaultColWidth="9.140625" defaultRowHeight="12.75"/>
  <cols>
    <col min="2" max="2" width="5.57421875" style="0" customWidth="1"/>
    <col min="3" max="3" width="0.85546875" style="0" customWidth="1"/>
    <col min="4" max="4" width="2.421875" style="0" customWidth="1"/>
    <col min="5" max="5" width="5.7109375" style="0" customWidth="1"/>
    <col min="6" max="8" width="8.7109375" style="0" hidden="1" customWidth="1"/>
    <col min="9" max="9" width="0.71875" style="0" customWidth="1"/>
    <col min="10" max="10" width="5.7109375" style="0" customWidth="1"/>
    <col min="11" max="11" width="0.71875" style="0" customWidth="1"/>
    <col min="12" max="12" width="5.7109375" style="0" customWidth="1"/>
    <col min="13" max="13" width="0.71875" style="0" customWidth="1"/>
    <col min="14" max="15" width="8.7109375" style="0" hidden="1" customWidth="1"/>
    <col min="16" max="16" width="5.7109375" style="0" customWidth="1"/>
    <col min="17" max="17" width="0.71875" style="0" customWidth="1"/>
    <col min="18" max="18" width="5.7109375" style="0" customWidth="1"/>
    <col min="19" max="19" width="0.71875" style="0" customWidth="1"/>
    <col min="20" max="20" width="5.7109375" style="0" customWidth="1"/>
    <col min="21" max="21" width="0.71875" style="0" customWidth="1"/>
    <col min="22" max="22" width="5.7109375" style="0" customWidth="1"/>
    <col min="23" max="23" width="0.71875" style="0" customWidth="1"/>
    <col min="24" max="24" width="5.7109375" style="0" customWidth="1"/>
    <col min="25" max="25" width="0.71875" style="0" customWidth="1"/>
    <col min="26" max="26" width="5.7109375" style="0" customWidth="1"/>
    <col min="27" max="27" width="0.71875" style="0" customWidth="1"/>
    <col min="28" max="28" width="5.7109375" style="0" customWidth="1"/>
    <col min="29" max="29" width="0.71875" style="0" customWidth="1"/>
    <col min="30" max="30" width="5.7109375" style="0" customWidth="1"/>
    <col min="31" max="31" width="0.71875" style="0" customWidth="1"/>
    <col min="32" max="32" width="5.7109375" style="0" customWidth="1"/>
    <col min="33" max="33" width="0.71875" style="0" customWidth="1"/>
    <col min="34" max="34" width="5.7109375" style="0" customWidth="1"/>
    <col min="35" max="35" width="0.71875" style="0" customWidth="1"/>
    <col min="36" max="36" width="5.7109375" style="0" customWidth="1"/>
    <col min="37" max="37" width="0.71875" style="0" customWidth="1"/>
    <col min="38" max="38" width="5.7109375" style="0" customWidth="1"/>
    <col min="39" max="39" width="0.71875" style="0" customWidth="1"/>
    <col min="40" max="40" width="5.7109375" style="0" customWidth="1"/>
    <col min="41" max="41" width="0.71875" style="0" customWidth="1"/>
    <col min="42" max="42" width="5.7109375" style="0" customWidth="1"/>
    <col min="43" max="43" width="0.71875" style="0" customWidth="1"/>
    <col min="44" max="44" width="5.7109375" style="0" customWidth="1"/>
  </cols>
  <sheetData>
    <row r="1" ht="39.75" customHeight="1"/>
    <row r="2" spans="4:44" ht="25.5">
      <c r="D2" s="2"/>
      <c r="E2" s="2"/>
      <c r="F2" s="668" t="s">
        <v>231</v>
      </c>
      <c r="G2" s="668"/>
      <c r="H2" s="668"/>
      <c r="I2" s="668"/>
      <c r="J2" s="668"/>
      <c r="K2" s="668"/>
      <c r="L2" s="669"/>
      <c r="M2" s="669"/>
      <c r="N2" s="2"/>
      <c r="O2" s="2"/>
      <c r="P2" s="2"/>
      <c r="AJ2" s="662" t="s">
        <v>260</v>
      </c>
      <c r="AK2" s="660"/>
      <c r="AL2" s="660"/>
      <c r="AM2" s="660"/>
      <c r="AN2" s="660"/>
      <c r="AO2" s="660"/>
      <c r="AP2" s="660"/>
      <c r="AQ2" s="660"/>
      <c r="AR2" s="660"/>
    </row>
    <row r="3" spans="4:20" ht="21.75" customHeight="1">
      <c r="D3" s="2"/>
      <c r="F3" s="38"/>
      <c r="G3" s="38"/>
      <c r="H3" s="38"/>
      <c r="J3" s="38"/>
      <c r="K3" s="38"/>
      <c r="L3" s="2"/>
      <c r="M3" s="2"/>
      <c r="N3" s="2"/>
      <c r="O3" s="2"/>
      <c r="P3" s="2"/>
      <c r="T3" s="48" t="s">
        <v>246</v>
      </c>
    </row>
    <row r="4" spans="4:16" ht="7.5" customHeight="1">
      <c r="D4" s="2"/>
      <c r="E4" s="40"/>
      <c r="F4" s="38"/>
      <c r="G4" s="38"/>
      <c r="H4" s="38"/>
      <c r="J4" s="38"/>
      <c r="K4" s="38"/>
      <c r="L4" s="2"/>
      <c r="M4" s="2"/>
      <c r="N4" s="2"/>
      <c r="O4" s="2"/>
      <c r="P4" s="2"/>
    </row>
    <row r="5" spans="2:44" ht="21.75" customHeight="1">
      <c r="B5" s="667" t="s">
        <v>261</v>
      </c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59"/>
      <c r="AI5" s="659"/>
      <c r="AJ5" s="659"/>
      <c r="AK5" s="659"/>
      <c r="AL5" s="659"/>
      <c r="AM5" s="659"/>
      <c r="AN5" s="659"/>
      <c r="AO5" s="659"/>
      <c r="AP5" s="659"/>
      <c r="AQ5" s="659"/>
      <c r="AR5" s="659"/>
    </row>
    <row r="6" spans="4:16" ht="21" thickBot="1">
      <c r="D6" s="2"/>
      <c r="E6" s="40"/>
      <c r="F6" s="38"/>
      <c r="G6" s="38"/>
      <c r="H6" s="38"/>
      <c r="J6" s="38"/>
      <c r="K6" s="38"/>
      <c r="L6" s="2"/>
      <c r="M6" s="2"/>
      <c r="N6" s="2"/>
      <c r="O6" s="2"/>
      <c r="P6" s="2"/>
    </row>
    <row r="7" spans="2:42" ht="27" thickBot="1">
      <c r="B7" s="48" t="s">
        <v>233</v>
      </c>
      <c r="C7" s="48"/>
      <c r="D7" s="41"/>
      <c r="E7" s="47"/>
      <c r="F7" s="42"/>
      <c r="G7" s="42"/>
      <c r="H7" s="42"/>
      <c r="I7" s="42"/>
      <c r="J7" s="47"/>
      <c r="K7" s="42"/>
      <c r="L7" s="47"/>
      <c r="M7" s="42"/>
      <c r="N7" s="42"/>
      <c r="O7" s="42"/>
      <c r="P7" s="47"/>
      <c r="Q7" s="42"/>
      <c r="R7" s="47"/>
      <c r="S7" s="42"/>
      <c r="T7" s="49"/>
      <c r="U7" s="42"/>
      <c r="V7" s="47"/>
      <c r="W7" s="42"/>
      <c r="X7" s="47"/>
      <c r="Y7" s="42"/>
      <c r="Z7" s="47"/>
      <c r="AA7" s="42"/>
      <c r="AB7" s="47"/>
      <c r="AC7" s="42"/>
      <c r="AD7" s="47"/>
      <c r="AE7" s="42"/>
      <c r="AF7" s="47"/>
      <c r="AG7" s="42"/>
      <c r="AH7" s="47"/>
      <c r="AJ7" s="50"/>
      <c r="AL7" s="50"/>
      <c r="AN7" s="50"/>
      <c r="AP7" s="50"/>
    </row>
    <row r="8" spans="2:34" ht="26.25">
      <c r="B8" s="48"/>
      <c r="C8" s="48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1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2:44" ht="23.25">
      <c r="B9" s="667" t="s">
        <v>247</v>
      </c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59"/>
      <c r="P9" s="659"/>
      <c r="Q9" s="659"/>
      <c r="R9" s="659"/>
      <c r="S9" s="659"/>
      <c r="T9" s="659"/>
      <c r="U9" s="659"/>
      <c r="V9" s="659"/>
      <c r="W9" s="659"/>
      <c r="X9" s="659"/>
      <c r="Y9" s="659"/>
      <c r="Z9" s="659"/>
      <c r="AA9" s="42"/>
      <c r="AB9" s="42"/>
      <c r="AC9" s="42"/>
      <c r="AD9" s="667" t="s">
        <v>248</v>
      </c>
      <c r="AE9" s="659"/>
      <c r="AF9" s="659"/>
      <c r="AG9" s="659"/>
      <c r="AH9" s="659"/>
      <c r="AI9" s="659"/>
      <c r="AJ9" s="659"/>
      <c r="AK9" s="659"/>
      <c r="AL9" s="659"/>
      <c r="AM9" s="659"/>
      <c r="AN9" s="659"/>
      <c r="AO9" s="659"/>
      <c r="AP9" s="659"/>
      <c r="AQ9" s="659"/>
      <c r="AR9" s="659"/>
    </row>
    <row r="10" spans="4:16" ht="24" customHeight="1">
      <c r="D10" s="21" t="s">
        <v>232</v>
      </c>
      <c r="E10" s="2"/>
      <c r="F10" s="2"/>
      <c r="G10" s="2"/>
      <c r="H10" s="2"/>
      <c r="J10" s="2"/>
      <c r="K10" s="2"/>
      <c r="L10" s="2"/>
      <c r="M10" s="2"/>
      <c r="N10" s="2"/>
      <c r="O10" s="2"/>
      <c r="P10" s="2"/>
    </row>
    <row r="11" spans="3:44" ht="24" customHeight="1" thickBot="1">
      <c r="C11" s="21"/>
      <c r="D11" s="39" t="s">
        <v>234</v>
      </c>
      <c r="E11" s="2"/>
      <c r="F11" s="2"/>
      <c r="G11" s="2"/>
      <c r="H11" s="2"/>
      <c r="J11" s="2"/>
      <c r="Z11" s="21" t="s">
        <v>178</v>
      </c>
      <c r="AD11" s="13" t="s">
        <v>237</v>
      </c>
      <c r="AK11" s="43"/>
      <c r="AL11" s="43"/>
      <c r="AM11" s="43"/>
      <c r="AN11" s="43"/>
      <c r="AO11" s="21"/>
      <c r="AR11" s="21" t="s">
        <v>178</v>
      </c>
    </row>
    <row r="12" spans="3:44" ht="24" customHeight="1" thickBot="1">
      <c r="C12" s="44"/>
      <c r="D12" s="661" t="s">
        <v>252</v>
      </c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Z12" s="45"/>
      <c r="AD12" s="665" t="s">
        <v>199</v>
      </c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  <c r="AO12" s="665"/>
      <c r="AP12" s="665"/>
      <c r="AR12" s="45"/>
    </row>
    <row r="13" spans="3:44" ht="6" customHeight="1" thickBot="1">
      <c r="C13" s="44"/>
      <c r="D13" s="51"/>
      <c r="E13" s="51"/>
      <c r="F13" s="51"/>
      <c r="G13" s="51"/>
      <c r="H13" s="51"/>
      <c r="I13" s="52"/>
      <c r="J13" s="51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Z13" s="44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R13" s="44"/>
    </row>
    <row r="14" spans="3:44" ht="24" customHeight="1" thickBot="1">
      <c r="C14" s="44"/>
      <c r="D14" s="661" t="s">
        <v>253</v>
      </c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Z14" s="45"/>
      <c r="AD14" s="665" t="s">
        <v>200</v>
      </c>
      <c r="AE14" s="665"/>
      <c r="AF14" s="665"/>
      <c r="AG14" s="665"/>
      <c r="AH14" s="665"/>
      <c r="AI14" s="665"/>
      <c r="AJ14" s="665"/>
      <c r="AK14" s="665"/>
      <c r="AL14" s="665"/>
      <c r="AM14" s="665"/>
      <c r="AN14" s="665"/>
      <c r="AO14" s="665"/>
      <c r="AP14" s="665"/>
      <c r="AR14" s="45"/>
    </row>
    <row r="15" spans="3:44" ht="5.25" customHeight="1" thickBot="1">
      <c r="C15" s="44"/>
      <c r="D15" s="51"/>
      <c r="E15" s="51"/>
      <c r="F15" s="51"/>
      <c r="G15" s="51"/>
      <c r="H15" s="51"/>
      <c r="I15" s="52"/>
      <c r="J15" s="51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Z15" s="44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R15" s="44"/>
    </row>
    <row r="16" spans="3:44" ht="24" customHeight="1" thickBot="1">
      <c r="C16" s="44"/>
      <c r="D16" s="661" t="s">
        <v>180</v>
      </c>
      <c r="E16" s="661"/>
      <c r="F16" s="661"/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61"/>
      <c r="U16" s="661"/>
      <c r="V16" s="661"/>
      <c r="Z16" s="45"/>
      <c r="AD16" s="665" t="s">
        <v>201</v>
      </c>
      <c r="AE16" s="665"/>
      <c r="AF16" s="665"/>
      <c r="AG16" s="665"/>
      <c r="AH16" s="665"/>
      <c r="AI16" s="665"/>
      <c r="AJ16" s="665"/>
      <c r="AK16" s="665"/>
      <c r="AL16" s="665"/>
      <c r="AM16" s="665"/>
      <c r="AN16" s="665"/>
      <c r="AO16" s="665"/>
      <c r="AP16" s="665"/>
      <c r="AR16" s="45"/>
    </row>
    <row r="17" spans="3:44" ht="6" customHeight="1" thickBot="1">
      <c r="C17" s="44"/>
      <c r="D17" s="51"/>
      <c r="E17" s="51"/>
      <c r="F17" s="51"/>
      <c r="G17" s="51"/>
      <c r="H17" s="51"/>
      <c r="I17" s="52"/>
      <c r="J17" s="51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Z17" s="4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R17" s="44"/>
    </row>
    <row r="18" spans="3:44" ht="24" customHeight="1" thickBot="1">
      <c r="C18" s="44"/>
      <c r="D18" s="661" t="s">
        <v>254</v>
      </c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61"/>
      <c r="P18" s="661"/>
      <c r="Q18" s="661"/>
      <c r="R18" s="661"/>
      <c r="S18" s="661"/>
      <c r="T18" s="661"/>
      <c r="U18" s="661"/>
      <c r="V18" s="661"/>
      <c r="Z18" s="45"/>
      <c r="AD18" s="665" t="s">
        <v>202</v>
      </c>
      <c r="AE18" s="665"/>
      <c r="AF18" s="665"/>
      <c r="AG18" s="665"/>
      <c r="AH18" s="665"/>
      <c r="AI18" s="665"/>
      <c r="AJ18" s="665"/>
      <c r="AK18" s="665"/>
      <c r="AL18" s="665"/>
      <c r="AM18" s="665"/>
      <c r="AN18" s="665"/>
      <c r="AO18" s="665"/>
      <c r="AP18" s="665"/>
      <c r="AR18" s="45"/>
    </row>
    <row r="19" spans="3:44" ht="6" customHeight="1" thickBot="1">
      <c r="C19" s="44"/>
      <c r="D19" s="51"/>
      <c r="E19" s="51"/>
      <c r="F19" s="51"/>
      <c r="G19" s="51"/>
      <c r="H19" s="51"/>
      <c r="I19" s="52"/>
      <c r="J19" s="51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Z19" s="44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R19" s="44"/>
    </row>
    <row r="20" spans="3:44" ht="24" customHeight="1" thickBot="1">
      <c r="C20" s="44"/>
      <c r="D20" s="661" t="s">
        <v>255</v>
      </c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661"/>
      <c r="P20" s="661"/>
      <c r="Q20" s="661"/>
      <c r="R20" s="661"/>
      <c r="S20" s="661"/>
      <c r="T20" s="661"/>
      <c r="U20" s="661"/>
      <c r="V20" s="661"/>
      <c r="Z20" s="45"/>
      <c r="AD20" s="665" t="s">
        <v>203</v>
      </c>
      <c r="AE20" s="665"/>
      <c r="AF20" s="665"/>
      <c r="AG20" s="665"/>
      <c r="AH20" s="665"/>
      <c r="AI20" s="665"/>
      <c r="AJ20" s="665"/>
      <c r="AK20" s="665"/>
      <c r="AL20" s="665"/>
      <c r="AM20" s="665"/>
      <c r="AN20" s="665"/>
      <c r="AO20" s="665"/>
      <c r="AP20" s="665"/>
      <c r="AR20" s="45"/>
    </row>
    <row r="21" spans="3:44" ht="6" customHeight="1" thickBot="1">
      <c r="C21" s="44"/>
      <c r="D21" s="51"/>
      <c r="E21" s="51"/>
      <c r="F21" s="51"/>
      <c r="G21" s="51"/>
      <c r="H21" s="51"/>
      <c r="I21" s="52"/>
      <c r="J21" s="51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Z21" s="44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R21" s="44"/>
    </row>
    <row r="22" spans="3:44" ht="24" customHeight="1" thickBot="1">
      <c r="C22" s="44"/>
      <c r="D22" s="661" t="s">
        <v>256</v>
      </c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  <c r="V22" s="661"/>
      <c r="Z22" s="45"/>
      <c r="AD22" s="665" t="s">
        <v>204</v>
      </c>
      <c r="AE22" s="665"/>
      <c r="AF22" s="665"/>
      <c r="AG22" s="665"/>
      <c r="AH22" s="665"/>
      <c r="AI22" s="665"/>
      <c r="AJ22" s="665"/>
      <c r="AK22" s="665"/>
      <c r="AL22" s="665"/>
      <c r="AM22" s="665"/>
      <c r="AN22" s="665"/>
      <c r="AO22" s="665"/>
      <c r="AP22" s="665"/>
      <c r="AR22" s="45"/>
    </row>
    <row r="23" spans="3:44" ht="6" customHeight="1" thickBot="1">
      <c r="C23" s="44"/>
      <c r="D23" s="51"/>
      <c r="E23" s="51"/>
      <c r="F23" s="51"/>
      <c r="G23" s="51"/>
      <c r="H23" s="51"/>
      <c r="I23" s="52"/>
      <c r="J23" s="51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Z23" s="44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R23" s="44"/>
    </row>
    <row r="24" spans="3:44" ht="24" customHeight="1" thickBot="1">
      <c r="C24" s="44"/>
      <c r="D24" s="661" t="s">
        <v>181</v>
      </c>
      <c r="E24" s="661"/>
      <c r="F24" s="661"/>
      <c r="G24" s="661"/>
      <c r="H24" s="661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  <c r="Z24" s="45"/>
      <c r="AD24" s="665" t="s">
        <v>205</v>
      </c>
      <c r="AE24" s="665"/>
      <c r="AF24" s="665"/>
      <c r="AG24" s="665"/>
      <c r="AH24" s="665"/>
      <c r="AI24" s="665"/>
      <c r="AJ24" s="665"/>
      <c r="AK24" s="665"/>
      <c r="AL24" s="665"/>
      <c r="AM24" s="665"/>
      <c r="AN24" s="665"/>
      <c r="AO24" s="665"/>
      <c r="AP24" s="665"/>
      <c r="AR24" s="45"/>
    </row>
    <row r="25" spans="3:44" ht="6" customHeight="1" thickBot="1">
      <c r="C25" s="44"/>
      <c r="D25" s="51"/>
      <c r="E25" s="51"/>
      <c r="F25" s="51"/>
      <c r="G25" s="51"/>
      <c r="H25" s="51"/>
      <c r="I25" s="52"/>
      <c r="J25" s="51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Z25" s="44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R25" s="44"/>
    </row>
    <row r="26" spans="3:44" ht="24" customHeight="1" thickBot="1">
      <c r="C26" s="44"/>
      <c r="D26" s="661" t="s">
        <v>182</v>
      </c>
      <c r="E26" s="661"/>
      <c r="F26" s="661"/>
      <c r="G26" s="661"/>
      <c r="H26" s="661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6"/>
      <c r="V26" s="666"/>
      <c r="Z26" s="45"/>
      <c r="AD26" s="665" t="s">
        <v>206</v>
      </c>
      <c r="AE26" s="665"/>
      <c r="AF26" s="665"/>
      <c r="AG26" s="665"/>
      <c r="AH26" s="665"/>
      <c r="AI26" s="665"/>
      <c r="AJ26" s="665"/>
      <c r="AK26" s="665"/>
      <c r="AL26" s="665"/>
      <c r="AM26" s="665"/>
      <c r="AN26" s="665"/>
      <c r="AO26" s="665"/>
      <c r="AP26" s="665"/>
      <c r="AR26" s="45"/>
    </row>
    <row r="27" spans="3:44" ht="6" customHeight="1" thickBot="1">
      <c r="C27" s="44"/>
      <c r="D27" s="51"/>
      <c r="E27" s="51"/>
      <c r="F27" s="51"/>
      <c r="G27" s="51"/>
      <c r="H27" s="51"/>
      <c r="I27" s="52"/>
      <c r="J27" s="51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Z27" s="44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R27" s="44"/>
    </row>
    <row r="28" spans="3:44" ht="24" customHeight="1" thickBot="1">
      <c r="C28" s="44"/>
      <c r="D28" s="661" t="s">
        <v>183</v>
      </c>
      <c r="E28" s="661"/>
      <c r="F28" s="661"/>
      <c r="G28" s="661"/>
      <c r="H28" s="661"/>
      <c r="I28" s="666"/>
      <c r="J28" s="666"/>
      <c r="K28" s="666"/>
      <c r="L28" s="666"/>
      <c r="M28" s="666"/>
      <c r="N28" s="666"/>
      <c r="O28" s="666"/>
      <c r="P28" s="666"/>
      <c r="Q28" s="666"/>
      <c r="R28" s="666"/>
      <c r="S28" s="666"/>
      <c r="T28" s="666"/>
      <c r="U28" s="666"/>
      <c r="V28" s="666"/>
      <c r="Z28" s="45"/>
      <c r="AD28" s="665" t="s">
        <v>207</v>
      </c>
      <c r="AE28" s="665"/>
      <c r="AF28" s="665"/>
      <c r="AG28" s="665"/>
      <c r="AH28" s="665"/>
      <c r="AI28" s="665"/>
      <c r="AJ28" s="665"/>
      <c r="AK28" s="665"/>
      <c r="AL28" s="665"/>
      <c r="AM28" s="665"/>
      <c r="AN28" s="665"/>
      <c r="AO28" s="665"/>
      <c r="AP28" s="665"/>
      <c r="AR28" s="45"/>
    </row>
    <row r="29" spans="3:44" ht="6" customHeight="1" thickBot="1">
      <c r="C29" s="44"/>
      <c r="D29" s="51"/>
      <c r="E29" s="51"/>
      <c r="F29" s="51"/>
      <c r="G29" s="51"/>
      <c r="H29" s="51"/>
      <c r="I29" s="52"/>
      <c r="J29" s="51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Z29" s="44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R29" s="44"/>
    </row>
    <row r="30" spans="3:44" ht="24" customHeight="1" thickBot="1">
      <c r="C30" s="44"/>
      <c r="D30" s="661" t="s">
        <v>184</v>
      </c>
      <c r="E30" s="661"/>
      <c r="F30" s="661"/>
      <c r="G30" s="661"/>
      <c r="H30" s="661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Z30" s="45"/>
      <c r="AD30" s="665" t="s">
        <v>208</v>
      </c>
      <c r="AE30" s="665"/>
      <c r="AF30" s="665"/>
      <c r="AG30" s="665"/>
      <c r="AH30" s="665"/>
      <c r="AI30" s="665"/>
      <c r="AJ30" s="665"/>
      <c r="AK30" s="665"/>
      <c r="AL30" s="665"/>
      <c r="AM30" s="665"/>
      <c r="AN30" s="665"/>
      <c r="AO30" s="665"/>
      <c r="AP30" s="665"/>
      <c r="AR30" s="45"/>
    </row>
    <row r="31" spans="3:44" ht="6" customHeight="1" thickBot="1">
      <c r="C31" s="44"/>
      <c r="D31" s="51"/>
      <c r="E31" s="51"/>
      <c r="F31" s="51"/>
      <c r="G31" s="51"/>
      <c r="H31" s="51"/>
      <c r="I31" s="52"/>
      <c r="J31" s="51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Z31" s="44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R31" s="44"/>
    </row>
    <row r="32" spans="3:44" ht="24" customHeight="1" thickBot="1">
      <c r="C32" s="44"/>
      <c r="D32" s="661" t="s">
        <v>257</v>
      </c>
      <c r="E32" s="661"/>
      <c r="F32" s="661"/>
      <c r="G32" s="661"/>
      <c r="H32" s="661"/>
      <c r="I32" s="666"/>
      <c r="J32" s="666"/>
      <c r="K32" s="666"/>
      <c r="L32" s="666"/>
      <c r="M32" s="666"/>
      <c r="N32" s="666"/>
      <c r="O32" s="666"/>
      <c r="P32" s="666"/>
      <c r="Q32" s="666"/>
      <c r="R32" s="666"/>
      <c r="S32" s="666"/>
      <c r="T32" s="666"/>
      <c r="U32" s="666"/>
      <c r="V32" s="666"/>
      <c r="Z32" s="45"/>
      <c r="AD32" s="665" t="s">
        <v>209</v>
      </c>
      <c r="AE32" s="665"/>
      <c r="AF32" s="665"/>
      <c r="AG32" s="665"/>
      <c r="AH32" s="665"/>
      <c r="AI32" s="665"/>
      <c r="AJ32" s="665"/>
      <c r="AK32" s="665"/>
      <c r="AL32" s="665"/>
      <c r="AM32" s="665"/>
      <c r="AN32" s="665"/>
      <c r="AO32" s="665"/>
      <c r="AP32" s="665"/>
      <c r="AR32" s="45"/>
    </row>
    <row r="33" spans="3:44" ht="6" customHeight="1" thickBot="1">
      <c r="C33" s="44"/>
      <c r="D33" s="51"/>
      <c r="E33" s="51"/>
      <c r="F33" s="51"/>
      <c r="G33" s="51"/>
      <c r="H33" s="51"/>
      <c r="I33" s="52"/>
      <c r="J33" s="51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Z33" s="44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R33" s="44"/>
    </row>
    <row r="34" spans="3:44" ht="24" customHeight="1" thickBot="1">
      <c r="C34" s="44"/>
      <c r="D34" s="661" t="s">
        <v>185</v>
      </c>
      <c r="E34" s="661"/>
      <c r="F34" s="661"/>
      <c r="G34" s="661"/>
      <c r="H34" s="661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  <c r="T34" s="666"/>
      <c r="U34" s="666"/>
      <c r="V34" s="666"/>
      <c r="Z34" s="45"/>
      <c r="AD34" s="665" t="s">
        <v>210</v>
      </c>
      <c r="AE34" s="665"/>
      <c r="AF34" s="665"/>
      <c r="AG34" s="665"/>
      <c r="AH34" s="665"/>
      <c r="AI34" s="665"/>
      <c r="AJ34" s="665"/>
      <c r="AK34" s="665"/>
      <c r="AL34" s="665"/>
      <c r="AM34" s="665"/>
      <c r="AN34" s="665"/>
      <c r="AO34" s="665"/>
      <c r="AP34" s="665"/>
      <c r="AR34" s="45"/>
    </row>
    <row r="35" spans="3:44" ht="5.25" customHeight="1" thickBot="1">
      <c r="C35" s="44"/>
      <c r="D35" s="51"/>
      <c r="E35" s="51"/>
      <c r="F35" s="51"/>
      <c r="G35" s="51"/>
      <c r="H35" s="51"/>
      <c r="I35" s="52"/>
      <c r="J35" s="51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Z35" s="44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R35" s="44"/>
    </row>
    <row r="36" spans="3:44" ht="24" customHeight="1" thickBot="1">
      <c r="C36" s="44"/>
      <c r="D36" s="661" t="s">
        <v>186</v>
      </c>
      <c r="E36" s="661"/>
      <c r="F36" s="661"/>
      <c r="G36" s="661"/>
      <c r="H36" s="661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666"/>
      <c r="V36" s="666"/>
      <c r="Z36" s="45"/>
      <c r="AD36" s="665" t="s">
        <v>211</v>
      </c>
      <c r="AE36" s="665"/>
      <c r="AF36" s="665"/>
      <c r="AG36" s="665"/>
      <c r="AH36" s="665"/>
      <c r="AI36" s="665"/>
      <c r="AJ36" s="665"/>
      <c r="AK36" s="665"/>
      <c r="AL36" s="665"/>
      <c r="AM36" s="665"/>
      <c r="AN36" s="665"/>
      <c r="AO36" s="665"/>
      <c r="AP36" s="665"/>
      <c r="AR36" s="45"/>
    </row>
    <row r="37" spans="3:44" ht="6" customHeight="1" thickBot="1">
      <c r="C37" s="44"/>
      <c r="D37" s="51"/>
      <c r="E37" s="51"/>
      <c r="F37" s="51"/>
      <c r="G37" s="51"/>
      <c r="H37" s="51"/>
      <c r="I37" s="52"/>
      <c r="J37" s="51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Z37" s="44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R37" s="44"/>
    </row>
    <row r="38" spans="3:44" ht="24" customHeight="1" thickBot="1">
      <c r="C38" s="44"/>
      <c r="D38" s="661" t="s">
        <v>187</v>
      </c>
      <c r="E38" s="661"/>
      <c r="F38" s="661"/>
      <c r="G38" s="661"/>
      <c r="H38" s="661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666"/>
      <c r="T38" s="666"/>
      <c r="U38" s="666"/>
      <c r="V38" s="666"/>
      <c r="Z38" s="45"/>
      <c r="AD38" s="665" t="s">
        <v>212</v>
      </c>
      <c r="AE38" s="665"/>
      <c r="AF38" s="665"/>
      <c r="AG38" s="665"/>
      <c r="AH38" s="665"/>
      <c r="AI38" s="665"/>
      <c r="AJ38" s="665"/>
      <c r="AK38" s="665"/>
      <c r="AL38" s="665"/>
      <c r="AM38" s="665"/>
      <c r="AN38" s="665"/>
      <c r="AO38" s="665"/>
      <c r="AP38" s="665"/>
      <c r="AR38" s="45"/>
    </row>
    <row r="39" spans="2:41" ht="6" customHeight="1">
      <c r="B39" s="43"/>
      <c r="C39" s="43"/>
      <c r="D39" s="43"/>
      <c r="E39" s="43"/>
      <c r="F39" s="43"/>
      <c r="G39" s="43"/>
      <c r="H39" s="43"/>
      <c r="J39" s="43"/>
      <c r="AJ39" s="43"/>
      <c r="AK39" s="43"/>
      <c r="AL39" s="43"/>
      <c r="AM39" s="43"/>
      <c r="AN39" s="43"/>
      <c r="AO39" s="43"/>
    </row>
    <row r="40" spans="2:41" ht="24" customHeight="1">
      <c r="B40" s="43"/>
      <c r="C40" s="43"/>
      <c r="D40" s="13" t="s">
        <v>235</v>
      </c>
      <c r="E40" s="43"/>
      <c r="F40" s="43"/>
      <c r="G40" s="43"/>
      <c r="H40" s="43"/>
      <c r="J40" s="43"/>
      <c r="AD40" s="13" t="s">
        <v>236</v>
      </c>
      <c r="AK40" s="43"/>
      <c r="AL40" s="43"/>
      <c r="AM40" s="43"/>
      <c r="AN40" s="43"/>
      <c r="AO40" s="43"/>
    </row>
    <row r="41" spans="2:41" ht="6" customHeight="1" thickBot="1">
      <c r="B41" s="43"/>
      <c r="C41" s="43"/>
      <c r="D41" s="1"/>
      <c r="E41" s="43"/>
      <c r="F41" s="43"/>
      <c r="G41" s="43"/>
      <c r="H41" s="43"/>
      <c r="J41" s="43"/>
      <c r="AJ41" s="1"/>
      <c r="AK41" s="43"/>
      <c r="AL41" s="43"/>
      <c r="AM41" s="43"/>
      <c r="AN41" s="43"/>
      <c r="AO41" s="43"/>
    </row>
    <row r="42" spans="3:44" ht="24" customHeight="1" thickBot="1">
      <c r="C42" s="44"/>
      <c r="D42" s="664" t="s">
        <v>188</v>
      </c>
      <c r="E42" s="664"/>
      <c r="F42" s="664"/>
      <c r="G42" s="664"/>
      <c r="H42" s="664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5"/>
      <c r="U42" s="665"/>
      <c r="V42" s="665"/>
      <c r="Z42" s="45"/>
      <c r="AD42" s="665" t="s">
        <v>213</v>
      </c>
      <c r="AE42" s="665"/>
      <c r="AF42" s="665"/>
      <c r="AG42" s="665"/>
      <c r="AH42" s="665"/>
      <c r="AI42" s="665"/>
      <c r="AJ42" s="665"/>
      <c r="AK42" s="665"/>
      <c r="AL42" s="665"/>
      <c r="AM42" s="665"/>
      <c r="AN42" s="665"/>
      <c r="AO42" s="665"/>
      <c r="AP42" s="665"/>
      <c r="AR42" s="45"/>
    </row>
    <row r="43" spans="3:44" ht="6" customHeight="1" thickBot="1">
      <c r="C43" s="44"/>
      <c r="D43" s="44"/>
      <c r="E43" s="44"/>
      <c r="F43" s="44"/>
      <c r="G43" s="44"/>
      <c r="H43" s="44"/>
      <c r="I43" s="46"/>
      <c r="J43" s="44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Z43" s="44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R43" s="44"/>
    </row>
    <row r="44" spans="3:44" ht="24" customHeight="1" thickBot="1">
      <c r="C44" s="44"/>
      <c r="D44" s="664" t="s">
        <v>189</v>
      </c>
      <c r="E44" s="664"/>
      <c r="F44" s="664"/>
      <c r="G44" s="664"/>
      <c r="H44" s="664"/>
      <c r="I44" s="665"/>
      <c r="J44" s="665"/>
      <c r="K44" s="665"/>
      <c r="L44" s="665"/>
      <c r="M44" s="665"/>
      <c r="N44" s="665"/>
      <c r="O44" s="665"/>
      <c r="P44" s="665"/>
      <c r="Q44" s="665"/>
      <c r="R44" s="665"/>
      <c r="S44" s="665"/>
      <c r="T44" s="665"/>
      <c r="U44" s="665"/>
      <c r="V44" s="665"/>
      <c r="Z44" s="45"/>
      <c r="AD44" s="665" t="s">
        <v>214</v>
      </c>
      <c r="AE44" s="665"/>
      <c r="AF44" s="665"/>
      <c r="AG44" s="665"/>
      <c r="AH44" s="665"/>
      <c r="AI44" s="665"/>
      <c r="AJ44" s="665"/>
      <c r="AK44" s="665"/>
      <c r="AL44" s="665"/>
      <c r="AM44" s="665"/>
      <c r="AN44" s="665"/>
      <c r="AO44" s="665"/>
      <c r="AP44" s="665"/>
      <c r="AR44" s="45"/>
    </row>
    <row r="45" spans="3:44" ht="6" customHeight="1" thickBot="1">
      <c r="C45" s="44"/>
      <c r="D45" s="44"/>
      <c r="E45" s="44"/>
      <c r="F45" s="44"/>
      <c r="G45" s="44"/>
      <c r="H45" s="44"/>
      <c r="I45" s="46"/>
      <c r="J45" s="44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Z45" s="44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R45" s="44"/>
    </row>
    <row r="46" spans="3:44" ht="24" customHeight="1" thickBot="1">
      <c r="C46" s="44"/>
      <c r="D46" s="664" t="s">
        <v>190</v>
      </c>
      <c r="E46" s="664"/>
      <c r="F46" s="664"/>
      <c r="G46" s="664"/>
      <c r="H46" s="664"/>
      <c r="I46" s="665"/>
      <c r="J46" s="665"/>
      <c r="K46" s="665"/>
      <c r="L46" s="665"/>
      <c r="M46" s="665"/>
      <c r="N46" s="665"/>
      <c r="O46" s="665"/>
      <c r="P46" s="665"/>
      <c r="Q46" s="665"/>
      <c r="R46" s="665"/>
      <c r="S46" s="665"/>
      <c r="T46" s="665"/>
      <c r="U46" s="665"/>
      <c r="V46" s="665"/>
      <c r="Z46" s="45"/>
      <c r="AD46" s="665" t="s">
        <v>215</v>
      </c>
      <c r="AE46" s="665"/>
      <c r="AF46" s="665"/>
      <c r="AG46" s="665"/>
      <c r="AH46" s="665"/>
      <c r="AI46" s="665"/>
      <c r="AJ46" s="665"/>
      <c r="AK46" s="665"/>
      <c r="AL46" s="665"/>
      <c r="AM46" s="665"/>
      <c r="AN46" s="665"/>
      <c r="AO46" s="665"/>
      <c r="AP46" s="665"/>
      <c r="AR46" s="45"/>
    </row>
    <row r="47" spans="3:44" ht="6" customHeight="1" thickBot="1">
      <c r="C47" s="44"/>
      <c r="D47" s="44"/>
      <c r="E47" s="44"/>
      <c r="F47" s="44"/>
      <c r="G47" s="44"/>
      <c r="H47" s="44"/>
      <c r="I47" s="46"/>
      <c r="J47" s="44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Z47" s="44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R47" s="44"/>
    </row>
    <row r="48" spans="3:44" ht="24" customHeight="1" thickBot="1">
      <c r="C48" s="44"/>
      <c r="D48" s="664" t="s">
        <v>191</v>
      </c>
      <c r="E48" s="664"/>
      <c r="F48" s="664"/>
      <c r="G48" s="664"/>
      <c r="H48" s="664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  <c r="T48" s="665"/>
      <c r="U48" s="665"/>
      <c r="V48" s="665"/>
      <c r="Z48" s="45"/>
      <c r="AD48" s="665" t="s">
        <v>216</v>
      </c>
      <c r="AE48" s="665"/>
      <c r="AF48" s="665"/>
      <c r="AG48" s="665"/>
      <c r="AH48" s="665"/>
      <c r="AI48" s="665"/>
      <c r="AJ48" s="665"/>
      <c r="AK48" s="665"/>
      <c r="AL48" s="665"/>
      <c r="AM48" s="665"/>
      <c r="AN48" s="665"/>
      <c r="AO48" s="665"/>
      <c r="AP48" s="665"/>
      <c r="AR48" s="45"/>
    </row>
    <row r="49" spans="3:44" ht="6" customHeight="1" thickBot="1">
      <c r="C49" s="44"/>
      <c r="D49" s="44"/>
      <c r="E49" s="44"/>
      <c r="F49" s="44"/>
      <c r="G49" s="44"/>
      <c r="H49" s="44"/>
      <c r="I49" s="46"/>
      <c r="J49" s="44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Z49" s="44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R49" s="44"/>
    </row>
    <row r="50" spans="3:44" ht="24" customHeight="1" thickBot="1">
      <c r="C50" s="44"/>
      <c r="D50" s="664" t="s">
        <v>192</v>
      </c>
      <c r="E50" s="664"/>
      <c r="F50" s="664"/>
      <c r="G50" s="664"/>
      <c r="H50" s="664"/>
      <c r="I50" s="665"/>
      <c r="J50" s="665"/>
      <c r="K50" s="665"/>
      <c r="L50" s="665"/>
      <c r="M50" s="665"/>
      <c r="N50" s="665"/>
      <c r="O50" s="665"/>
      <c r="P50" s="665"/>
      <c r="Q50" s="665"/>
      <c r="R50" s="665"/>
      <c r="S50" s="665"/>
      <c r="T50" s="665"/>
      <c r="U50" s="665"/>
      <c r="V50" s="665"/>
      <c r="Z50" s="45"/>
      <c r="AD50" s="665" t="s">
        <v>217</v>
      </c>
      <c r="AE50" s="665"/>
      <c r="AF50" s="665"/>
      <c r="AG50" s="665"/>
      <c r="AH50" s="665"/>
      <c r="AI50" s="665"/>
      <c r="AJ50" s="665"/>
      <c r="AK50" s="665"/>
      <c r="AL50" s="665"/>
      <c r="AM50" s="665"/>
      <c r="AN50" s="665"/>
      <c r="AO50" s="665"/>
      <c r="AP50" s="665"/>
      <c r="AR50" s="45"/>
    </row>
    <row r="51" spans="3:44" ht="6" customHeight="1" thickBot="1">
      <c r="C51" s="44"/>
      <c r="D51" s="44"/>
      <c r="E51" s="44"/>
      <c r="F51" s="44"/>
      <c r="G51" s="44"/>
      <c r="H51" s="44"/>
      <c r="I51" s="46"/>
      <c r="J51" s="44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Z51" s="44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R51" s="44"/>
    </row>
    <row r="52" spans="3:44" ht="24" customHeight="1" thickBot="1">
      <c r="C52" s="44"/>
      <c r="D52" s="664" t="s">
        <v>193</v>
      </c>
      <c r="E52" s="664"/>
      <c r="F52" s="664"/>
      <c r="G52" s="664"/>
      <c r="H52" s="664"/>
      <c r="I52" s="665"/>
      <c r="J52" s="665"/>
      <c r="K52" s="665"/>
      <c r="L52" s="665"/>
      <c r="M52" s="665"/>
      <c r="N52" s="665"/>
      <c r="O52" s="665"/>
      <c r="P52" s="665"/>
      <c r="Q52" s="665"/>
      <c r="R52" s="665"/>
      <c r="S52" s="665"/>
      <c r="T52" s="665"/>
      <c r="U52" s="665"/>
      <c r="V52" s="665"/>
      <c r="Z52" s="45"/>
      <c r="AD52" s="665" t="s">
        <v>218</v>
      </c>
      <c r="AE52" s="665"/>
      <c r="AF52" s="665"/>
      <c r="AG52" s="665"/>
      <c r="AH52" s="665"/>
      <c r="AI52" s="665"/>
      <c r="AJ52" s="665"/>
      <c r="AK52" s="665"/>
      <c r="AL52" s="665"/>
      <c r="AM52" s="665"/>
      <c r="AN52" s="665"/>
      <c r="AO52" s="665"/>
      <c r="AP52" s="665"/>
      <c r="AR52" s="45"/>
    </row>
    <row r="53" spans="3:44" ht="6" customHeight="1" thickBot="1">
      <c r="C53" s="44"/>
      <c r="D53" s="44"/>
      <c r="E53" s="44"/>
      <c r="F53" s="44"/>
      <c r="G53" s="44"/>
      <c r="H53" s="44"/>
      <c r="I53" s="46"/>
      <c r="J53" s="44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Z53" s="44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R53" s="44"/>
    </row>
    <row r="54" spans="3:44" ht="24" customHeight="1" thickBot="1">
      <c r="C54" s="44"/>
      <c r="D54" s="664" t="s">
        <v>194</v>
      </c>
      <c r="E54" s="664"/>
      <c r="F54" s="664"/>
      <c r="G54" s="664"/>
      <c r="H54" s="664"/>
      <c r="I54" s="665"/>
      <c r="J54" s="665"/>
      <c r="K54" s="665"/>
      <c r="L54" s="665"/>
      <c r="M54" s="665"/>
      <c r="N54" s="665"/>
      <c r="O54" s="665"/>
      <c r="P54" s="665"/>
      <c r="Q54" s="665"/>
      <c r="R54" s="665"/>
      <c r="S54" s="665"/>
      <c r="T54" s="665"/>
      <c r="U54" s="665"/>
      <c r="V54" s="665"/>
      <c r="Z54" s="45"/>
      <c r="AD54" s="665" t="s">
        <v>219</v>
      </c>
      <c r="AE54" s="665"/>
      <c r="AF54" s="665"/>
      <c r="AG54" s="665"/>
      <c r="AH54" s="665"/>
      <c r="AI54" s="665"/>
      <c r="AJ54" s="665"/>
      <c r="AK54" s="665"/>
      <c r="AL54" s="665"/>
      <c r="AM54" s="665"/>
      <c r="AN54" s="665"/>
      <c r="AO54" s="665"/>
      <c r="AP54" s="665"/>
      <c r="AR54" s="45"/>
    </row>
    <row r="55" spans="3:44" ht="6" customHeight="1" thickBot="1">
      <c r="C55" s="44"/>
      <c r="D55" s="44"/>
      <c r="E55" s="44"/>
      <c r="F55" s="44"/>
      <c r="G55" s="44"/>
      <c r="H55" s="44"/>
      <c r="I55" s="46"/>
      <c r="J55" s="44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Z55" s="44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R55" s="44"/>
    </row>
    <row r="56" spans="3:44" ht="24" customHeight="1" thickBot="1">
      <c r="C56" s="44"/>
      <c r="D56" s="664" t="s">
        <v>195</v>
      </c>
      <c r="E56" s="664"/>
      <c r="F56" s="664"/>
      <c r="G56" s="664"/>
      <c r="H56" s="664"/>
      <c r="I56" s="665"/>
      <c r="J56" s="665"/>
      <c r="K56" s="665"/>
      <c r="L56" s="665"/>
      <c r="M56" s="665"/>
      <c r="N56" s="665"/>
      <c r="O56" s="665"/>
      <c r="P56" s="665"/>
      <c r="Q56" s="665"/>
      <c r="R56" s="665"/>
      <c r="S56" s="665"/>
      <c r="T56" s="665"/>
      <c r="U56" s="665"/>
      <c r="V56" s="665"/>
      <c r="Z56" s="45"/>
      <c r="AD56" s="665" t="s">
        <v>220</v>
      </c>
      <c r="AE56" s="665"/>
      <c r="AF56" s="665"/>
      <c r="AG56" s="665"/>
      <c r="AH56" s="665"/>
      <c r="AI56" s="665"/>
      <c r="AJ56" s="665"/>
      <c r="AK56" s="665"/>
      <c r="AL56" s="665"/>
      <c r="AM56" s="665"/>
      <c r="AN56" s="665"/>
      <c r="AO56" s="665"/>
      <c r="AP56" s="665"/>
      <c r="AR56" s="45"/>
    </row>
    <row r="57" spans="3:44" ht="6" customHeight="1" thickBot="1">
      <c r="C57" s="44"/>
      <c r="D57" s="44"/>
      <c r="E57" s="44"/>
      <c r="F57" s="44"/>
      <c r="G57" s="44"/>
      <c r="H57" s="44"/>
      <c r="I57" s="46"/>
      <c r="J57" s="44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Z57" s="44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R57" s="44"/>
    </row>
    <row r="58" spans="3:44" ht="24" customHeight="1" thickBot="1">
      <c r="C58" s="44"/>
      <c r="D58" s="664" t="s">
        <v>196</v>
      </c>
      <c r="E58" s="664"/>
      <c r="F58" s="664"/>
      <c r="G58" s="664"/>
      <c r="H58" s="664"/>
      <c r="I58" s="665"/>
      <c r="J58" s="665"/>
      <c r="K58" s="665"/>
      <c r="L58" s="665"/>
      <c r="M58" s="665"/>
      <c r="N58" s="665"/>
      <c r="O58" s="665"/>
      <c r="P58" s="665"/>
      <c r="Q58" s="665"/>
      <c r="R58" s="665"/>
      <c r="S58" s="665"/>
      <c r="T58" s="665"/>
      <c r="U58" s="665"/>
      <c r="V58" s="665"/>
      <c r="Z58" s="45"/>
      <c r="AD58" s="665" t="s">
        <v>221</v>
      </c>
      <c r="AE58" s="665"/>
      <c r="AF58" s="665"/>
      <c r="AG58" s="665"/>
      <c r="AH58" s="665"/>
      <c r="AI58" s="665"/>
      <c r="AJ58" s="665"/>
      <c r="AK58" s="665"/>
      <c r="AL58" s="665"/>
      <c r="AM58" s="665"/>
      <c r="AN58" s="665"/>
      <c r="AO58" s="665"/>
      <c r="AP58" s="665"/>
      <c r="AR58" s="45"/>
    </row>
    <row r="59" spans="3:44" ht="6" customHeight="1" thickBot="1">
      <c r="C59" s="44"/>
      <c r="D59" s="44"/>
      <c r="E59" s="44"/>
      <c r="F59" s="44"/>
      <c r="G59" s="44"/>
      <c r="H59" s="44"/>
      <c r="I59" s="46"/>
      <c r="J59" s="44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Z59" s="44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R59" s="44"/>
    </row>
    <row r="60" spans="3:44" ht="24" customHeight="1" thickBot="1">
      <c r="C60" s="44"/>
      <c r="D60" s="664" t="s">
        <v>197</v>
      </c>
      <c r="E60" s="664"/>
      <c r="F60" s="664"/>
      <c r="G60" s="664"/>
      <c r="H60" s="664"/>
      <c r="I60" s="665"/>
      <c r="J60" s="665"/>
      <c r="K60" s="665"/>
      <c r="L60" s="665"/>
      <c r="M60" s="665"/>
      <c r="N60" s="665"/>
      <c r="O60" s="665"/>
      <c r="P60" s="665"/>
      <c r="Q60" s="665"/>
      <c r="R60" s="665"/>
      <c r="S60" s="665"/>
      <c r="T60" s="665"/>
      <c r="U60" s="665"/>
      <c r="V60" s="665"/>
      <c r="Z60" s="45"/>
      <c r="AD60" s="665" t="s">
        <v>222</v>
      </c>
      <c r="AE60" s="665"/>
      <c r="AF60" s="665"/>
      <c r="AG60" s="665"/>
      <c r="AH60" s="665"/>
      <c r="AI60" s="665"/>
      <c r="AJ60" s="665"/>
      <c r="AK60" s="665"/>
      <c r="AL60" s="665"/>
      <c r="AM60" s="665"/>
      <c r="AN60" s="665"/>
      <c r="AO60" s="665"/>
      <c r="AP60" s="665"/>
      <c r="AR60" s="45"/>
    </row>
    <row r="61" spans="3:44" ht="6" customHeight="1" thickBot="1">
      <c r="C61" s="44"/>
      <c r="D61" s="44"/>
      <c r="E61" s="44"/>
      <c r="F61" s="44"/>
      <c r="G61" s="44"/>
      <c r="H61" s="44"/>
      <c r="I61" s="46"/>
      <c r="J61" s="44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Z61" s="44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R61" s="44"/>
    </row>
    <row r="62" spans="3:44" ht="24" customHeight="1" thickBot="1">
      <c r="C62" s="44"/>
      <c r="D62" s="664" t="s">
        <v>198</v>
      </c>
      <c r="E62" s="664"/>
      <c r="F62" s="664"/>
      <c r="G62" s="664"/>
      <c r="H62" s="664"/>
      <c r="I62" s="665"/>
      <c r="J62" s="665"/>
      <c r="K62" s="665"/>
      <c r="L62" s="665"/>
      <c r="M62" s="665"/>
      <c r="N62" s="665"/>
      <c r="O62" s="665"/>
      <c r="P62" s="665"/>
      <c r="Q62" s="665"/>
      <c r="R62" s="665"/>
      <c r="S62" s="665"/>
      <c r="T62" s="665"/>
      <c r="U62" s="665"/>
      <c r="V62" s="665"/>
      <c r="Z62" s="45"/>
      <c r="AD62" s="665" t="s">
        <v>223</v>
      </c>
      <c r="AE62" s="665"/>
      <c r="AF62" s="665"/>
      <c r="AG62" s="665"/>
      <c r="AH62" s="665"/>
      <c r="AI62" s="665"/>
      <c r="AJ62" s="665"/>
      <c r="AK62" s="665"/>
      <c r="AL62" s="665"/>
      <c r="AM62" s="665"/>
      <c r="AN62" s="665"/>
      <c r="AO62" s="665"/>
      <c r="AP62" s="665"/>
      <c r="AR62" s="45"/>
    </row>
    <row r="63" spans="2:44" ht="6" customHeight="1" thickBot="1">
      <c r="B63" s="44"/>
      <c r="C63" s="44"/>
      <c r="D63" s="44"/>
      <c r="E63" s="44"/>
      <c r="F63" s="44"/>
      <c r="G63" s="44"/>
      <c r="H63" s="44"/>
      <c r="J63" s="44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R63" s="44"/>
    </row>
    <row r="64" spans="2:44" ht="24" customHeight="1" thickBot="1">
      <c r="B64" s="43"/>
      <c r="C64" s="43"/>
      <c r="D64" s="43"/>
      <c r="E64" s="43"/>
      <c r="F64" s="43"/>
      <c r="G64" s="43"/>
      <c r="H64" s="43"/>
      <c r="J64" s="43"/>
      <c r="AD64" s="664" t="s">
        <v>224</v>
      </c>
      <c r="AE64" s="665"/>
      <c r="AF64" s="665"/>
      <c r="AG64" s="665"/>
      <c r="AH64" s="665"/>
      <c r="AI64" s="665"/>
      <c r="AJ64" s="665"/>
      <c r="AK64" s="665"/>
      <c r="AL64" s="665"/>
      <c r="AM64" s="665"/>
      <c r="AN64" s="665"/>
      <c r="AO64" s="665"/>
      <c r="AP64" s="665"/>
      <c r="AR64" s="45"/>
    </row>
    <row r="65" spans="2:44" ht="6" customHeight="1" thickBot="1">
      <c r="B65" s="43"/>
      <c r="C65" s="43"/>
      <c r="D65" s="43"/>
      <c r="E65" s="43"/>
      <c r="F65" s="43"/>
      <c r="G65" s="43"/>
      <c r="H65" s="43"/>
      <c r="J65" s="43"/>
      <c r="AD65" s="44"/>
      <c r="AE65" s="46"/>
      <c r="AF65" s="46"/>
      <c r="AG65" s="46"/>
      <c r="AH65" s="46"/>
      <c r="AI65" s="46"/>
      <c r="AJ65" s="46"/>
      <c r="AK65" s="44"/>
      <c r="AL65" s="44"/>
      <c r="AM65" s="44"/>
      <c r="AN65" s="44"/>
      <c r="AO65" s="46"/>
      <c r="AP65" s="46"/>
      <c r="AR65" s="44"/>
    </row>
    <row r="66" spans="2:44" ht="24" customHeight="1" thickBot="1">
      <c r="B66" s="43"/>
      <c r="C66" s="43"/>
      <c r="D66" s="13" t="s">
        <v>245</v>
      </c>
      <c r="E66" s="43"/>
      <c r="F66" s="43"/>
      <c r="G66" s="43"/>
      <c r="H66" s="43"/>
      <c r="J66" s="43"/>
      <c r="AD66" s="665" t="s">
        <v>225</v>
      </c>
      <c r="AE66" s="665"/>
      <c r="AF66" s="665"/>
      <c r="AG66" s="665"/>
      <c r="AH66" s="665"/>
      <c r="AI66" s="665"/>
      <c r="AJ66" s="665"/>
      <c r="AK66" s="665"/>
      <c r="AL66" s="665"/>
      <c r="AM66" s="665"/>
      <c r="AN66" s="665"/>
      <c r="AO66" s="665"/>
      <c r="AP66" s="665"/>
      <c r="AR66" s="45"/>
    </row>
    <row r="67" spans="2:44" ht="6.75" customHeight="1" thickBot="1">
      <c r="B67" s="43"/>
      <c r="C67" s="43"/>
      <c r="D67" s="1"/>
      <c r="E67" s="43"/>
      <c r="F67" s="43"/>
      <c r="G67" s="43"/>
      <c r="H67" s="43"/>
      <c r="J67" s="43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R67" s="44"/>
    </row>
    <row r="68" spans="3:44" ht="24" customHeight="1" thickBot="1">
      <c r="C68" s="44"/>
      <c r="D68" s="664" t="s">
        <v>239</v>
      </c>
      <c r="E68" s="664"/>
      <c r="F68" s="664"/>
      <c r="G68" s="664"/>
      <c r="H68" s="664"/>
      <c r="I68" s="665"/>
      <c r="J68" s="665"/>
      <c r="K68" s="665"/>
      <c r="L68" s="665"/>
      <c r="M68" s="665"/>
      <c r="N68" s="665"/>
      <c r="O68" s="665"/>
      <c r="P68" s="665"/>
      <c r="Q68" s="665"/>
      <c r="R68" s="665"/>
      <c r="S68" s="665"/>
      <c r="T68" s="665"/>
      <c r="U68" s="665"/>
      <c r="V68" s="665"/>
      <c r="Z68" s="45"/>
      <c r="AD68" s="664" t="s">
        <v>226</v>
      </c>
      <c r="AE68" s="665"/>
      <c r="AF68" s="665"/>
      <c r="AG68" s="665"/>
      <c r="AH68" s="665"/>
      <c r="AI68" s="665"/>
      <c r="AJ68" s="665"/>
      <c r="AK68" s="665"/>
      <c r="AL68" s="665"/>
      <c r="AM68" s="665"/>
      <c r="AN68" s="665"/>
      <c r="AO68" s="665"/>
      <c r="AP68" s="665"/>
      <c r="AR68" s="45"/>
    </row>
    <row r="69" spans="3:42" ht="6" customHeight="1" thickBot="1">
      <c r="C69" s="44"/>
      <c r="D69" s="44"/>
      <c r="E69" s="44"/>
      <c r="F69" s="44"/>
      <c r="G69" s="44"/>
      <c r="H69" s="44"/>
      <c r="I69" s="46"/>
      <c r="J69" s="44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Z69" s="44"/>
      <c r="AD69" s="44"/>
      <c r="AE69" s="46"/>
      <c r="AF69" s="46"/>
      <c r="AG69" s="46"/>
      <c r="AH69" s="46"/>
      <c r="AI69" s="46"/>
      <c r="AJ69" s="46"/>
      <c r="AK69" s="44"/>
      <c r="AL69" s="44"/>
      <c r="AM69" s="44"/>
      <c r="AN69" s="44"/>
      <c r="AO69" s="46"/>
      <c r="AP69" s="46"/>
    </row>
    <row r="70" spans="3:44" ht="24" customHeight="1" thickBot="1">
      <c r="C70" s="44"/>
      <c r="D70" s="664" t="s">
        <v>258</v>
      </c>
      <c r="E70" s="664"/>
      <c r="F70" s="664"/>
      <c r="G70" s="664"/>
      <c r="H70" s="664"/>
      <c r="I70" s="665"/>
      <c r="J70" s="665"/>
      <c r="K70" s="665"/>
      <c r="L70" s="665"/>
      <c r="M70" s="665"/>
      <c r="N70" s="665"/>
      <c r="O70" s="665"/>
      <c r="P70" s="665"/>
      <c r="Q70" s="665"/>
      <c r="R70" s="665"/>
      <c r="S70" s="665"/>
      <c r="T70" s="665"/>
      <c r="U70" s="665"/>
      <c r="V70" s="665"/>
      <c r="Z70" s="45"/>
      <c r="AD70" s="664" t="s">
        <v>227</v>
      </c>
      <c r="AE70" s="665"/>
      <c r="AF70" s="665"/>
      <c r="AG70" s="665"/>
      <c r="AH70" s="665"/>
      <c r="AI70" s="665"/>
      <c r="AJ70" s="665"/>
      <c r="AK70" s="665"/>
      <c r="AL70" s="665"/>
      <c r="AM70" s="665"/>
      <c r="AN70" s="665"/>
      <c r="AO70" s="665"/>
      <c r="AP70" s="665"/>
      <c r="AR70" s="45"/>
    </row>
    <row r="71" spans="3:41" ht="6" customHeight="1" thickBot="1">
      <c r="C71" s="44"/>
      <c r="D71" s="44"/>
      <c r="E71" s="44"/>
      <c r="F71" s="44"/>
      <c r="G71" s="44"/>
      <c r="H71" s="44"/>
      <c r="I71" s="46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Z71" s="44"/>
      <c r="AJ71" s="44"/>
      <c r="AK71" s="44"/>
      <c r="AL71" s="44"/>
      <c r="AM71" s="44"/>
      <c r="AN71" s="44"/>
      <c r="AO71" s="46"/>
    </row>
    <row r="72" spans="3:41" ht="24" customHeight="1" thickBot="1">
      <c r="C72" s="44"/>
      <c r="D72" s="664" t="s">
        <v>240</v>
      </c>
      <c r="E72" s="664"/>
      <c r="F72" s="664"/>
      <c r="G72" s="664"/>
      <c r="H72" s="664"/>
      <c r="I72" s="665"/>
      <c r="J72" s="665"/>
      <c r="K72" s="665"/>
      <c r="L72" s="665"/>
      <c r="M72" s="665"/>
      <c r="N72" s="665"/>
      <c r="O72" s="665"/>
      <c r="P72" s="665"/>
      <c r="Q72" s="665"/>
      <c r="R72" s="665"/>
      <c r="S72" s="665"/>
      <c r="T72" s="665"/>
      <c r="U72" s="665"/>
      <c r="V72" s="665"/>
      <c r="Z72" s="45"/>
      <c r="AJ72" s="43"/>
      <c r="AK72" s="43"/>
      <c r="AL72" s="43"/>
      <c r="AM72" s="43"/>
      <c r="AN72" s="43"/>
      <c r="AO72" s="43"/>
    </row>
    <row r="73" spans="3:41" ht="6" customHeight="1" thickBot="1">
      <c r="C73" s="44"/>
      <c r="D73" s="44"/>
      <c r="E73" s="44"/>
      <c r="F73" s="44"/>
      <c r="G73" s="44"/>
      <c r="H73" s="44"/>
      <c r="I73" s="46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Z73" s="44"/>
      <c r="AJ73" s="43"/>
      <c r="AK73" s="43"/>
      <c r="AL73" s="43"/>
      <c r="AM73" s="43"/>
      <c r="AN73" s="43"/>
      <c r="AO73" s="43"/>
    </row>
    <row r="74" spans="3:41" ht="24" customHeight="1" thickBot="1">
      <c r="C74" s="44"/>
      <c r="D74" s="664" t="s">
        <v>241</v>
      </c>
      <c r="E74" s="664"/>
      <c r="F74" s="664"/>
      <c r="G74" s="664"/>
      <c r="H74" s="664"/>
      <c r="I74" s="665"/>
      <c r="J74" s="665"/>
      <c r="K74" s="665"/>
      <c r="L74" s="665"/>
      <c r="M74" s="665"/>
      <c r="N74" s="665"/>
      <c r="O74" s="665"/>
      <c r="P74" s="665"/>
      <c r="Q74" s="665"/>
      <c r="R74" s="665"/>
      <c r="S74" s="665"/>
      <c r="T74" s="665"/>
      <c r="U74" s="665"/>
      <c r="V74" s="665"/>
      <c r="Z74" s="45"/>
      <c r="AD74" s="13" t="s">
        <v>238</v>
      </c>
      <c r="AK74" s="43"/>
      <c r="AL74" s="43"/>
      <c r="AM74" s="43"/>
      <c r="AN74" s="43"/>
      <c r="AO74" s="43"/>
    </row>
    <row r="75" spans="3:41" ht="6" customHeight="1" thickBot="1">
      <c r="C75" s="44"/>
      <c r="D75" s="44"/>
      <c r="E75" s="44"/>
      <c r="F75" s="44"/>
      <c r="G75" s="44"/>
      <c r="H75" s="44"/>
      <c r="I75" s="46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Z75" s="44"/>
      <c r="AJ75" s="1"/>
      <c r="AK75" s="43"/>
      <c r="AL75" s="43"/>
      <c r="AM75" s="43"/>
      <c r="AN75" s="43"/>
      <c r="AO75" s="43"/>
    </row>
    <row r="76" spans="3:44" ht="24" customHeight="1" thickBot="1">
      <c r="C76" s="44"/>
      <c r="D76" s="664" t="s">
        <v>242</v>
      </c>
      <c r="E76" s="664"/>
      <c r="F76" s="664"/>
      <c r="G76" s="664"/>
      <c r="H76" s="664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Z76" s="45"/>
      <c r="AD76" s="664" t="s">
        <v>228</v>
      </c>
      <c r="AE76" s="665"/>
      <c r="AF76" s="665"/>
      <c r="AG76" s="665"/>
      <c r="AH76" s="665"/>
      <c r="AI76" s="665"/>
      <c r="AJ76" s="665"/>
      <c r="AK76" s="665"/>
      <c r="AL76" s="665"/>
      <c r="AM76" s="665"/>
      <c r="AN76" s="665"/>
      <c r="AO76" s="665"/>
      <c r="AP76" s="665"/>
      <c r="AR76" s="45"/>
    </row>
    <row r="77" spans="3:44" ht="6" customHeight="1" thickBot="1">
      <c r="C77" s="44"/>
      <c r="D77" s="44"/>
      <c r="E77" s="44"/>
      <c r="F77" s="44"/>
      <c r="G77" s="44"/>
      <c r="H77" s="44"/>
      <c r="I77" s="46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Z77" s="44"/>
      <c r="AD77" s="44"/>
      <c r="AE77" s="46"/>
      <c r="AF77" s="46"/>
      <c r="AG77" s="46"/>
      <c r="AH77" s="46"/>
      <c r="AI77" s="46"/>
      <c r="AJ77" s="46"/>
      <c r="AK77" s="44"/>
      <c r="AL77" s="44"/>
      <c r="AM77" s="44"/>
      <c r="AN77" s="44"/>
      <c r="AO77" s="46"/>
      <c r="AP77" s="46"/>
      <c r="AR77" s="44"/>
    </row>
    <row r="78" spans="3:44" ht="24" customHeight="1" thickBot="1">
      <c r="C78" s="44"/>
      <c r="D78" s="664" t="s">
        <v>243</v>
      </c>
      <c r="E78" s="664"/>
      <c r="F78" s="664"/>
      <c r="G78" s="664"/>
      <c r="H78" s="664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Z78" s="45"/>
      <c r="AD78" s="665" t="s">
        <v>229</v>
      </c>
      <c r="AE78" s="665"/>
      <c r="AF78" s="665"/>
      <c r="AG78" s="665"/>
      <c r="AH78" s="665"/>
      <c r="AI78" s="665"/>
      <c r="AJ78" s="665"/>
      <c r="AK78" s="665"/>
      <c r="AL78" s="665"/>
      <c r="AM78" s="665"/>
      <c r="AN78" s="665"/>
      <c r="AO78" s="665"/>
      <c r="AP78" s="665"/>
      <c r="AR78" s="45"/>
    </row>
    <row r="79" spans="3:42" ht="6" customHeight="1" thickBot="1">
      <c r="C79" s="44"/>
      <c r="D79" s="44"/>
      <c r="E79" s="44"/>
      <c r="F79" s="44"/>
      <c r="G79" s="44"/>
      <c r="H79" s="44"/>
      <c r="I79" s="46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Z79" s="44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</row>
    <row r="80" spans="3:44" ht="24" customHeight="1" thickBot="1">
      <c r="C80" s="44"/>
      <c r="D80" s="664" t="s">
        <v>244</v>
      </c>
      <c r="E80" s="664"/>
      <c r="F80" s="664"/>
      <c r="G80" s="664"/>
      <c r="H80" s="664"/>
      <c r="I80" s="665"/>
      <c r="J80" s="665"/>
      <c r="K80" s="665"/>
      <c r="L80" s="665"/>
      <c r="M80" s="665"/>
      <c r="N80" s="665"/>
      <c r="O80" s="665"/>
      <c r="P80" s="665"/>
      <c r="Q80" s="665"/>
      <c r="R80" s="665"/>
      <c r="S80" s="665"/>
      <c r="T80" s="665"/>
      <c r="U80" s="665"/>
      <c r="V80" s="665"/>
      <c r="Z80" s="45"/>
      <c r="AD80" s="665" t="s">
        <v>230</v>
      </c>
      <c r="AE80" s="665"/>
      <c r="AF80" s="665"/>
      <c r="AG80" s="665"/>
      <c r="AH80" s="665"/>
      <c r="AI80" s="665"/>
      <c r="AJ80" s="665"/>
      <c r="AK80" s="665"/>
      <c r="AL80" s="665"/>
      <c r="AM80" s="665"/>
      <c r="AN80" s="665"/>
      <c r="AO80" s="665"/>
      <c r="AP80" s="665"/>
      <c r="AR80" s="45"/>
    </row>
    <row r="81" spans="4:16" ht="12.75">
      <c r="D81" s="1"/>
      <c r="E81" s="43"/>
      <c r="F81" s="43"/>
      <c r="G81" s="43"/>
      <c r="H81" s="43"/>
      <c r="I81" s="43"/>
      <c r="J81" s="43"/>
      <c r="K81" s="43"/>
      <c r="L81" s="43"/>
      <c r="M81" s="2"/>
      <c r="N81" s="2"/>
      <c r="O81" s="2"/>
      <c r="P81" s="2"/>
    </row>
    <row r="82" spans="4:44" ht="15.75">
      <c r="D82" s="662" t="s">
        <v>259</v>
      </c>
      <c r="E82" s="663"/>
      <c r="F82" s="663"/>
      <c r="G82" s="663"/>
      <c r="H82" s="663"/>
      <c r="I82" s="663"/>
      <c r="J82" s="663"/>
      <c r="K82" s="663"/>
      <c r="L82" s="663"/>
      <c r="M82" s="663"/>
      <c r="N82" s="663"/>
      <c r="O82" s="663"/>
      <c r="P82" s="663"/>
      <c r="Q82" s="663"/>
      <c r="R82" s="663"/>
      <c r="S82" s="663"/>
      <c r="T82" s="663"/>
      <c r="U82" s="663"/>
      <c r="V82" s="663"/>
      <c r="W82" s="663"/>
      <c r="X82" s="663"/>
      <c r="Y82" s="663"/>
      <c r="Z82" s="663"/>
      <c r="AA82" s="663"/>
      <c r="AB82" s="663"/>
      <c r="AC82" s="663"/>
      <c r="AD82" s="663"/>
      <c r="AE82" s="663"/>
      <c r="AF82" s="663"/>
      <c r="AG82" s="663"/>
      <c r="AH82" s="663"/>
      <c r="AI82" s="663"/>
      <c r="AJ82" s="663"/>
      <c r="AK82" s="663"/>
      <c r="AL82" s="663"/>
      <c r="AM82" s="663"/>
      <c r="AN82" s="663"/>
      <c r="AO82" s="663"/>
      <c r="AP82" s="663"/>
      <c r="AQ82" s="663"/>
      <c r="AR82" s="663"/>
    </row>
    <row r="83" spans="4:16" ht="12.7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4:44" ht="12.75">
      <c r="D84" s="657" t="s">
        <v>251</v>
      </c>
      <c r="E84" s="658"/>
      <c r="F84" s="658"/>
      <c r="G84" s="658"/>
      <c r="H84" s="658"/>
      <c r="I84" s="658"/>
      <c r="J84" s="658"/>
      <c r="K84" s="658"/>
      <c r="L84" s="658"/>
      <c r="M84" s="658"/>
      <c r="N84" s="658"/>
      <c r="O84" s="658"/>
      <c r="P84" s="658"/>
      <c r="Q84" s="658"/>
      <c r="R84" s="658"/>
      <c r="S84" s="658"/>
      <c r="T84" s="658"/>
      <c r="U84" s="658"/>
      <c r="V84" s="658"/>
      <c r="W84" s="658"/>
      <c r="X84" s="658"/>
      <c r="Y84" s="658"/>
      <c r="Z84" s="658"/>
      <c r="AA84" s="658"/>
      <c r="AB84" s="658"/>
      <c r="AC84" s="658"/>
      <c r="AD84" s="658"/>
      <c r="AE84" s="658"/>
      <c r="AF84" s="658"/>
      <c r="AG84" s="658"/>
      <c r="AH84" s="658"/>
      <c r="AI84" s="658"/>
      <c r="AJ84" s="658"/>
      <c r="AK84" s="658"/>
      <c r="AL84" s="658"/>
      <c r="AM84" s="658"/>
      <c r="AN84" s="658"/>
      <c r="AO84" s="658"/>
      <c r="AP84" s="658"/>
      <c r="AQ84" s="658"/>
      <c r="AR84" s="659"/>
    </row>
    <row r="85" spans="4:16" ht="12.75">
      <c r="D85" s="46"/>
      <c r="E85" s="46"/>
      <c r="F85" s="46"/>
      <c r="G85" s="46"/>
      <c r="H85" s="46"/>
      <c r="I85" s="43"/>
      <c r="J85" s="43"/>
      <c r="K85" s="43"/>
      <c r="L85" s="43"/>
      <c r="M85" s="2"/>
      <c r="N85" s="2"/>
      <c r="O85" s="2"/>
      <c r="P85" s="2"/>
    </row>
    <row r="86" spans="4:44" ht="15">
      <c r="D86" s="46"/>
      <c r="E86" s="660" t="s">
        <v>250</v>
      </c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660"/>
      <c r="AA86" s="660"/>
      <c r="AB86" s="660"/>
      <c r="AC86" s="660"/>
      <c r="AD86" s="660"/>
      <c r="AE86" s="660"/>
      <c r="AF86" s="660"/>
      <c r="AG86" s="660"/>
      <c r="AH86" s="660"/>
      <c r="AI86" s="660"/>
      <c r="AJ86" s="660"/>
      <c r="AK86" s="660"/>
      <c r="AL86" s="660"/>
      <c r="AM86" s="660"/>
      <c r="AN86" s="660"/>
      <c r="AO86" s="660"/>
      <c r="AP86" s="660"/>
      <c r="AQ86" s="660"/>
      <c r="AR86" s="660"/>
    </row>
    <row r="87" spans="4:16" ht="12.75">
      <c r="D87" s="46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4:44" ht="15">
      <c r="D88" s="46"/>
      <c r="E88" s="660" t="s">
        <v>249</v>
      </c>
      <c r="F88" s="660"/>
      <c r="G88" s="660"/>
      <c r="H88" s="660"/>
      <c r="I88" s="660"/>
      <c r="J88" s="660"/>
      <c r="K88" s="660"/>
      <c r="L88" s="660"/>
      <c r="M88" s="660"/>
      <c r="N88" s="660"/>
      <c r="O88" s="660"/>
      <c r="P88" s="660"/>
      <c r="Q88" s="660"/>
      <c r="R88" s="660"/>
      <c r="S88" s="660"/>
      <c r="T88" s="660"/>
      <c r="U88" s="660"/>
      <c r="V88" s="660"/>
      <c r="W88" s="660"/>
      <c r="X88" s="660"/>
      <c r="Y88" s="660"/>
      <c r="Z88" s="660"/>
      <c r="AA88" s="660"/>
      <c r="AB88" s="660"/>
      <c r="AC88" s="660"/>
      <c r="AD88" s="660"/>
      <c r="AE88" s="660"/>
      <c r="AF88" s="660"/>
      <c r="AG88" s="660"/>
      <c r="AH88" s="660"/>
      <c r="AI88" s="660"/>
      <c r="AJ88" s="660"/>
      <c r="AK88" s="660"/>
      <c r="AL88" s="660"/>
      <c r="AM88" s="660"/>
      <c r="AN88" s="660"/>
      <c r="AO88" s="660"/>
      <c r="AP88" s="660"/>
      <c r="AQ88" s="660"/>
      <c r="AR88" s="660"/>
    </row>
  </sheetData>
  <sheetProtection/>
  <mergeCells count="73">
    <mergeCell ref="D80:V80"/>
    <mergeCell ref="AD60:AP60"/>
    <mergeCell ref="AD66:AP66"/>
    <mergeCell ref="AD68:AP68"/>
    <mergeCell ref="AD70:AP70"/>
    <mergeCell ref="AD76:AP76"/>
    <mergeCell ref="AD78:AP78"/>
    <mergeCell ref="AD80:AP80"/>
    <mergeCell ref="D68:V68"/>
    <mergeCell ref="D70:V70"/>
    <mergeCell ref="AD48:AP48"/>
    <mergeCell ref="AD50:AP50"/>
    <mergeCell ref="AD52:AP52"/>
    <mergeCell ref="D78:V78"/>
    <mergeCell ref="AD56:AP56"/>
    <mergeCell ref="AD58:AP58"/>
    <mergeCell ref="D72:V72"/>
    <mergeCell ref="D74:V74"/>
    <mergeCell ref="D76:V76"/>
    <mergeCell ref="D54:V54"/>
    <mergeCell ref="AD26:AP26"/>
    <mergeCell ref="AD54:AP54"/>
    <mergeCell ref="AD30:AP30"/>
    <mergeCell ref="AD32:AP32"/>
    <mergeCell ref="AD34:AP34"/>
    <mergeCell ref="AD36:AP36"/>
    <mergeCell ref="AD38:AP38"/>
    <mergeCell ref="AD42:AP42"/>
    <mergeCell ref="AD44:AP44"/>
    <mergeCell ref="AD46:AP46"/>
    <mergeCell ref="D20:V20"/>
    <mergeCell ref="D22:V22"/>
    <mergeCell ref="D24:V24"/>
    <mergeCell ref="F2:M2"/>
    <mergeCell ref="B9:Z9"/>
    <mergeCell ref="AD18:AP18"/>
    <mergeCell ref="AD20:AP20"/>
    <mergeCell ref="AD22:AP22"/>
    <mergeCell ref="AD24:AP24"/>
    <mergeCell ref="AD28:AP28"/>
    <mergeCell ref="AJ2:AR2"/>
    <mergeCell ref="D16:V16"/>
    <mergeCell ref="AD9:AR9"/>
    <mergeCell ref="D12:V12"/>
    <mergeCell ref="AD12:AP12"/>
    <mergeCell ref="AD14:AP14"/>
    <mergeCell ref="AD16:AP16"/>
    <mergeCell ref="B5:AR5"/>
    <mergeCell ref="D18:V18"/>
    <mergeCell ref="D34:V34"/>
    <mergeCell ref="D36:V36"/>
    <mergeCell ref="D38:V38"/>
    <mergeCell ref="D42:V42"/>
    <mergeCell ref="D26:V26"/>
    <mergeCell ref="D28:V28"/>
    <mergeCell ref="D30:V30"/>
    <mergeCell ref="D32:V32"/>
    <mergeCell ref="D56:V56"/>
    <mergeCell ref="D58:V58"/>
    <mergeCell ref="D44:V44"/>
    <mergeCell ref="D46:V46"/>
    <mergeCell ref="D48:V48"/>
    <mergeCell ref="D50:V50"/>
    <mergeCell ref="D84:AR84"/>
    <mergeCell ref="E86:AR86"/>
    <mergeCell ref="E88:AR88"/>
    <mergeCell ref="D14:V14"/>
    <mergeCell ref="D82:AR82"/>
    <mergeCell ref="D60:V60"/>
    <mergeCell ref="D62:V62"/>
    <mergeCell ref="AD62:AP62"/>
    <mergeCell ref="AD64:AP64"/>
    <mergeCell ref="D52:V52"/>
  </mergeCells>
  <printOptions/>
  <pageMargins left="0.75" right="0.75" top="0.51" bottom="0.53" header="0.5" footer="0.5"/>
  <pageSetup horizontalDpi="600" verticalDpi="600" orientation="portrait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114"/>
  <sheetViews>
    <sheetView view="pageBreakPreview" zoomScale="73" zoomScaleNormal="75" zoomScaleSheetLayoutView="73" zoomScalePageLayoutView="0" workbookViewId="0" topLeftCell="A41">
      <selection activeCell="G57" sqref="G57"/>
    </sheetView>
  </sheetViews>
  <sheetFormatPr defaultColWidth="9.140625" defaultRowHeight="12.75"/>
  <cols>
    <col min="1" max="1" width="68.28125" style="0" customWidth="1"/>
    <col min="2" max="2" width="11.57421875" style="0" bestFit="1" customWidth="1"/>
    <col min="3" max="3" width="11.7109375" style="0" bestFit="1" customWidth="1"/>
    <col min="4" max="4" width="3.28125" style="0" customWidth="1"/>
    <col min="5" max="5" width="21.57421875" style="0" customWidth="1"/>
    <col min="6" max="6" width="10.7109375" style="4" customWidth="1"/>
    <col min="7" max="19" width="8.421875" style="0" customWidth="1"/>
  </cols>
  <sheetData>
    <row r="1" ht="38.25" customHeight="1"/>
    <row r="2" spans="1:6" s="30" customFormat="1" ht="23.25">
      <c r="A2" s="29" t="s">
        <v>108</v>
      </c>
      <c r="F2" s="31"/>
    </row>
    <row r="3" ht="14.25" customHeight="1"/>
    <row r="4" spans="1:6" s="14" customFormat="1" ht="15.75">
      <c r="A4" s="13" t="s">
        <v>266</v>
      </c>
      <c r="B4" s="13"/>
      <c r="C4" s="13"/>
      <c r="D4" s="13"/>
      <c r="E4" s="13"/>
      <c r="F4" s="20"/>
    </row>
    <row r="6" ht="12.75">
      <c r="A6" s="1"/>
    </row>
    <row r="7" spans="1:19" ht="15.75">
      <c r="A7" s="732" t="s">
        <v>380</v>
      </c>
      <c r="B7" s="321"/>
      <c r="C7" s="322"/>
      <c r="D7" s="322"/>
      <c r="E7" s="323" t="s">
        <v>37</v>
      </c>
      <c r="F7" s="231"/>
      <c r="G7" s="228">
        <v>2</v>
      </c>
      <c r="H7" s="325">
        <v>15</v>
      </c>
      <c r="I7" s="325">
        <v>30</v>
      </c>
      <c r="J7" s="325">
        <v>45</v>
      </c>
      <c r="K7" s="325">
        <v>60</v>
      </c>
      <c r="L7" s="325">
        <v>75</v>
      </c>
      <c r="M7" s="325">
        <v>90</v>
      </c>
      <c r="N7" s="325">
        <v>105</v>
      </c>
      <c r="O7" s="325">
        <v>120</v>
      </c>
      <c r="P7" s="325">
        <v>135</v>
      </c>
      <c r="Q7" s="325">
        <v>150</v>
      </c>
      <c r="R7" s="325">
        <v>165</v>
      </c>
      <c r="S7" s="325">
        <v>180</v>
      </c>
    </row>
    <row r="8" spans="1:19" ht="15.75">
      <c r="A8" s="733"/>
      <c r="B8" s="327"/>
      <c r="C8" s="328"/>
      <c r="D8" s="328"/>
      <c r="E8" s="323" t="s">
        <v>3</v>
      </c>
      <c r="F8" s="231"/>
      <c r="G8" s="231" t="s">
        <v>0</v>
      </c>
      <c r="H8" s="325">
        <v>12</v>
      </c>
      <c r="I8" s="325">
        <v>24</v>
      </c>
      <c r="J8" s="325">
        <v>36</v>
      </c>
      <c r="K8" s="325">
        <v>48</v>
      </c>
      <c r="L8" s="325">
        <v>60</v>
      </c>
      <c r="M8" s="325">
        <v>72</v>
      </c>
      <c r="N8" s="325">
        <v>84</v>
      </c>
      <c r="O8" s="325">
        <v>96</v>
      </c>
      <c r="P8" s="325">
        <v>108</v>
      </c>
      <c r="Q8" s="325">
        <v>120</v>
      </c>
      <c r="R8" s="325">
        <v>132</v>
      </c>
      <c r="S8" s="325">
        <v>144</v>
      </c>
    </row>
    <row r="9" spans="1:19" s="14" customFormat="1" ht="18" customHeight="1">
      <c r="A9" s="53" t="s">
        <v>4</v>
      </c>
      <c r="B9" s="160"/>
      <c r="C9" s="160"/>
      <c r="D9" s="160"/>
      <c r="E9" s="54"/>
      <c r="F9" s="134"/>
      <c r="G9" s="318">
        <v>0</v>
      </c>
      <c r="H9" s="318">
        <v>1</v>
      </c>
      <c r="I9" s="318">
        <v>2</v>
      </c>
      <c r="J9" s="318">
        <v>3</v>
      </c>
      <c r="K9" s="318">
        <v>4</v>
      </c>
      <c r="L9" s="318">
        <v>5</v>
      </c>
      <c r="M9" s="318">
        <v>6</v>
      </c>
      <c r="N9" s="318">
        <v>7</v>
      </c>
      <c r="O9" s="318">
        <v>8</v>
      </c>
      <c r="P9" s="318">
        <v>9</v>
      </c>
      <c r="Q9" s="318">
        <v>10</v>
      </c>
      <c r="R9" s="318">
        <v>11</v>
      </c>
      <c r="S9" s="318">
        <v>12</v>
      </c>
    </row>
    <row r="10" spans="1:19" ht="18" customHeight="1">
      <c r="A10" s="267" t="s">
        <v>103</v>
      </c>
      <c r="B10" s="278"/>
      <c r="C10" s="268"/>
      <c r="D10" s="268"/>
      <c r="E10" s="268"/>
      <c r="F10" s="253" t="s">
        <v>332</v>
      </c>
      <c r="G10" s="250" t="s">
        <v>1</v>
      </c>
      <c r="H10" s="250" t="s">
        <v>1</v>
      </c>
      <c r="I10" s="250" t="s">
        <v>1</v>
      </c>
      <c r="J10" s="250" t="s">
        <v>1</v>
      </c>
      <c r="K10" s="250" t="s">
        <v>1</v>
      </c>
      <c r="L10" s="250" t="s">
        <v>1</v>
      </c>
      <c r="M10" s="250" t="s">
        <v>2</v>
      </c>
      <c r="N10" s="250" t="s">
        <v>1</v>
      </c>
      <c r="O10" s="250" t="s">
        <v>1</v>
      </c>
      <c r="P10" s="250" t="s">
        <v>1</v>
      </c>
      <c r="Q10" s="250" t="s">
        <v>1</v>
      </c>
      <c r="R10" s="250" t="s">
        <v>1</v>
      </c>
      <c r="S10" s="250" t="s">
        <v>2</v>
      </c>
    </row>
    <row r="11" spans="1:19" ht="18" customHeight="1">
      <c r="A11" s="267" t="s">
        <v>6</v>
      </c>
      <c r="B11" s="344"/>
      <c r="C11" s="270"/>
      <c r="D11" s="270"/>
      <c r="E11" s="268"/>
      <c r="F11" s="253">
        <v>0.3</v>
      </c>
      <c r="G11" s="250" t="s">
        <v>2</v>
      </c>
      <c r="H11" s="250" t="s">
        <v>2</v>
      </c>
      <c r="I11" s="250" t="s">
        <v>2</v>
      </c>
      <c r="J11" s="250" t="s">
        <v>2</v>
      </c>
      <c r="K11" s="250" t="s">
        <v>2</v>
      </c>
      <c r="L11" s="250" t="s">
        <v>2</v>
      </c>
      <c r="M11" s="250" t="s">
        <v>2</v>
      </c>
      <c r="N11" s="250" t="s">
        <v>2</v>
      </c>
      <c r="O11" s="250" t="s">
        <v>2</v>
      </c>
      <c r="P11" s="250" t="s">
        <v>2</v>
      </c>
      <c r="Q11" s="250" t="s">
        <v>2</v>
      </c>
      <c r="R11" s="250" t="s">
        <v>2</v>
      </c>
      <c r="S11" s="250" t="s">
        <v>2</v>
      </c>
    </row>
    <row r="12" spans="1:19" ht="18" customHeight="1">
      <c r="A12" s="269" t="s">
        <v>136</v>
      </c>
      <c r="B12" s="268"/>
      <c r="C12" s="268"/>
      <c r="D12" s="268"/>
      <c r="E12" s="268"/>
      <c r="F12" s="238" t="s">
        <v>317</v>
      </c>
      <c r="G12" s="250" t="s">
        <v>1</v>
      </c>
      <c r="H12" s="250" t="s">
        <v>1</v>
      </c>
      <c r="I12" s="250" t="s">
        <v>1</v>
      </c>
      <c r="J12" s="250" t="s">
        <v>2</v>
      </c>
      <c r="K12" s="250" t="s">
        <v>1</v>
      </c>
      <c r="L12" s="250" t="s">
        <v>1</v>
      </c>
      <c r="M12" s="250" t="s">
        <v>2</v>
      </c>
      <c r="N12" s="250" t="s">
        <v>1</v>
      </c>
      <c r="O12" s="250" t="s">
        <v>1</v>
      </c>
      <c r="P12" s="250" t="s">
        <v>2</v>
      </c>
      <c r="Q12" s="250" t="s">
        <v>1</v>
      </c>
      <c r="R12" s="250" t="s">
        <v>1</v>
      </c>
      <c r="S12" s="250" t="s">
        <v>2</v>
      </c>
    </row>
    <row r="13" spans="1:19" ht="18" customHeight="1">
      <c r="A13" s="267" t="s">
        <v>7</v>
      </c>
      <c r="B13" s="278"/>
      <c r="C13" s="268"/>
      <c r="D13" s="268"/>
      <c r="E13" s="268"/>
      <c r="F13" s="253">
        <v>0.01</v>
      </c>
      <c r="G13" s="250" t="s">
        <v>0</v>
      </c>
      <c r="H13" s="250" t="s">
        <v>0</v>
      </c>
      <c r="I13" s="250" t="s">
        <v>0</v>
      </c>
      <c r="J13" s="250" t="s">
        <v>1</v>
      </c>
      <c r="K13" s="250" t="s">
        <v>0</v>
      </c>
      <c r="L13" s="250" t="s">
        <v>0</v>
      </c>
      <c r="M13" s="250" t="s">
        <v>1</v>
      </c>
      <c r="N13" s="250" t="s">
        <v>0</v>
      </c>
      <c r="O13" s="250" t="s">
        <v>0</v>
      </c>
      <c r="P13" s="250" t="s">
        <v>1</v>
      </c>
      <c r="Q13" s="250" t="s">
        <v>0</v>
      </c>
      <c r="R13" s="250" t="s">
        <v>0</v>
      </c>
      <c r="S13" s="250" t="s">
        <v>1</v>
      </c>
    </row>
    <row r="14" spans="1:19" s="14" customFormat="1" ht="18" customHeight="1">
      <c r="A14" s="53" t="s">
        <v>8</v>
      </c>
      <c r="C14" s="160"/>
      <c r="D14" s="160"/>
      <c r="E14" s="160"/>
      <c r="F14" s="134"/>
      <c r="G14" s="54"/>
      <c r="H14" s="54"/>
      <c r="I14" s="54"/>
      <c r="J14" s="54"/>
      <c r="K14" s="54"/>
      <c r="L14" s="54"/>
      <c r="M14" s="54"/>
      <c r="N14" s="58"/>
      <c r="O14" s="58"/>
      <c r="P14" s="58"/>
      <c r="Q14" s="58"/>
      <c r="R14" s="58"/>
      <c r="S14" s="59"/>
    </row>
    <row r="15" spans="1:19" ht="18" customHeight="1">
      <c r="A15" s="267" t="s">
        <v>334</v>
      </c>
      <c r="B15" s="278"/>
      <c r="C15" s="268"/>
      <c r="D15" s="268"/>
      <c r="E15" s="268"/>
      <c r="F15" s="263">
        <v>0.35</v>
      </c>
      <c r="G15" s="250" t="s">
        <v>0</v>
      </c>
      <c r="H15" s="250" t="s">
        <v>0</v>
      </c>
      <c r="I15" s="250" t="s">
        <v>0</v>
      </c>
      <c r="J15" s="250" t="s">
        <v>0</v>
      </c>
      <c r="K15" s="250" t="s">
        <v>2</v>
      </c>
      <c r="L15" s="250" t="s">
        <v>0</v>
      </c>
      <c r="M15" s="250" t="s">
        <v>0</v>
      </c>
      <c r="N15" s="250" t="s">
        <v>0</v>
      </c>
      <c r="O15" s="250" t="s">
        <v>2</v>
      </c>
      <c r="P15" s="250" t="s">
        <v>0</v>
      </c>
      <c r="Q15" s="250" t="s">
        <v>0</v>
      </c>
      <c r="R15" s="250" t="s">
        <v>0</v>
      </c>
      <c r="S15" s="250" t="s">
        <v>2</v>
      </c>
    </row>
    <row r="16" spans="1:19" s="14" customFormat="1" ht="18" customHeight="1">
      <c r="A16" s="53" t="s">
        <v>9</v>
      </c>
      <c r="C16" s="160"/>
      <c r="D16" s="160"/>
      <c r="E16" s="87"/>
      <c r="F16" s="134"/>
      <c r="G16" s="54"/>
      <c r="H16" s="54"/>
      <c r="I16" s="54"/>
      <c r="J16" s="54"/>
      <c r="K16" s="54"/>
      <c r="L16" s="54"/>
      <c r="M16" s="149"/>
      <c r="S16" s="35"/>
    </row>
    <row r="17" spans="1:19" ht="18" customHeight="1">
      <c r="A17" s="267" t="s">
        <v>381</v>
      </c>
      <c r="B17" s="278"/>
      <c r="C17" s="268"/>
      <c r="D17" s="268"/>
      <c r="E17" s="268"/>
      <c r="F17" s="253">
        <v>0.2</v>
      </c>
      <c r="G17" s="250" t="s">
        <v>0</v>
      </c>
      <c r="H17" s="250" t="s">
        <v>1</v>
      </c>
      <c r="I17" s="250" t="s">
        <v>2</v>
      </c>
      <c r="J17" s="250" t="s">
        <v>1</v>
      </c>
      <c r="K17" s="250" t="s">
        <v>2</v>
      </c>
      <c r="L17" s="250" t="s">
        <v>1</v>
      </c>
      <c r="M17" s="250" t="s">
        <v>2</v>
      </c>
      <c r="N17" s="250" t="s">
        <v>1</v>
      </c>
      <c r="O17" s="250" t="s">
        <v>2</v>
      </c>
      <c r="P17" s="250" t="s">
        <v>1</v>
      </c>
      <c r="Q17" s="250" t="s">
        <v>2</v>
      </c>
      <c r="R17" s="250" t="s">
        <v>1</v>
      </c>
      <c r="S17" s="250" t="s">
        <v>2</v>
      </c>
    </row>
    <row r="18" spans="1:19" ht="18" customHeight="1">
      <c r="A18" s="269" t="s">
        <v>70</v>
      </c>
      <c r="B18" s="270"/>
      <c r="C18" s="270"/>
      <c r="D18" s="270"/>
      <c r="E18" s="279"/>
      <c r="F18" s="238">
        <v>0.04</v>
      </c>
      <c r="G18" s="250" t="s">
        <v>1</v>
      </c>
      <c r="H18" s="250" t="s">
        <v>1</v>
      </c>
      <c r="I18" s="250" t="s">
        <v>1</v>
      </c>
      <c r="J18" s="250" t="s">
        <v>1</v>
      </c>
      <c r="K18" s="250" t="s">
        <v>1</v>
      </c>
      <c r="L18" s="250" t="s">
        <v>1</v>
      </c>
      <c r="M18" s="250" t="s">
        <v>1</v>
      </c>
      <c r="N18" s="250" t="s">
        <v>1</v>
      </c>
      <c r="O18" s="250" t="s">
        <v>1</v>
      </c>
      <c r="P18" s="250" t="s">
        <v>1</v>
      </c>
      <c r="Q18" s="250" t="s">
        <v>1</v>
      </c>
      <c r="R18" s="250" t="s">
        <v>1</v>
      </c>
      <c r="S18" s="250" t="s">
        <v>1</v>
      </c>
    </row>
    <row r="19" spans="1:19" ht="18" customHeight="1">
      <c r="A19" s="269" t="s">
        <v>12</v>
      </c>
      <c r="B19" s="268"/>
      <c r="C19" s="268"/>
      <c r="D19" s="268"/>
      <c r="E19" s="268"/>
      <c r="F19" s="257">
        <v>0.9</v>
      </c>
      <c r="G19" s="250" t="s">
        <v>0</v>
      </c>
      <c r="H19" s="250" t="s">
        <v>0</v>
      </c>
      <c r="I19" s="250" t="s">
        <v>0</v>
      </c>
      <c r="J19" s="250" t="s">
        <v>0</v>
      </c>
      <c r="K19" s="250" t="s">
        <v>2</v>
      </c>
      <c r="L19" s="250" t="s">
        <v>0</v>
      </c>
      <c r="M19" s="250" t="s">
        <v>0</v>
      </c>
      <c r="N19" s="250" t="s">
        <v>0</v>
      </c>
      <c r="O19" s="250" t="s">
        <v>2</v>
      </c>
      <c r="P19" s="250" t="s">
        <v>0</v>
      </c>
      <c r="Q19" s="250" t="s">
        <v>0</v>
      </c>
      <c r="R19" s="250" t="s">
        <v>0</v>
      </c>
      <c r="S19" s="250" t="s">
        <v>2</v>
      </c>
    </row>
    <row r="20" spans="1:19" s="14" customFormat="1" ht="18" customHeight="1">
      <c r="A20" s="53" t="s">
        <v>13</v>
      </c>
      <c r="B20" s="160"/>
      <c r="C20" s="160"/>
      <c r="D20" s="160"/>
      <c r="E20" s="160"/>
      <c r="F20" s="134"/>
      <c r="G20" s="87"/>
      <c r="H20" s="87"/>
      <c r="I20" s="87"/>
      <c r="J20" s="87"/>
      <c r="K20" s="87"/>
      <c r="L20" s="87"/>
      <c r="M20" s="148"/>
      <c r="S20" s="35"/>
    </row>
    <row r="21" spans="1:19" ht="18" customHeight="1">
      <c r="A21" s="269" t="s">
        <v>52</v>
      </c>
      <c r="B21" s="268"/>
      <c r="C21" s="268"/>
      <c r="D21" s="268"/>
      <c r="E21" s="268"/>
      <c r="F21" s="238">
        <v>0.5</v>
      </c>
      <c r="G21" s="250" t="s">
        <v>0</v>
      </c>
      <c r="H21" s="250" t="s">
        <v>0</v>
      </c>
      <c r="I21" s="250" t="s">
        <v>0</v>
      </c>
      <c r="J21" s="250" t="s">
        <v>0</v>
      </c>
      <c r="K21" s="250" t="s">
        <v>0</v>
      </c>
      <c r="L21" s="250" t="s">
        <v>0</v>
      </c>
      <c r="M21" s="250" t="s">
        <v>1</v>
      </c>
      <c r="N21" s="250" t="s">
        <v>0</v>
      </c>
      <c r="O21" s="250" t="s">
        <v>0</v>
      </c>
      <c r="P21" s="250" t="s">
        <v>0</v>
      </c>
      <c r="Q21" s="250" t="s">
        <v>0</v>
      </c>
      <c r="R21" s="250" t="s">
        <v>0</v>
      </c>
      <c r="S21" s="250" t="s">
        <v>1</v>
      </c>
    </row>
    <row r="22" spans="1:19" ht="18" customHeight="1">
      <c r="A22" s="269" t="s">
        <v>51</v>
      </c>
      <c r="B22" s="268"/>
      <c r="C22" s="268"/>
      <c r="D22" s="268"/>
      <c r="E22" s="273"/>
      <c r="F22" s="238">
        <v>0.2</v>
      </c>
      <c r="G22" s="250" t="s">
        <v>0</v>
      </c>
      <c r="H22" s="250" t="s">
        <v>0</v>
      </c>
      <c r="I22" s="250" t="s">
        <v>0</v>
      </c>
      <c r="J22" s="250" t="s">
        <v>0</v>
      </c>
      <c r="K22" s="250" t="s">
        <v>0</v>
      </c>
      <c r="L22" s="250" t="s">
        <v>0</v>
      </c>
      <c r="M22" s="250" t="s">
        <v>1</v>
      </c>
      <c r="N22" s="250" t="s">
        <v>0</v>
      </c>
      <c r="O22" s="250" t="s">
        <v>0</v>
      </c>
      <c r="P22" s="250" t="s">
        <v>0</v>
      </c>
      <c r="Q22" s="250" t="s">
        <v>0</v>
      </c>
      <c r="R22" s="250" t="s">
        <v>0</v>
      </c>
      <c r="S22" s="250" t="s">
        <v>1</v>
      </c>
    </row>
    <row r="23" spans="1:19" s="14" customFormat="1" ht="18" customHeight="1">
      <c r="A23" s="53" t="s">
        <v>14</v>
      </c>
      <c r="B23" s="160"/>
      <c r="C23" s="160"/>
      <c r="D23" s="160"/>
      <c r="E23" s="54"/>
      <c r="F23" s="134"/>
      <c r="G23" s="54"/>
      <c r="H23" s="54"/>
      <c r="I23" s="54"/>
      <c r="J23" s="54"/>
      <c r="K23" s="54"/>
      <c r="L23" s="54"/>
      <c r="M23" s="54"/>
      <c r="N23" s="58"/>
      <c r="O23" s="58"/>
      <c r="P23" s="58"/>
      <c r="Q23" s="58"/>
      <c r="R23" s="58"/>
      <c r="S23" s="59"/>
    </row>
    <row r="24" spans="1:19" ht="18" customHeight="1">
      <c r="A24" s="269" t="s">
        <v>15</v>
      </c>
      <c r="B24" s="268"/>
      <c r="C24" s="268"/>
      <c r="D24" s="268"/>
      <c r="E24" s="268"/>
      <c r="F24" s="238">
        <v>0.15</v>
      </c>
      <c r="G24" s="250" t="s">
        <v>0</v>
      </c>
      <c r="H24" s="250" t="s">
        <v>1</v>
      </c>
      <c r="I24" s="250" t="s">
        <v>1</v>
      </c>
      <c r="J24" s="250" t="s">
        <v>1</v>
      </c>
      <c r="K24" s="250" t="s">
        <v>1</v>
      </c>
      <c r="L24" s="250" t="s">
        <v>1</v>
      </c>
      <c r="M24" s="250" t="s">
        <v>1</v>
      </c>
      <c r="N24" s="250" t="s">
        <v>1</v>
      </c>
      <c r="O24" s="250" t="s">
        <v>1</v>
      </c>
      <c r="P24" s="250" t="s">
        <v>1</v>
      </c>
      <c r="Q24" s="250" t="s">
        <v>1</v>
      </c>
      <c r="R24" s="250" t="s">
        <v>1</v>
      </c>
      <c r="S24" s="250" t="s">
        <v>1</v>
      </c>
    </row>
    <row r="25" spans="1:19" ht="18" customHeight="1">
      <c r="A25" s="269" t="s">
        <v>54</v>
      </c>
      <c r="B25" s="270"/>
      <c r="C25" s="270"/>
      <c r="D25" s="270"/>
      <c r="E25" s="268"/>
      <c r="F25" s="238">
        <v>0.7</v>
      </c>
      <c r="G25" s="250" t="s">
        <v>0</v>
      </c>
      <c r="H25" s="250" t="s">
        <v>1</v>
      </c>
      <c r="I25" s="250" t="s">
        <v>1</v>
      </c>
      <c r="J25" s="250" t="s">
        <v>1</v>
      </c>
      <c r="K25" s="250" t="s">
        <v>1</v>
      </c>
      <c r="L25" s="250" t="s">
        <v>1</v>
      </c>
      <c r="M25" s="250" t="s">
        <v>1</v>
      </c>
      <c r="N25" s="250" t="s">
        <v>1</v>
      </c>
      <c r="O25" s="250" t="s">
        <v>1</v>
      </c>
      <c r="P25" s="250" t="s">
        <v>1</v>
      </c>
      <c r="Q25" s="250" t="s">
        <v>1</v>
      </c>
      <c r="R25" s="250" t="s">
        <v>1</v>
      </c>
      <c r="S25" s="250" t="s">
        <v>1</v>
      </c>
    </row>
    <row r="26" spans="1:19" ht="18" customHeight="1">
      <c r="A26" s="269" t="s">
        <v>53</v>
      </c>
      <c r="B26" s="268"/>
      <c r="C26" s="268"/>
      <c r="D26" s="268"/>
      <c r="E26" s="268"/>
      <c r="F26" s="238">
        <v>0.01</v>
      </c>
      <c r="G26" s="250" t="s">
        <v>1</v>
      </c>
      <c r="H26" s="250" t="s">
        <v>1</v>
      </c>
      <c r="I26" s="250" t="s">
        <v>1</v>
      </c>
      <c r="J26" s="250" t="s">
        <v>1</v>
      </c>
      <c r="K26" s="250" t="s">
        <v>1</v>
      </c>
      <c r="L26" s="250" t="s">
        <v>1</v>
      </c>
      <c r="M26" s="250" t="s">
        <v>1</v>
      </c>
      <c r="N26" s="250" t="s">
        <v>1</v>
      </c>
      <c r="O26" s="250" t="s">
        <v>1</v>
      </c>
      <c r="P26" s="250" t="s">
        <v>1</v>
      </c>
      <c r="Q26" s="250" t="s">
        <v>1</v>
      </c>
      <c r="R26" s="250" t="s">
        <v>1</v>
      </c>
      <c r="S26" s="250" t="s">
        <v>1</v>
      </c>
    </row>
    <row r="27" spans="1:19" ht="18" customHeight="1">
      <c r="A27" s="267" t="s">
        <v>71</v>
      </c>
      <c r="B27" s="270"/>
      <c r="C27" s="270"/>
      <c r="D27" s="270"/>
      <c r="E27" s="268"/>
      <c r="F27" s="238" t="s">
        <v>319</v>
      </c>
      <c r="G27" s="250" t="s">
        <v>1</v>
      </c>
      <c r="H27" s="250" t="s">
        <v>1</v>
      </c>
      <c r="I27" s="250" t="s">
        <v>2</v>
      </c>
      <c r="J27" s="250" t="s">
        <v>1</v>
      </c>
      <c r="K27" s="250" t="s">
        <v>2</v>
      </c>
      <c r="L27" s="250" t="s">
        <v>1</v>
      </c>
      <c r="M27" s="250" t="s">
        <v>2</v>
      </c>
      <c r="N27" s="250" t="s">
        <v>1</v>
      </c>
      <c r="O27" s="250" t="s">
        <v>2</v>
      </c>
      <c r="P27" s="250" t="s">
        <v>1</v>
      </c>
      <c r="Q27" s="250" t="s">
        <v>2</v>
      </c>
      <c r="R27" s="250" t="s">
        <v>1</v>
      </c>
      <c r="S27" s="250" t="s">
        <v>2</v>
      </c>
    </row>
    <row r="28" spans="1:19" ht="18" customHeight="1">
      <c r="A28" s="269" t="s">
        <v>132</v>
      </c>
      <c r="B28" s="268"/>
      <c r="C28" s="268"/>
      <c r="D28" s="268"/>
      <c r="E28" s="268"/>
      <c r="F28" s="238">
        <v>0.01</v>
      </c>
      <c r="G28" s="250" t="s">
        <v>0</v>
      </c>
      <c r="H28" s="250" t="s">
        <v>1</v>
      </c>
      <c r="I28" s="250" t="s">
        <v>1</v>
      </c>
      <c r="J28" s="250" t="s">
        <v>1</v>
      </c>
      <c r="K28" s="250" t="s">
        <v>1</v>
      </c>
      <c r="L28" s="250" t="s">
        <v>1</v>
      </c>
      <c r="M28" s="250" t="s">
        <v>1</v>
      </c>
      <c r="N28" s="250" t="s">
        <v>1</v>
      </c>
      <c r="O28" s="250" t="s">
        <v>1</v>
      </c>
      <c r="P28" s="250" t="s">
        <v>1</v>
      </c>
      <c r="Q28" s="250" t="s">
        <v>1</v>
      </c>
      <c r="R28" s="250" t="s">
        <v>1</v>
      </c>
      <c r="S28" s="250" t="s">
        <v>1</v>
      </c>
    </row>
    <row r="29" spans="1:19" ht="18" customHeight="1">
      <c r="A29" s="439" t="s">
        <v>61</v>
      </c>
      <c r="B29" s="268"/>
      <c r="C29" s="268"/>
      <c r="D29" s="268"/>
      <c r="E29" s="268"/>
      <c r="F29" s="238">
        <v>0.01</v>
      </c>
      <c r="G29" s="250" t="s">
        <v>0</v>
      </c>
      <c r="H29" s="250" t="s">
        <v>1</v>
      </c>
      <c r="I29" s="250" t="s">
        <v>1</v>
      </c>
      <c r="J29" s="250" t="s">
        <v>1</v>
      </c>
      <c r="K29" s="250" t="s">
        <v>1</v>
      </c>
      <c r="L29" s="250" t="s">
        <v>1</v>
      </c>
      <c r="M29" s="250" t="s">
        <v>1</v>
      </c>
      <c r="N29" s="250" t="s">
        <v>1</v>
      </c>
      <c r="O29" s="250" t="s">
        <v>1</v>
      </c>
      <c r="P29" s="250" t="s">
        <v>1</v>
      </c>
      <c r="Q29" s="250" t="s">
        <v>1</v>
      </c>
      <c r="R29" s="250" t="s">
        <v>1</v>
      </c>
      <c r="S29" s="250" t="s">
        <v>1</v>
      </c>
    </row>
    <row r="30" spans="1:19" s="14" customFormat="1" ht="18" customHeight="1">
      <c r="A30" s="53" t="s">
        <v>67</v>
      </c>
      <c r="B30" s="160"/>
      <c r="C30" s="160"/>
      <c r="D30" s="160"/>
      <c r="E30" s="54"/>
      <c r="F30" s="134"/>
      <c r="G30" s="54"/>
      <c r="H30" s="54"/>
      <c r="I30" s="54"/>
      <c r="J30" s="54"/>
      <c r="K30" s="54"/>
      <c r="L30" s="54"/>
      <c r="M30" s="54"/>
      <c r="N30" s="58"/>
      <c r="O30" s="58"/>
      <c r="P30" s="58"/>
      <c r="Q30" s="58"/>
      <c r="R30" s="58"/>
      <c r="S30" s="59"/>
    </row>
    <row r="31" spans="1:19" s="2" customFormat="1" ht="18" customHeight="1">
      <c r="A31" s="269" t="s">
        <v>382</v>
      </c>
      <c r="B31" s="268"/>
      <c r="C31" s="268"/>
      <c r="D31" s="268"/>
      <c r="E31" s="278"/>
      <c r="F31" s="238" t="s">
        <v>319</v>
      </c>
      <c r="G31" s="250" t="s">
        <v>1</v>
      </c>
      <c r="H31" s="250" t="s">
        <v>1</v>
      </c>
      <c r="I31" s="250" t="s">
        <v>2</v>
      </c>
      <c r="J31" s="250" t="s">
        <v>1</v>
      </c>
      <c r="K31" s="250" t="s">
        <v>2</v>
      </c>
      <c r="L31" s="250" t="s">
        <v>1</v>
      </c>
      <c r="M31" s="250" t="s">
        <v>2</v>
      </c>
      <c r="N31" s="250" t="s">
        <v>1</v>
      </c>
      <c r="O31" s="250" t="s">
        <v>2</v>
      </c>
      <c r="P31" s="250" t="s">
        <v>1</v>
      </c>
      <c r="Q31" s="250" t="s">
        <v>2</v>
      </c>
      <c r="R31" s="250" t="s">
        <v>1</v>
      </c>
      <c r="S31" s="250" t="s">
        <v>2</v>
      </c>
    </row>
    <row r="32" spans="1:19" s="2" customFormat="1" ht="18" customHeight="1">
      <c r="A32" s="269" t="s">
        <v>60</v>
      </c>
      <c r="B32" s="270"/>
      <c r="C32" s="270"/>
      <c r="D32" s="270"/>
      <c r="E32" s="279"/>
      <c r="F32" s="238">
        <v>0.01</v>
      </c>
      <c r="G32" s="250" t="s">
        <v>0</v>
      </c>
      <c r="H32" s="250" t="s">
        <v>1</v>
      </c>
      <c r="I32" s="250" t="s">
        <v>1</v>
      </c>
      <c r="J32" s="250" t="s">
        <v>1</v>
      </c>
      <c r="K32" s="250" t="s">
        <v>1</v>
      </c>
      <c r="L32" s="250" t="s">
        <v>1</v>
      </c>
      <c r="M32" s="250" t="s">
        <v>1</v>
      </c>
      <c r="N32" s="250" t="s">
        <v>1</v>
      </c>
      <c r="O32" s="250" t="s">
        <v>1</v>
      </c>
      <c r="P32" s="250" t="s">
        <v>1</v>
      </c>
      <c r="Q32" s="250" t="s">
        <v>1</v>
      </c>
      <c r="R32" s="250" t="s">
        <v>1</v>
      </c>
      <c r="S32" s="250" t="s">
        <v>1</v>
      </c>
    </row>
    <row r="33" spans="1:19" s="2" customFormat="1" ht="18" customHeight="1">
      <c r="A33" s="267" t="s">
        <v>75</v>
      </c>
      <c r="B33" s="278"/>
      <c r="C33" s="268"/>
      <c r="D33" s="268"/>
      <c r="E33" s="268"/>
      <c r="F33" s="238" t="s">
        <v>321</v>
      </c>
      <c r="G33" s="250" t="s">
        <v>1</v>
      </c>
      <c r="H33" s="250" t="s">
        <v>1</v>
      </c>
      <c r="I33" s="250" t="s">
        <v>1</v>
      </c>
      <c r="J33" s="250" t="s">
        <v>2</v>
      </c>
      <c r="K33" s="250" t="s">
        <v>1</v>
      </c>
      <c r="L33" s="250" t="s">
        <v>1</v>
      </c>
      <c r="M33" s="250" t="s">
        <v>2</v>
      </c>
      <c r="N33" s="250" t="s">
        <v>1</v>
      </c>
      <c r="O33" s="250" t="s">
        <v>1</v>
      </c>
      <c r="P33" s="250" t="s">
        <v>2</v>
      </c>
      <c r="Q33" s="250" t="s">
        <v>1</v>
      </c>
      <c r="R33" s="250" t="s">
        <v>1</v>
      </c>
      <c r="S33" s="250" t="s">
        <v>2</v>
      </c>
    </row>
    <row r="34" spans="1:19" s="2" customFormat="1" ht="18" customHeight="1">
      <c r="A34" s="267" t="s">
        <v>124</v>
      </c>
      <c r="B34" s="344"/>
      <c r="C34" s="270"/>
      <c r="D34" s="270"/>
      <c r="E34" s="270"/>
      <c r="F34" s="238" t="s">
        <v>320</v>
      </c>
      <c r="G34" s="250" t="s">
        <v>1</v>
      </c>
      <c r="H34" s="250" t="s">
        <v>1</v>
      </c>
      <c r="I34" s="250" t="s">
        <v>1</v>
      </c>
      <c r="J34" s="250" t="s">
        <v>1</v>
      </c>
      <c r="K34" s="250" t="s">
        <v>58</v>
      </c>
      <c r="L34" s="250" t="s">
        <v>1</v>
      </c>
      <c r="M34" s="250" t="s">
        <v>1</v>
      </c>
      <c r="N34" s="250" t="s">
        <v>1</v>
      </c>
      <c r="O34" s="250" t="s">
        <v>1</v>
      </c>
      <c r="P34" s="250" t="s">
        <v>1</v>
      </c>
      <c r="Q34" s="250" t="s">
        <v>1</v>
      </c>
      <c r="R34" s="250" t="s">
        <v>58</v>
      </c>
      <c r="S34" s="250" t="s">
        <v>1</v>
      </c>
    </row>
    <row r="35" spans="1:19" s="2" customFormat="1" ht="18" customHeight="1">
      <c r="A35" s="269" t="s">
        <v>125</v>
      </c>
      <c r="B35" s="278"/>
      <c r="C35" s="268"/>
      <c r="D35" s="268"/>
      <c r="E35" s="268"/>
      <c r="F35" s="238" t="s">
        <v>322</v>
      </c>
      <c r="G35" s="250" t="s">
        <v>1</v>
      </c>
      <c r="H35" s="250" t="s">
        <v>1</v>
      </c>
      <c r="I35" s="250" t="s">
        <v>1</v>
      </c>
      <c r="J35" s="250" t="s">
        <v>58</v>
      </c>
      <c r="K35" s="250" t="s">
        <v>1</v>
      </c>
      <c r="L35" s="250" t="s">
        <v>1</v>
      </c>
      <c r="M35" s="250" t="s">
        <v>58</v>
      </c>
      <c r="N35" s="250" t="s">
        <v>1</v>
      </c>
      <c r="O35" s="250" t="s">
        <v>1</v>
      </c>
      <c r="P35" s="250" t="s">
        <v>58</v>
      </c>
      <c r="Q35" s="250" t="s">
        <v>1</v>
      </c>
      <c r="R35" s="250" t="s">
        <v>1</v>
      </c>
      <c r="S35" s="250" t="s">
        <v>58</v>
      </c>
    </row>
    <row r="36" spans="1:19" s="2" customFormat="1" ht="18" customHeight="1">
      <c r="A36" s="440" t="s">
        <v>59</v>
      </c>
      <c r="B36" s="344"/>
      <c r="C36" s="270"/>
      <c r="D36" s="270"/>
      <c r="E36" s="270"/>
      <c r="F36" s="238" t="s">
        <v>323</v>
      </c>
      <c r="G36" s="250" t="s">
        <v>1</v>
      </c>
      <c r="H36" s="250" t="s">
        <v>58</v>
      </c>
      <c r="I36" s="250" t="s">
        <v>1</v>
      </c>
      <c r="J36" s="250" t="s">
        <v>1</v>
      </c>
      <c r="K36" s="250" t="s">
        <v>58</v>
      </c>
      <c r="L36" s="250" t="s">
        <v>1</v>
      </c>
      <c r="M36" s="250" t="s">
        <v>1</v>
      </c>
      <c r="N36" s="250" t="s">
        <v>58</v>
      </c>
      <c r="O36" s="250" t="s">
        <v>1</v>
      </c>
      <c r="P36" s="250" t="s">
        <v>1</v>
      </c>
      <c r="Q36" s="250" t="s">
        <v>58</v>
      </c>
      <c r="R36" s="250" t="s">
        <v>1</v>
      </c>
      <c r="S36" s="250" t="s">
        <v>1</v>
      </c>
    </row>
    <row r="37" spans="1:19" s="2" customFormat="1" ht="18" customHeight="1">
      <c r="A37" s="269" t="s">
        <v>62</v>
      </c>
      <c r="B37" s="268"/>
      <c r="C37" s="268"/>
      <c r="D37" s="268"/>
      <c r="E37" s="278"/>
      <c r="F37" s="238">
        <v>0.7</v>
      </c>
      <c r="G37" s="250" t="s">
        <v>1</v>
      </c>
      <c r="H37" s="250" t="s">
        <v>1</v>
      </c>
      <c r="I37" s="250" t="s">
        <v>1</v>
      </c>
      <c r="J37" s="250" t="s">
        <v>1</v>
      </c>
      <c r="K37" s="250" t="s">
        <v>1</v>
      </c>
      <c r="L37" s="250" t="s">
        <v>1</v>
      </c>
      <c r="M37" s="250" t="s">
        <v>1</v>
      </c>
      <c r="N37" s="250" t="s">
        <v>1</v>
      </c>
      <c r="O37" s="250" t="s">
        <v>1</v>
      </c>
      <c r="P37" s="250" t="s">
        <v>1</v>
      </c>
      <c r="Q37" s="250" t="s">
        <v>1</v>
      </c>
      <c r="R37" s="250" t="s">
        <v>1</v>
      </c>
      <c r="S37" s="250" t="s">
        <v>1</v>
      </c>
    </row>
    <row r="38" spans="1:19" s="37" customFormat="1" ht="18" customHeight="1">
      <c r="A38" s="155" t="s">
        <v>68</v>
      </c>
      <c r="B38" s="39"/>
      <c r="C38" s="39"/>
      <c r="D38" s="39"/>
      <c r="E38" s="183"/>
      <c r="F38" s="190"/>
      <c r="G38" s="152"/>
      <c r="H38" s="152"/>
      <c r="I38" s="152"/>
      <c r="J38" s="152"/>
      <c r="K38" s="152"/>
      <c r="L38" s="152"/>
      <c r="M38" s="152"/>
      <c r="N38" s="153"/>
      <c r="O38" s="153"/>
      <c r="P38" s="153"/>
      <c r="Q38" s="153"/>
      <c r="R38" s="153"/>
      <c r="S38" s="154"/>
    </row>
    <row r="39" spans="1:19" s="2" customFormat="1" ht="18" customHeight="1">
      <c r="A39" s="267" t="s">
        <v>383</v>
      </c>
      <c r="B39" s="58"/>
      <c r="C39" s="58"/>
      <c r="D39" s="268"/>
      <c r="E39" s="268"/>
      <c r="F39" s="253">
        <v>0.15</v>
      </c>
      <c r="G39" s="250" t="s">
        <v>1</v>
      </c>
      <c r="H39" s="250" t="s">
        <v>1</v>
      </c>
      <c r="I39" s="250" t="s">
        <v>1</v>
      </c>
      <c r="J39" s="250" t="s">
        <v>1</v>
      </c>
      <c r="K39" s="250" t="s">
        <v>1</v>
      </c>
      <c r="L39" s="250" t="s">
        <v>1</v>
      </c>
      <c r="M39" s="250" t="s">
        <v>1</v>
      </c>
      <c r="N39" s="250" t="s">
        <v>1</v>
      </c>
      <c r="O39" s="250" t="s">
        <v>1</v>
      </c>
      <c r="P39" s="250" t="s">
        <v>1</v>
      </c>
      <c r="Q39" s="250" t="s">
        <v>1</v>
      </c>
      <c r="R39" s="250" t="s">
        <v>1</v>
      </c>
      <c r="S39" s="250" t="s">
        <v>1</v>
      </c>
    </row>
    <row r="40" spans="1:19" s="2" customFormat="1" ht="18" customHeight="1">
      <c r="A40" s="269" t="s">
        <v>57</v>
      </c>
      <c r="B40" s="270"/>
      <c r="C40" s="270"/>
      <c r="D40" s="270"/>
      <c r="E40" s="441"/>
      <c r="F40" s="238">
        <v>0.01</v>
      </c>
      <c r="G40" s="250" t="s">
        <v>1</v>
      </c>
      <c r="H40" s="250" t="s">
        <v>1</v>
      </c>
      <c r="I40" s="250" t="s">
        <v>1</v>
      </c>
      <c r="J40" s="250" t="s">
        <v>1</v>
      </c>
      <c r="K40" s="250" t="s">
        <v>1</v>
      </c>
      <c r="L40" s="250" t="s">
        <v>1</v>
      </c>
      <c r="M40" s="250" t="s">
        <v>1</v>
      </c>
      <c r="N40" s="250" t="s">
        <v>1</v>
      </c>
      <c r="O40" s="250" t="s">
        <v>1</v>
      </c>
      <c r="P40" s="250" t="s">
        <v>1</v>
      </c>
      <c r="Q40" s="250" t="s">
        <v>1</v>
      </c>
      <c r="R40" s="250" t="s">
        <v>1</v>
      </c>
      <c r="S40" s="250" t="s">
        <v>1</v>
      </c>
    </row>
    <row r="41" spans="1:19" s="2" customFormat="1" ht="18" customHeight="1">
      <c r="A41" s="269" t="s">
        <v>384</v>
      </c>
      <c r="B41" s="268"/>
      <c r="C41" s="268"/>
      <c r="D41" s="268"/>
      <c r="E41" s="278"/>
      <c r="F41" s="238">
        <v>0.03</v>
      </c>
      <c r="G41" s="250" t="s">
        <v>1</v>
      </c>
      <c r="H41" s="250" t="s">
        <v>1</v>
      </c>
      <c r="I41" s="250" t="s">
        <v>1</v>
      </c>
      <c r="J41" s="250" t="s">
        <v>1</v>
      </c>
      <c r="K41" s="250" t="s">
        <v>1</v>
      </c>
      <c r="L41" s="250" t="s">
        <v>1</v>
      </c>
      <c r="M41" s="250" t="s">
        <v>1</v>
      </c>
      <c r="N41" s="250" t="s">
        <v>1</v>
      </c>
      <c r="O41" s="250" t="s">
        <v>1</v>
      </c>
      <c r="P41" s="250" t="s">
        <v>1</v>
      </c>
      <c r="Q41" s="250" t="s">
        <v>1</v>
      </c>
      <c r="R41" s="250" t="s">
        <v>1</v>
      </c>
      <c r="S41" s="250" t="s">
        <v>1</v>
      </c>
    </row>
    <row r="42" spans="1:19" s="2" customFormat="1" ht="18" customHeight="1">
      <c r="A42" s="269" t="s">
        <v>76</v>
      </c>
      <c r="B42" s="278"/>
      <c r="C42" s="278"/>
      <c r="D42" s="278"/>
      <c r="E42" s="281"/>
      <c r="F42" s="238">
        <v>0.35</v>
      </c>
      <c r="G42" s="250" t="s">
        <v>1</v>
      </c>
      <c r="H42" s="250" t="s">
        <v>0</v>
      </c>
      <c r="I42" s="250" t="s">
        <v>0</v>
      </c>
      <c r="J42" s="250" t="s">
        <v>0</v>
      </c>
      <c r="K42" s="250" t="s">
        <v>0</v>
      </c>
      <c r="L42" s="250" t="s">
        <v>0</v>
      </c>
      <c r="M42" s="250" t="s">
        <v>0</v>
      </c>
      <c r="N42" s="250" t="s">
        <v>0</v>
      </c>
      <c r="O42" s="250" t="s">
        <v>0</v>
      </c>
      <c r="P42" s="250" t="s">
        <v>0</v>
      </c>
      <c r="Q42" s="250" t="s">
        <v>0</v>
      </c>
      <c r="R42" s="250" t="s">
        <v>0</v>
      </c>
      <c r="S42" s="250" t="s">
        <v>0</v>
      </c>
    </row>
    <row r="43" spans="1:19" s="39" customFormat="1" ht="18" customHeight="1">
      <c r="A43" s="151" t="s">
        <v>16</v>
      </c>
      <c r="B43" s="37"/>
      <c r="C43" s="37"/>
      <c r="D43" s="37"/>
      <c r="E43" s="153"/>
      <c r="F43" s="191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4"/>
    </row>
    <row r="44" spans="1:19" s="2" customFormat="1" ht="18" customHeight="1">
      <c r="A44" s="269" t="s">
        <v>56</v>
      </c>
      <c r="B44" s="268"/>
      <c r="C44" s="268"/>
      <c r="D44" s="268"/>
      <c r="E44" s="278"/>
      <c r="F44" s="238">
        <v>0.03</v>
      </c>
      <c r="G44" s="250" t="s">
        <v>0</v>
      </c>
      <c r="H44" s="250" t="s">
        <v>1</v>
      </c>
      <c r="I44" s="250" t="s">
        <v>1</v>
      </c>
      <c r="J44" s="250" t="s">
        <v>1</v>
      </c>
      <c r="K44" s="250" t="s">
        <v>1</v>
      </c>
      <c r="L44" s="250" t="s">
        <v>1</v>
      </c>
      <c r="M44" s="250" t="s">
        <v>1</v>
      </c>
      <c r="N44" s="250" t="s">
        <v>1</v>
      </c>
      <c r="O44" s="250" t="s">
        <v>1</v>
      </c>
      <c r="P44" s="250" t="s">
        <v>1</v>
      </c>
      <c r="Q44" s="250" t="s">
        <v>1</v>
      </c>
      <c r="R44" s="250" t="s">
        <v>1</v>
      </c>
      <c r="S44" s="250" t="s">
        <v>1</v>
      </c>
    </row>
    <row r="45" spans="1:19" s="2" customFormat="1" ht="18" customHeight="1">
      <c r="A45" s="269" t="s">
        <v>134</v>
      </c>
      <c r="B45" s="278"/>
      <c r="C45" s="58"/>
      <c r="D45" s="58"/>
      <c r="E45" s="58"/>
      <c r="F45" s="238">
        <v>0.02</v>
      </c>
      <c r="G45" s="250" t="s">
        <v>0</v>
      </c>
      <c r="H45" s="250" t="s">
        <v>1</v>
      </c>
      <c r="I45" s="250" t="s">
        <v>1</v>
      </c>
      <c r="J45" s="250" t="s">
        <v>1</v>
      </c>
      <c r="K45" s="250" t="s">
        <v>1</v>
      </c>
      <c r="L45" s="250" t="s">
        <v>1</v>
      </c>
      <c r="M45" s="250" t="s">
        <v>1</v>
      </c>
      <c r="N45" s="250" t="s">
        <v>1</v>
      </c>
      <c r="O45" s="250" t="s">
        <v>1</v>
      </c>
      <c r="P45" s="250" t="s">
        <v>1</v>
      </c>
      <c r="Q45" s="250" t="s">
        <v>1</v>
      </c>
      <c r="R45" s="250" t="s">
        <v>1</v>
      </c>
      <c r="S45" s="250" t="s">
        <v>1</v>
      </c>
    </row>
    <row r="46" spans="1:19" s="39" customFormat="1" ht="18" customHeight="1">
      <c r="A46" s="155" t="s">
        <v>74</v>
      </c>
      <c r="E46" s="152"/>
      <c r="F46" s="190"/>
      <c r="G46" s="152"/>
      <c r="H46" s="152"/>
      <c r="I46" s="152"/>
      <c r="J46" s="152"/>
      <c r="K46" s="152"/>
      <c r="L46" s="152"/>
      <c r="M46" s="152"/>
      <c r="N46" s="153"/>
      <c r="O46" s="153"/>
      <c r="P46" s="153"/>
      <c r="Q46" s="153"/>
      <c r="R46" s="153"/>
      <c r="S46" s="154"/>
    </row>
    <row r="47" spans="1:19" s="2" customFormat="1" ht="18" customHeight="1">
      <c r="A47" s="269" t="s">
        <v>388</v>
      </c>
      <c r="B47" s="268"/>
      <c r="C47" s="268"/>
      <c r="D47" s="268"/>
      <c r="E47" s="268"/>
      <c r="F47" s="238">
        <v>0.03</v>
      </c>
      <c r="G47" s="250" t="s">
        <v>0</v>
      </c>
      <c r="H47" s="250" t="s">
        <v>1</v>
      </c>
      <c r="I47" s="250" t="s">
        <v>1</v>
      </c>
      <c r="J47" s="250" t="s">
        <v>1</v>
      </c>
      <c r="K47" s="250" t="s">
        <v>1</v>
      </c>
      <c r="L47" s="250" t="s">
        <v>1</v>
      </c>
      <c r="M47" s="250" t="s">
        <v>1</v>
      </c>
      <c r="N47" s="250" t="s">
        <v>1</v>
      </c>
      <c r="O47" s="250" t="s">
        <v>1</v>
      </c>
      <c r="P47" s="250" t="s">
        <v>1</v>
      </c>
      <c r="Q47" s="250" t="s">
        <v>1</v>
      </c>
      <c r="R47" s="250" t="s">
        <v>1</v>
      </c>
      <c r="S47" s="250" t="s">
        <v>1</v>
      </c>
    </row>
    <row r="48" spans="1:19" s="37" customFormat="1" ht="18" customHeight="1">
      <c r="A48" s="151" t="s">
        <v>72</v>
      </c>
      <c r="B48" s="39"/>
      <c r="C48" s="39"/>
      <c r="D48" s="39"/>
      <c r="E48" s="161"/>
      <c r="F48" s="190"/>
      <c r="G48" s="152"/>
      <c r="H48" s="152"/>
      <c r="I48" s="152"/>
      <c r="J48" s="152"/>
      <c r="K48" s="152"/>
      <c r="L48" s="152"/>
      <c r="M48" s="152"/>
      <c r="N48" s="153"/>
      <c r="O48" s="153"/>
      <c r="P48" s="153"/>
      <c r="Q48" s="153"/>
      <c r="R48" s="153"/>
      <c r="S48" s="154"/>
    </row>
    <row r="49" spans="1:19" s="2" customFormat="1" ht="18" customHeight="1">
      <c r="A49" s="269" t="s">
        <v>63</v>
      </c>
      <c r="B49" s="268"/>
      <c r="C49" s="268"/>
      <c r="D49" s="268"/>
      <c r="E49" s="419"/>
      <c r="F49" s="238">
        <v>0.04</v>
      </c>
      <c r="G49" s="250" t="s">
        <v>0</v>
      </c>
      <c r="H49" s="250" t="s">
        <v>1</v>
      </c>
      <c r="I49" s="250" t="s">
        <v>1</v>
      </c>
      <c r="J49" s="250" t="s">
        <v>1</v>
      </c>
      <c r="K49" s="250" t="s">
        <v>1</v>
      </c>
      <c r="L49" s="250" t="s">
        <v>1</v>
      </c>
      <c r="M49" s="250" t="s">
        <v>1</v>
      </c>
      <c r="N49" s="250" t="s">
        <v>1</v>
      </c>
      <c r="O49" s="250" t="s">
        <v>1</v>
      </c>
      <c r="P49" s="250" t="s">
        <v>1</v>
      </c>
      <c r="Q49" s="250" t="s">
        <v>1</v>
      </c>
      <c r="R49" s="250" t="s">
        <v>1</v>
      </c>
      <c r="S49" s="250" t="s">
        <v>1</v>
      </c>
    </row>
    <row r="50" spans="1:19" s="2" customFormat="1" ht="18" customHeight="1">
      <c r="A50" s="269" t="s">
        <v>73</v>
      </c>
      <c r="B50" s="278"/>
      <c r="C50" s="278"/>
      <c r="D50" s="278"/>
      <c r="E50" s="419"/>
      <c r="F50" s="238">
        <v>0.35</v>
      </c>
      <c r="G50" s="250" t="s">
        <v>0</v>
      </c>
      <c r="H50" s="250" t="s">
        <v>1</v>
      </c>
      <c r="I50" s="250" t="s">
        <v>1</v>
      </c>
      <c r="J50" s="250" t="s">
        <v>1</v>
      </c>
      <c r="K50" s="250" t="s">
        <v>1</v>
      </c>
      <c r="L50" s="250" t="s">
        <v>1</v>
      </c>
      <c r="M50" s="250" t="s">
        <v>1</v>
      </c>
      <c r="N50" s="250" t="s">
        <v>1</v>
      </c>
      <c r="O50" s="250" t="s">
        <v>1</v>
      </c>
      <c r="P50" s="250" t="s">
        <v>1</v>
      </c>
      <c r="Q50" s="250" t="s">
        <v>1</v>
      </c>
      <c r="R50" s="250" t="s">
        <v>1</v>
      </c>
      <c r="S50" s="250" t="s">
        <v>1</v>
      </c>
    </row>
    <row r="51" spans="1:19" s="2" customFormat="1" ht="6" customHeight="1" thickBot="1">
      <c r="A51" s="352"/>
      <c r="B51" s="58"/>
      <c r="C51" s="58"/>
      <c r="D51" s="58"/>
      <c r="E51" s="58"/>
      <c r="F51" s="20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ht="15.75" customHeight="1">
      <c r="A52" s="693" t="s">
        <v>275</v>
      </c>
      <c r="B52" s="335"/>
      <c r="C52" s="335"/>
      <c r="D52" s="403"/>
      <c r="E52" s="420" t="s">
        <v>276</v>
      </c>
      <c r="F52" s="253" t="s">
        <v>281</v>
      </c>
      <c r="G52" s="507">
        <v>1.3575</v>
      </c>
      <c r="H52" s="508">
        <v>2.2725</v>
      </c>
      <c r="I52" s="507">
        <v>2.79</v>
      </c>
      <c r="J52" s="508">
        <v>2.79</v>
      </c>
      <c r="K52" s="507">
        <v>4.14</v>
      </c>
      <c r="L52" s="508">
        <v>2.1975</v>
      </c>
      <c r="M52" s="507">
        <v>4.47</v>
      </c>
      <c r="N52" s="508">
        <v>2.2725</v>
      </c>
      <c r="O52" s="507">
        <v>4.065</v>
      </c>
      <c r="P52" s="508">
        <v>2.79</v>
      </c>
      <c r="Q52" s="507">
        <v>2.865</v>
      </c>
      <c r="R52" s="508">
        <v>2.1975</v>
      </c>
      <c r="S52" s="507">
        <v>5.745</v>
      </c>
    </row>
    <row r="53" spans="1:19" ht="15.75" customHeight="1">
      <c r="A53" s="694"/>
      <c r="B53" s="341"/>
      <c r="C53" s="341"/>
      <c r="D53" s="422"/>
      <c r="E53" s="420" t="s">
        <v>277</v>
      </c>
      <c r="F53" s="442" t="s">
        <v>278</v>
      </c>
      <c r="G53" s="451">
        <f aca="true" t="shared" si="0" ref="G53:S53">G52*1490</f>
        <v>2022.675</v>
      </c>
      <c r="H53" s="451">
        <f t="shared" si="0"/>
        <v>3386.025</v>
      </c>
      <c r="I53" s="451">
        <f t="shared" si="0"/>
        <v>4157.1</v>
      </c>
      <c r="J53" s="451">
        <f t="shared" si="0"/>
        <v>4157.1</v>
      </c>
      <c r="K53" s="451">
        <f t="shared" si="0"/>
        <v>6168.599999999999</v>
      </c>
      <c r="L53" s="451">
        <f t="shared" si="0"/>
        <v>3274.2749999999996</v>
      </c>
      <c r="M53" s="451">
        <f t="shared" si="0"/>
        <v>6660.299999999999</v>
      </c>
      <c r="N53" s="451">
        <f t="shared" si="0"/>
        <v>3386.025</v>
      </c>
      <c r="O53" s="451">
        <f t="shared" si="0"/>
        <v>6056.85</v>
      </c>
      <c r="P53" s="451">
        <f t="shared" si="0"/>
        <v>4157.1</v>
      </c>
      <c r="Q53" s="451">
        <f t="shared" si="0"/>
        <v>4268.85</v>
      </c>
      <c r="R53" s="451">
        <f t="shared" si="0"/>
        <v>3274.2749999999996</v>
      </c>
      <c r="S53" s="451">
        <f t="shared" si="0"/>
        <v>8560.05</v>
      </c>
    </row>
    <row r="54" spans="1:19" s="2" customFormat="1" ht="15.75" customHeight="1">
      <c r="A54" s="734"/>
      <c r="B54" s="341"/>
      <c r="C54" s="342"/>
      <c r="D54" s="404"/>
      <c r="E54" s="420" t="s">
        <v>279</v>
      </c>
      <c r="F54" s="238" t="s">
        <v>278</v>
      </c>
      <c r="G54" s="370">
        <f>G94</f>
        <v>2610</v>
      </c>
      <c r="H54" s="370">
        <f aca="true" t="shared" si="1" ref="H54:S54">H94</f>
        <v>4437</v>
      </c>
      <c r="I54" s="370">
        <f t="shared" si="1"/>
        <v>3655</v>
      </c>
      <c r="J54" s="370">
        <f t="shared" si="1"/>
        <v>6696</v>
      </c>
      <c r="K54" s="370">
        <f t="shared" si="1"/>
        <v>13582</v>
      </c>
      <c r="L54" s="370">
        <f t="shared" si="1"/>
        <v>2610</v>
      </c>
      <c r="M54" s="370">
        <f t="shared" si="1"/>
        <v>10941</v>
      </c>
      <c r="N54" s="370">
        <f t="shared" si="1"/>
        <v>4437</v>
      </c>
      <c r="O54" s="370">
        <f t="shared" si="1"/>
        <v>11755</v>
      </c>
      <c r="P54" s="370">
        <f t="shared" si="1"/>
        <v>6696</v>
      </c>
      <c r="Q54" s="370">
        <f t="shared" si="1"/>
        <v>5482</v>
      </c>
      <c r="R54" s="370">
        <f t="shared" si="1"/>
        <v>2610</v>
      </c>
      <c r="S54" s="370">
        <f t="shared" si="1"/>
        <v>19041</v>
      </c>
    </row>
    <row r="55" spans="1:19" s="2" customFormat="1" ht="15.75" customHeight="1">
      <c r="A55" s="695" t="s">
        <v>280</v>
      </c>
      <c r="B55" s="696"/>
      <c r="C55" s="696"/>
      <c r="D55" s="696"/>
      <c r="E55" s="697"/>
      <c r="F55" s="243" t="s">
        <v>278</v>
      </c>
      <c r="G55" s="379">
        <f>G54+G53</f>
        <v>4632.675</v>
      </c>
      <c r="H55" s="379">
        <f aca="true" t="shared" si="2" ref="H55:S55">H54+H53</f>
        <v>7823.025</v>
      </c>
      <c r="I55" s="379">
        <f t="shared" si="2"/>
        <v>7812.1</v>
      </c>
      <c r="J55" s="379">
        <f t="shared" si="2"/>
        <v>10853.1</v>
      </c>
      <c r="K55" s="379">
        <f t="shared" si="2"/>
        <v>19750.6</v>
      </c>
      <c r="L55" s="379">
        <f t="shared" si="2"/>
        <v>5884.275</v>
      </c>
      <c r="M55" s="379">
        <f t="shared" si="2"/>
        <v>17601.3</v>
      </c>
      <c r="N55" s="379">
        <f t="shared" si="2"/>
        <v>7823.025</v>
      </c>
      <c r="O55" s="379">
        <f t="shared" si="2"/>
        <v>17811.85</v>
      </c>
      <c r="P55" s="379">
        <f t="shared" si="2"/>
        <v>10853.1</v>
      </c>
      <c r="Q55" s="379">
        <f t="shared" si="2"/>
        <v>9750.85</v>
      </c>
      <c r="R55" s="379">
        <f t="shared" si="2"/>
        <v>5884.275</v>
      </c>
      <c r="S55" s="379">
        <f t="shared" si="2"/>
        <v>27601.05</v>
      </c>
    </row>
    <row r="56" spans="1:19" s="2" customFormat="1" ht="15.75" customHeight="1" thickBot="1">
      <c r="A56" s="693" t="s">
        <v>282</v>
      </c>
      <c r="B56" s="341"/>
      <c r="C56" s="341"/>
      <c r="D56" s="403"/>
      <c r="E56" s="420" t="s">
        <v>276</v>
      </c>
      <c r="F56" s="443" t="s">
        <v>281</v>
      </c>
      <c r="G56" s="509">
        <v>1.26</v>
      </c>
      <c r="H56" s="510">
        <v>2.175</v>
      </c>
      <c r="I56" s="509">
        <v>2.6925</v>
      </c>
      <c r="J56" s="510">
        <v>2.6175</v>
      </c>
      <c r="K56" s="509">
        <v>4.365</v>
      </c>
      <c r="L56" s="510">
        <v>2.1</v>
      </c>
      <c r="M56" s="509">
        <v>4.2975</v>
      </c>
      <c r="N56" s="510">
        <v>2.175</v>
      </c>
      <c r="O56" s="509">
        <v>3.9675</v>
      </c>
      <c r="P56" s="510">
        <v>2.6175</v>
      </c>
      <c r="Q56" s="509">
        <v>2.7675</v>
      </c>
      <c r="R56" s="510">
        <v>2.4225</v>
      </c>
      <c r="S56" s="509">
        <v>5.5725</v>
      </c>
    </row>
    <row r="57" spans="1:19" s="2" customFormat="1" ht="15.75" customHeight="1">
      <c r="A57" s="694"/>
      <c r="B57" s="341"/>
      <c r="C57" s="341"/>
      <c r="D57" s="422"/>
      <c r="E57" s="420" t="s">
        <v>277</v>
      </c>
      <c r="F57" s="444" t="s">
        <v>278</v>
      </c>
      <c r="G57" s="377">
        <f aca="true" t="shared" si="3" ref="G57:S57">G56*1490</f>
        <v>1877.4</v>
      </c>
      <c r="H57" s="377">
        <f t="shared" si="3"/>
        <v>3240.7499999999995</v>
      </c>
      <c r="I57" s="377">
        <f t="shared" si="3"/>
        <v>4011.825</v>
      </c>
      <c r="J57" s="377">
        <f t="shared" si="3"/>
        <v>3900.0750000000003</v>
      </c>
      <c r="K57" s="377">
        <f t="shared" si="3"/>
        <v>6503.85</v>
      </c>
      <c r="L57" s="377">
        <f t="shared" si="3"/>
        <v>3129</v>
      </c>
      <c r="M57" s="377">
        <f t="shared" si="3"/>
        <v>6403.275000000001</v>
      </c>
      <c r="N57" s="377">
        <f t="shared" si="3"/>
        <v>3240.7499999999995</v>
      </c>
      <c r="O57" s="377">
        <f t="shared" si="3"/>
        <v>5911.575</v>
      </c>
      <c r="P57" s="377">
        <f t="shared" si="3"/>
        <v>3900.0750000000003</v>
      </c>
      <c r="Q57" s="377">
        <f t="shared" si="3"/>
        <v>4123.575</v>
      </c>
      <c r="R57" s="377">
        <f t="shared" si="3"/>
        <v>3609.5249999999996</v>
      </c>
      <c r="S57" s="377">
        <f t="shared" si="3"/>
        <v>8303.025</v>
      </c>
    </row>
    <row r="58" spans="1:19" s="2" customFormat="1" ht="15.75" customHeight="1">
      <c r="A58" s="734"/>
      <c r="B58" s="342"/>
      <c r="C58" s="342"/>
      <c r="D58" s="404"/>
      <c r="E58" s="408" t="s">
        <v>279</v>
      </c>
      <c r="F58" s="238" t="s">
        <v>278</v>
      </c>
      <c r="G58" s="378">
        <f>G95</f>
        <v>2610</v>
      </c>
      <c r="H58" s="378">
        <f aca="true" t="shared" si="4" ref="H58:S58">H95</f>
        <v>4437</v>
      </c>
      <c r="I58" s="378">
        <f t="shared" si="4"/>
        <v>3655</v>
      </c>
      <c r="J58" s="378">
        <f t="shared" si="4"/>
        <v>6696</v>
      </c>
      <c r="K58" s="378">
        <f t="shared" si="4"/>
        <v>14062</v>
      </c>
      <c r="L58" s="378">
        <f t="shared" si="4"/>
        <v>2610</v>
      </c>
      <c r="M58" s="378">
        <f t="shared" si="4"/>
        <v>10941</v>
      </c>
      <c r="N58" s="378">
        <f t="shared" si="4"/>
        <v>4437</v>
      </c>
      <c r="O58" s="378">
        <f t="shared" si="4"/>
        <v>11755</v>
      </c>
      <c r="P58" s="378">
        <f t="shared" si="4"/>
        <v>6696</v>
      </c>
      <c r="Q58" s="378">
        <f t="shared" si="4"/>
        <v>5482</v>
      </c>
      <c r="R58" s="378">
        <f t="shared" si="4"/>
        <v>3090</v>
      </c>
      <c r="S58" s="378">
        <f t="shared" si="4"/>
        <v>19041</v>
      </c>
    </row>
    <row r="59" spans="1:19" s="2" customFormat="1" ht="15.75" customHeight="1">
      <c r="A59" s="698" t="s">
        <v>280</v>
      </c>
      <c r="B59" s="699"/>
      <c r="C59" s="699"/>
      <c r="D59" s="699"/>
      <c r="E59" s="697"/>
      <c r="F59" s="243" t="s">
        <v>278</v>
      </c>
      <c r="G59" s="379">
        <f>G57+G58</f>
        <v>4487.4</v>
      </c>
      <c r="H59" s="379">
        <f aca="true" t="shared" si="5" ref="H59:S59">H57+H58</f>
        <v>7677.75</v>
      </c>
      <c r="I59" s="379">
        <f t="shared" si="5"/>
        <v>7666.825</v>
      </c>
      <c r="J59" s="379">
        <f t="shared" si="5"/>
        <v>10596.075</v>
      </c>
      <c r="K59" s="379">
        <f t="shared" si="5"/>
        <v>20565.85</v>
      </c>
      <c r="L59" s="379">
        <f t="shared" si="5"/>
        <v>5739</v>
      </c>
      <c r="M59" s="379">
        <f t="shared" si="5"/>
        <v>17344.275</v>
      </c>
      <c r="N59" s="379">
        <f t="shared" si="5"/>
        <v>7677.75</v>
      </c>
      <c r="O59" s="379">
        <f t="shared" si="5"/>
        <v>17666.575</v>
      </c>
      <c r="P59" s="379">
        <f t="shared" si="5"/>
        <v>10596.075</v>
      </c>
      <c r="Q59" s="379">
        <f t="shared" si="5"/>
        <v>9605.575</v>
      </c>
      <c r="R59" s="379">
        <f t="shared" si="5"/>
        <v>6699.525</v>
      </c>
      <c r="S59" s="379">
        <f t="shared" si="5"/>
        <v>27344.025</v>
      </c>
    </row>
    <row r="60" spans="1:19" s="2" customFormat="1" ht="15.75">
      <c r="A60" s="156" t="s">
        <v>139</v>
      </c>
      <c r="B60" s="37"/>
      <c r="C60" s="37"/>
      <c r="D60" s="37"/>
      <c r="E60" s="37"/>
      <c r="F60" s="191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</row>
    <row r="61" spans="1:19" s="2" customFormat="1" ht="15" customHeight="1">
      <c r="A61" s="267" t="s">
        <v>94</v>
      </c>
      <c r="B61" s="278"/>
      <c r="C61" s="58"/>
      <c r="D61" s="268"/>
      <c r="E61" s="268"/>
      <c r="F61" s="238">
        <v>0.1</v>
      </c>
      <c r="G61" s="250" t="s">
        <v>0</v>
      </c>
      <c r="H61" s="250" t="s">
        <v>1</v>
      </c>
      <c r="I61" s="250" t="s">
        <v>1</v>
      </c>
      <c r="J61" s="250" t="s">
        <v>58</v>
      </c>
      <c r="K61" s="250" t="s">
        <v>1</v>
      </c>
      <c r="L61" s="250" t="s">
        <v>1</v>
      </c>
      <c r="M61" s="250" t="s">
        <v>58</v>
      </c>
      <c r="N61" s="250" t="s">
        <v>1</v>
      </c>
      <c r="O61" s="250" t="s">
        <v>1</v>
      </c>
      <c r="P61" s="250" t="s">
        <v>58</v>
      </c>
      <c r="Q61" s="250" t="s">
        <v>1</v>
      </c>
      <c r="R61" s="250" t="s">
        <v>1</v>
      </c>
      <c r="S61" s="250" t="s">
        <v>58</v>
      </c>
    </row>
    <row r="62" spans="1:19" ht="15.75">
      <c r="A62" s="289" t="s">
        <v>5</v>
      </c>
      <c r="B62" s="288"/>
      <c r="C62" s="288"/>
      <c r="D62" s="288"/>
      <c r="E62" s="288"/>
      <c r="F62" s="446">
        <v>1.3</v>
      </c>
      <c r="G62" s="350" t="s">
        <v>0</v>
      </c>
      <c r="H62" s="350" t="s">
        <v>0</v>
      </c>
      <c r="I62" s="350" t="s">
        <v>1</v>
      </c>
      <c r="J62" s="350" t="s">
        <v>0</v>
      </c>
      <c r="K62" s="350" t="s">
        <v>1</v>
      </c>
      <c r="L62" s="350" t="s">
        <v>0</v>
      </c>
      <c r="M62" s="350" t="s">
        <v>1</v>
      </c>
      <c r="N62" s="350" t="s">
        <v>0</v>
      </c>
      <c r="O62" s="350" t="s">
        <v>1</v>
      </c>
      <c r="P62" s="350" t="s">
        <v>0</v>
      </c>
      <c r="Q62" s="350" t="s">
        <v>1</v>
      </c>
      <c r="R62" s="350" t="s">
        <v>0</v>
      </c>
      <c r="S62" s="350" t="s">
        <v>1</v>
      </c>
    </row>
    <row r="63" spans="1:19" s="19" customFormat="1" ht="15.75">
      <c r="A63" s="289" t="s">
        <v>76</v>
      </c>
      <c r="B63" s="447"/>
      <c r="C63" s="447"/>
      <c r="D63" s="447"/>
      <c r="E63" s="448"/>
      <c r="F63" s="233" t="s">
        <v>371</v>
      </c>
      <c r="G63" s="350" t="s">
        <v>0</v>
      </c>
      <c r="H63" s="350" t="s">
        <v>1</v>
      </c>
      <c r="I63" s="350" t="s">
        <v>1</v>
      </c>
      <c r="J63" s="350" t="s">
        <v>1</v>
      </c>
      <c r="K63" s="350" t="s">
        <v>1</v>
      </c>
      <c r="L63" s="350" t="s">
        <v>1</v>
      </c>
      <c r="M63" s="350" t="s">
        <v>1</v>
      </c>
      <c r="N63" s="350" t="s">
        <v>1</v>
      </c>
      <c r="O63" s="350" t="s">
        <v>1</v>
      </c>
      <c r="P63" s="350" t="s">
        <v>1</v>
      </c>
      <c r="Q63" s="350" t="s">
        <v>1</v>
      </c>
      <c r="R63" s="350" t="s">
        <v>1</v>
      </c>
      <c r="S63" s="350" t="s">
        <v>1</v>
      </c>
    </row>
    <row r="64" spans="1:19" s="19" customFormat="1" ht="15.75">
      <c r="A64" s="289" t="s">
        <v>77</v>
      </c>
      <c r="B64" s="287"/>
      <c r="C64" s="287"/>
      <c r="D64" s="287"/>
      <c r="E64" s="287"/>
      <c r="F64" s="446">
        <v>1.4</v>
      </c>
      <c r="G64" s="350" t="s">
        <v>0</v>
      </c>
      <c r="H64" s="350" t="s">
        <v>0</v>
      </c>
      <c r="I64" s="350" t="s">
        <v>1</v>
      </c>
      <c r="J64" s="350" t="s">
        <v>0</v>
      </c>
      <c r="K64" s="350" t="s">
        <v>1</v>
      </c>
      <c r="L64" s="350" t="s">
        <v>0</v>
      </c>
      <c r="M64" s="350" t="s">
        <v>1</v>
      </c>
      <c r="N64" s="350" t="s">
        <v>0</v>
      </c>
      <c r="O64" s="350" t="s">
        <v>1</v>
      </c>
      <c r="P64" s="350" t="s">
        <v>0</v>
      </c>
      <c r="Q64" s="350" t="s">
        <v>1</v>
      </c>
      <c r="R64" s="350" t="s">
        <v>0</v>
      </c>
      <c r="S64" s="350" t="s">
        <v>0</v>
      </c>
    </row>
    <row r="65" spans="1:19" s="2" customFormat="1" ht="15">
      <c r="A65" s="312"/>
      <c r="B65" s="14"/>
      <c r="C65" s="14"/>
      <c r="D65" s="14"/>
      <c r="E65" s="14"/>
      <c r="F65" s="20"/>
      <c r="G65" s="20"/>
      <c r="H65" s="20"/>
      <c r="I65" s="20"/>
      <c r="J65" s="20"/>
      <c r="K65" s="20"/>
      <c r="L65" s="20"/>
      <c r="M65" s="20"/>
      <c r="N65" s="14"/>
      <c r="O65" s="14"/>
      <c r="P65" s="14"/>
      <c r="Q65" s="14"/>
      <c r="R65" s="14"/>
      <c r="S65" s="14"/>
    </row>
    <row r="66" spans="1:19" ht="15.75">
      <c r="A66" s="295" t="s">
        <v>274</v>
      </c>
      <c r="B66" s="294"/>
      <c r="C66" s="294"/>
      <c r="D66" s="294"/>
      <c r="E66" s="298"/>
      <c r="F66" s="227">
        <v>0.35</v>
      </c>
      <c r="G66" s="325" t="s">
        <v>0</v>
      </c>
      <c r="H66" s="325" t="s">
        <v>0</v>
      </c>
      <c r="I66" s="325" t="s">
        <v>2</v>
      </c>
      <c r="J66" s="325" t="s">
        <v>0</v>
      </c>
      <c r="K66" s="325" t="s">
        <v>0</v>
      </c>
      <c r="L66" s="325" t="s">
        <v>0</v>
      </c>
      <c r="M66" s="325" t="s">
        <v>2</v>
      </c>
      <c r="N66" s="325" t="s">
        <v>0</v>
      </c>
      <c r="O66" s="325" t="s">
        <v>0</v>
      </c>
      <c r="P66" s="325" t="s">
        <v>0</v>
      </c>
      <c r="Q66" s="325" t="s">
        <v>2</v>
      </c>
      <c r="R66" s="325" t="s">
        <v>0</v>
      </c>
      <c r="S66" s="325" t="s">
        <v>2</v>
      </c>
    </row>
    <row r="67" spans="1:19" ht="15.75">
      <c r="A67" s="295" t="s">
        <v>270</v>
      </c>
      <c r="B67" s="294"/>
      <c r="C67" s="294"/>
      <c r="D67" s="294"/>
      <c r="E67" s="294"/>
      <c r="F67" s="229">
        <v>0.4</v>
      </c>
      <c r="G67" s="325" t="s">
        <v>0</v>
      </c>
      <c r="H67" s="325" t="s">
        <v>0</v>
      </c>
      <c r="I67" s="325" t="s">
        <v>0</v>
      </c>
      <c r="J67" s="325" t="s">
        <v>2</v>
      </c>
      <c r="K67" s="325" t="s">
        <v>0</v>
      </c>
      <c r="L67" s="325" t="s">
        <v>0</v>
      </c>
      <c r="M67" s="325" t="s">
        <v>0</v>
      </c>
      <c r="N67" s="325" t="s">
        <v>0</v>
      </c>
      <c r="O67" s="325" t="s">
        <v>0</v>
      </c>
      <c r="P67" s="325" t="s">
        <v>2</v>
      </c>
      <c r="Q67" s="325" t="s">
        <v>0</v>
      </c>
      <c r="R67" s="325" t="s">
        <v>0</v>
      </c>
      <c r="S67" s="325" t="s">
        <v>0</v>
      </c>
    </row>
    <row r="68" spans="1:19" ht="15.75">
      <c r="A68" s="293" t="s">
        <v>7</v>
      </c>
      <c r="B68" s="296"/>
      <c r="C68" s="296"/>
      <c r="D68" s="296"/>
      <c r="E68" s="298"/>
      <c r="F68" s="230">
        <v>0.01</v>
      </c>
      <c r="G68" s="325" t="s">
        <v>0</v>
      </c>
      <c r="H68" s="325" t="s">
        <v>1</v>
      </c>
      <c r="I68" s="325" t="s">
        <v>0</v>
      </c>
      <c r="J68" s="325" t="s">
        <v>1</v>
      </c>
      <c r="K68" s="325" t="s">
        <v>0</v>
      </c>
      <c r="L68" s="325" t="s">
        <v>1</v>
      </c>
      <c r="M68" s="325" t="s">
        <v>0</v>
      </c>
      <c r="N68" s="325" t="s">
        <v>1</v>
      </c>
      <c r="O68" s="325" t="s">
        <v>0</v>
      </c>
      <c r="P68" s="325" t="s">
        <v>1</v>
      </c>
      <c r="Q68" s="325" t="s">
        <v>0</v>
      </c>
      <c r="R68" s="325" t="s">
        <v>1</v>
      </c>
      <c r="S68" s="325" t="s">
        <v>0</v>
      </c>
    </row>
    <row r="69" spans="1:19" ht="15.75">
      <c r="A69" s="409" t="s">
        <v>304</v>
      </c>
      <c r="B69" s="410"/>
      <c r="C69" s="410"/>
      <c r="D69" s="410"/>
      <c r="E69" s="411"/>
      <c r="F69" s="412">
        <v>0.4</v>
      </c>
      <c r="G69" s="325" t="s">
        <v>0</v>
      </c>
      <c r="H69" s="325" t="s">
        <v>1</v>
      </c>
      <c r="I69" s="325" t="s">
        <v>1</v>
      </c>
      <c r="J69" s="325" t="s">
        <v>1</v>
      </c>
      <c r="K69" s="325" t="s">
        <v>1</v>
      </c>
      <c r="L69" s="325" t="s">
        <v>1</v>
      </c>
      <c r="M69" s="325" t="s">
        <v>1</v>
      </c>
      <c r="N69" s="325" t="s">
        <v>1</v>
      </c>
      <c r="O69" s="325" t="s">
        <v>1</v>
      </c>
      <c r="P69" s="325" t="s">
        <v>1</v>
      </c>
      <c r="Q69" s="325" t="s">
        <v>1</v>
      </c>
      <c r="R69" s="325" t="s">
        <v>1</v>
      </c>
      <c r="S69" s="325" t="s">
        <v>1</v>
      </c>
    </row>
    <row r="70" spans="1:19" ht="15.75">
      <c r="A70" s="295" t="s">
        <v>262</v>
      </c>
      <c r="B70" s="296"/>
      <c r="C70" s="296"/>
      <c r="D70" s="296"/>
      <c r="E70" s="353"/>
      <c r="F70" s="231">
        <v>0.1</v>
      </c>
      <c r="G70" s="325" t="s">
        <v>0</v>
      </c>
      <c r="H70" s="325" t="s">
        <v>1</v>
      </c>
      <c r="I70" s="325" t="s">
        <v>1</v>
      </c>
      <c r="J70" s="325" t="s">
        <v>1</v>
      </c>
      <c r="K70" s="325" t="s">
        <v>1</v>
      </c>
      <c r="L70" s="325" t="s">
        <v>1</v>
      </c>
      <c r="M70" s="325" t="s">
        <v>1</v>
      </c>
      <c r="N70" s="325" t="s">
        <v>1</v>
      </c>
      <c r="O70" s="325" t="s">
        <v>1</v>
      </c>
      <c r="P70" s="325" t="s">
        <v>1</v>
      </c>
      <c r="Q70" s="325" t="s">
        <v>1</v>
      </c>
      <c r="R70" s="325" t="s">
        <v>1</v>
      </c>
      <c r="S70" s="325" t="s">
        <v>1</v>
      </c>
    </row>
    <row r="71" spans="1:19" s="2" customFormat="1" ht="15.75" customHeight="1">
      <c r="A71" s="293" t="s">
        <v>269</v>
      </c>
      <c r="B71" s="298"/>
      <c r="C71" s="298"/>
      <c r="D71" s="294"/>
      <c r="E71" s="298"/>
      <c r="F71" s="229">
        <v>0.3</v>
      </c>
      <c r="G71" s="325" t="s">
        <v>0</v>
      </c>
      <c r="H71" s="325"/>
      <c r="I71" s="325" t="s">
        <v>2</v>
      </c>
      <c r="J71" s="325" t="s">
        <v>0</v>
      </c>
      <c r="K71" s="325" t="s">
        <v>2</v>
      </c>
      <c r="L71" s="325" t="s">
        <v>0</v>
      </c>
      <c r="M71" s="325" t="s">
        <v>0</v>
      </c>
      <c r="N71" s="325" t="s">
        <v>0</v>
      </c>
      <c r="O71" s="325" t="s">
        <v>2</v>
      </c>
      <c r="P71" s="325" t="s">
        <v>0</v>
      </c>
      <c r="Q71" s="325" t="s">
        <v>2</v>
      </c>
      <c r="R71" s="325" t="s">
        <v>0</v>
      </c>
      <c r="S71" s="325" t="s">
        <v>0</v>
      </c>
    </row>
    <row r="72" spans="1:19" s="2" customFormat="1" ht="15.75" customHeight="1">
      <c r="A72" s="293" t="s">
        <v>263</v>
      </c>
      <c r="B72" s="294"/>
      <c r="C72" s="294"/>
      <c r="D72" s="296"/>
      <c r="E72" s="298"/>
      <c r="F72" s="229">
        <v>0.5</v>
      </c>
      <c r="G72" s="325" t="s">
        <v>0</v>
      </c>
      <c r="H72" s="325" t="s">
        <v>0</v>
      </c>
      <c r="I72" s="325" t="s">
        <v>2</v>
      </c>
      <c r="J72" s="325" t="s">
        <v>0</v>
      </c>
      <c r="K72" s="325" t="s">
        <v>0</v>
      </c>
      <c r="L72" s="325" t="s">
        <v>0</v>
      </c>
      <c r="M72" s="325" t="s">
        <v>2</v>
      </c>
      <c r="N72" s="325" t="s">
        <v>0</v>
      </c>
      <c r="O72" s="325" t="s">
        <v>2</v>
      </c>
      <c r="P72" s="325" t="s">
        <v>0</v>
      </c>
      <c r="Q72" s="325" t="s">
        <v>2</v>
      </c>
      <c r="R72" s="325" t="s">
        <v>0</v>
      </c>
      <c r="S72" s="325" t="s">
        <v>2</v>
      </c>
    </row>
    <row r="73" spans="1:19" s="2" customFormat="1" ht="15.75">
      <c r="A73" s="293" t="s">
        <v>268</v>
      </c>
      <c r="B73" s="298"/>
      <c r="C73" s="298"/>
      <c r="D73" s="294"/>
      <c r="E73" s="298"/>
      <c r="F73" s="229">
        <v>0.3</v>
      </c>
      <c r="G73" s="325" t="s">
        <v>0</v>
      </c>
      <c r="H73" s="325" t="s">
        <v>0</v>
      </c>
      <c r="I73" s="325" t="s">
        <v>2</v>
      </c>
      <c r="J73" s="325" t="s">
        <v>0</v>
      </c>
      <c r="K73" s="325" t="s">
        <v>2</v>
      </c>
      <c r="L73" s="325" t="s">
        <v>0</v>
      </c>
      <c r="M73" s="325" t="s">
        <v>0</v>
      </c>
      <c r="N73" s="325" t="s">
        <v>0</v>
      </c>
      <c r="O73" s="325" t="s">
        <v>2</v>
      </c>
      <c r="P73" s="325" t="s">
        <v>0</v>
      </c>
      <c r="Q73" s="325" t="s">
        <v>2</v>
      </c>
      <c r="R73" s="325" t="s">
        <v>0</v>
      </c>
      <c r="S73" s="325" t="s">
        <v>0</v>
      </c>
    </row>
    <row r="74" spans="1:19" s="2" customFormat="1" ht="15.75">
      <c r="A74" s="293" t="s">
        <v>267</v>
      </c>
      <c r="B74" s="294"/>
      <c r="C74" s="294"/>
      <c r="D74" s="294"/>
      <c r="E74" s="298"/>
      <c r="F74" s="229">
        <v>0.2</v>
      </c>
      <c r="G74" s="325" t="s">
        <v>0</v>
      </c>
      <c r="H74" s="325" t="s">
        <v>0</v>
      </c>
      <c r="I74" s="325" t="s">
        <v>2</v>
      </c>
      <c r="J74" s="325" t="s">
        <v>0</v>
      </c>
      <c r="K74" s="325" t="s">
        <v>58</v>
      </c>
      <c r="L74" s="325" t="s">
        <v>0</v>
      </c>
      <c r="M74" s="325" t="s">
        <v>2</v>
      </c>
      <c r="N74" s="325" t="s">
        <v>0</v>
      </c>
      <c r="O74" s="325" t="s">
        <v>2</v>
      </c>
      <c r="P74" s="325" t="s">
        <v>0</v>
      </c>
      <c r="Q74" s="325" t="s">
        <v>2</v>
      </c>
      <c r="R74" s="325" t="s">
        <v>0</v>
      </c>
      <c r="S74" s="325" t="s">
        <v>2</v>
      </c>
    </row>
    <row r="75" spans="1:19" s="2" customFormat="1" ht="15.75">
      <c r="A75" s="293" t="s">
        <v>333</v>
      </c>
      <c r="B75" s="298"/>
      <c r="C75" s="298"/>
      <c r="D75" s="296"/>
      <c r="E75" s="298"/>
      <c r="F75" s="229">
        <v>0.2</v>
      </c>
      <c r="G75" s="325" t="s">
        <v>0</v>
      </c>
      <c r="H75" s="325" t="s">
        <v>2</v>
      </c>
      <c r="I75" s="325" t="s">
        <v>0</v>
      </c>
      <c r="J75" s="325" t="s">
        <v>2</v>
      </c>
      <c r="K75" s="325" t="s">
        <v>0</v>
      </c>
      <c r="L75" s="325" t="s">
        <v>2</v>
      </c>
      <c r="M75" s="325" t="s">
        <v>0</v>
      </c>
      <c r="N75" s="325" t="s">
        <v>2</v>
      </c>
      <c r="O75" s="325" t="s">
        <v>0</v>
      </c>
      <c r="P75" s="325" t="s">
        <v>2</v>
      </c>
      <c r="Q75" s="325" t="s">
        <v>0</v>
      </c>
      <c r="R75" s="325" t="s">
        <v>2</v>
      </c>
      <c r="S75" s="325" t="s">
        <v>0</v>
      </c>
    </row>
    <row r="76" spans="1:19" s="2" customFormat="1" ht="15.75" customHeight="1">
      <c r="A76" s="293" t="s">
        <v>271</v>
      </c>
      <c r="B76" s="298"/>
      <c r="C76" s="298"/>
      <c r="D76" s="294"/>
      <c r="E76" s="298"/>
      <c r="F76" s="229">
        <v>0.2</v>
      </c>
      <c r="G76" s="325" t="s">
        <v>0</v>
      </c>
      <c r="H76" s="325" t="s">
        <v>0</v>
      </c>
      <c r="I76" s="325" t="s">
        <v>2</v>
      </c>
      <c r="J76" s="325" t="s">
        <v>0</v>
      </c>
      <c r="K76" s="325" t="s">
        <v>2</v>
      </c>
      <c r="L76" s="325" t="s">
        <v>0</v>
      </c>
      <c r="M76" s="325" t="s">
        <v>0</v>
      </c>
      <c r="N76" s="325" t="s">
        <v>0</v>
      </c>
      <c r="O76" s="325" t="s">
        <v>2</v>
      </c>
      <c r="P76" s="325" t="s">
        <v>0</v>
      </c>
      <c r="Q76" s="325" t="s">
        <v>2</v>
      </c>
      <c r="R76" s="325" t="s">
        <v>0</v>
      </c>
      <c r="S76" s="325" t="s">
        <v>58</v>
      </c>
    </row>
    <row r="77" spans="1:19" s="2" customFormat="1" ht="15.75">
      <c r="A77" s="295" t="s">
        <v>265</v>
      </c>
      <c r="B77" s="294"/>
      <c r="C77" s="294"/>
      <c r="D77" s="294"/>
      <c r="E77" s="353"/>
      <c r="F77" s="231">
        <v>0.4</v>
      </c>
      <c r="G77" s="700" t="s">
        <v>264</v>
      </c>
      <c r="H77" s="701"/>
      <c r="I77" s="701"/>
      <c r="J77" s="701"/>
      <c r="K77" s="701"/>
      <c r="L77" s="701"/>
      <c r="M77" s="701"/>
      <c r="N77" s="701"/>
      <c r="O77" s="701"/>
      <c r="P77" s="701"/>
      <c r="Q77" s="701"/>
      <c r="R77" s="701"/>
      <c r="S77" s="702"/>
    </row>
    <row r="78" spans="1:19" s="2" customFormat="1" ht="15.75" customHeight="1">
      <c r="A78" s="312"/>
      <c r="B78" s="312"/>
      <c r="C78" s="312"/>
      <c r="D78" s="312"/>
      <c r="E78" s="312"/>
      <c r="F78" s="20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s="2" customFormat="1" ht="15.75" customHeight="1">
      <c r="A79" s="306"/>
      <c r="B79" s="243" t="s">
        <v>294</v>
      </c>
      <c r="C79" s="243" t="s">
        <v>295</v>
      </c>
      <c r="D79" s="243" t="s">
        <v>302</v>
      </c>
      <c r="E79" s="300" t="s">
        <v>303</v>
      </c>
      <c r="F79" s="355"/>
      <c r="G79" s="224">
        <v>2</v>
      </c>
      <c r="H79" s="318">
        <v>15</v>
      </c>
      <c r="I79" s="318">
        <v>30</v>
      </c>
      <c r="J79" s="318">
        <v>45</v>
      </c>
      <c r="K79" s="318">
        <v>60</v>
      </c>
      <c r="L79" s="318">
        <v>75</v>
      </c>
      <c r="M79" s="318">
        <v>90</v>
      </c>
      <c r="N79" s="318">
        <v>105</v>
      </c>
      <c r="O79" s="318">
        <v>120</v>
      </c>
      <c r="P79" s="318">
        <v>135</v>
      </c>
      <c r="Q79" s="318">
        <v>150</v>
      </c>
      <c r="R79" s="318">
        <v>165</v>
      </c>
      <c r="S79" s="318">
        <v>180</v>
      </c>
    </row>
    <row r="80" spans="1:19" s="2" customFormat="1" ht="15.75" customHeight="1">
      <c r="A80" s="299" t="s">
        <v>417</v>
      </c>
      <c r="B80" s="243">
        <v>420</v>
      </c>
      <c r="C80" s="243">
        <v>4.5</v>
      </c>
      <c r="D80" s="243" t="s">
        <v>299</v>
      </c>
      <c r="E80" s="300">
        <f aca="true" t="shared" si="6" ref="E80:E93">B80*C80</f>
        <v>1890</v>
      </c>
      <c r="F80" s="243"/>
      <c r="G80" s="452">
        <f>E80</f>
        <v>1890</v>
      </c>
      <c r="H80" s="453">
        <f>E80</f>
        <v>1890</v>
      </c>
      <c r="I80" s="453">
        <f>E80</f>
        <v>1890</v>
      </c>
      <c r="J80" s="453">
        <f>E80</f>
        <v>1890</v>
      </c>
      <c r="K80" s="453">
        <f>E80</f>
        <v>1890</v>
      </c>
      <c r="L80" s="453">
        <f>E80</f>
        <v>1890</v>
      </c>
      <c r="M80" s="453">
        <f>E80</f>
        <v>1890</v>
      </c>
      <c r="N80" s="453">
        <f>E80</f>
        <v>1890</v>
      </c>
      <c r="O80" s="453">
        <f>E80</f>
        <v>1890</v>
      </c>
      <c r="P80" s="453">
        <f>E80</f>
        <v>1890</v>
      </c>
      <c r="Q80" s="453">
        <f>E80</f>
        <v>1890</v>
      </c>
      <c r="R80" s="453">
        <f>E80</f>
        <v>1890</v>
      </c>
      <c r="S80" s="453">
        <f>E80</f>
        <v>1890</v>
      </c>
    </row>
    <row r="81" spans="1:19" s="2" customFormat="1" ht="15.75" customHeight="1">
      <c r="A81" s="302" t="s">
        <v>308</v>
      </c>
      <c r="B81" s="243">
        <v>630</v>
      </c>
      <c r="C81" s="243">
        <v>1.3</v>
      </c>
      <c r="D81" s="243" t="s">
        <v>299</v>
      </c>
      <c r="E81" s="300">
        <f t="shared" si="6"/>
        <v>819</v>
      </c>
      <c r="F81" s="243"/>
      <c r="G81" s="452"/>
      <c r="H81" s="453"/>
      <c r="I81" s="453"/>
      <c r="J81" s="453">
        <f>E81</f>
        <v>819</v>
      </c>
      <c r="K81" s="453"/>
      <c r="L81" s="453"/>
      <c r="M81" s="453">
        <f>E81</f>
        <v>819</v>
      </c>
      <c r="N81" s="453"/>
      <c r="O81" s="453"/>
      <c r="P81" s="453">
        <f>E81</f>
        <v>819</v>
      </c>
      <c r="Q81" s="453"/>
      <c r="R81" s="453"/>
      <c r="S81" s="453">
        <f>E81</f>
        <v>819</v>
      </c>
    </row>
    <row r="82" spans="1:19" s="2" customFormat="1" ht="15">
      <c r="A82" s="365" t="s">
        <v>297</v>
      </c>
      <c r="B82" s="243">
        <v>630</v>
      </c>
      <c r="C82" s="243">
        <v>0.9</v>
      </c>
      <c r="D82" s="243" t="s">
        <v>299</v>
      </c>
      <c r="E82" s="300">
        <f t="shared" si="6"/>
        <v>567</v>
      </c>
      <c r="F82" s="243"/>
      <c r="G82" s="452"/>
      <c r="H82" s="453"/>
      <c r="I82" s="453"/>
      <c r="J82" s="453">
        <f>E82</f>
        <v>567</v>
      </c>
      <c r="K82" s="453"/>
      <c r="L82" s="453"/>
      <c r="M82" s="453">
        <f>E82</f>
        <v>567</v>
      </c>
      <c r="N82" s="453"/>
      <c r="O82" s="453"/>
      <c r="P82" s="453">
        <f>E82</f>
        <v>567</v>
      </c>
      <c r="Q82" s="453"/>
      <c r="R82" s="453"/>
      <c r="S82" s="453">
        <f>E82</f>
        <v>567</v>
      </c>
    </row>
    <row r="83" spans="1:19" s="2" customFormat="1" ht="15">
      <c r="A83" s="414" t="s">
        <v>298</v>
      </c>
      <c r="B83" s="243">
        <v>630</v>
      </c>
      <c r="C83" s="243">
        <v>2.9</v>
      </c>
      <c r="D83" s="243" t="s">
        <v>299</v>
      </c>
      <c r="E83" s="300">
        <f t="shared" si="6"/>
        <v>1827</v>
      </c>
      <c r="F83" s="243"/>
      <c r="G83" s="452"/>
      <c r="H83" s="453">
        <f>E83</f>
        <v>1827</v>
      </c>
      <c r="I83" s="453"/>
      <c r="J83" s="453"/>
      <c r="K83" s="453">
        <f>E83</f>
        <v>1827</v>
      </c>
      <c r="L83" s="453"/>
      <c r="M83" s="453"/>
      <c r="N83" s="453">
        <f>E83</f>
        <v>1827</v>
      </c>
      <c r="O83" s="453"/>
      <c r="P83" s="453"/>
      <c r="Q83" s="453">
        <f>E83</f>
        <v>1827</v>
      </c>
      <c r="R83" s="453"/>
      <c r="S83" s="453"/>
    </row>
    <row r="84" spans="1:19" s="2" customFormat="1" ht="15.75" customHeight="1">
      <c r="A84" s="306" t="s">
        <v>394</v>
      </c>
      <c r="B84" s="243">
        <v>240</v>
      </c>
      <c r="C84" s="243">
        <v>2</v>
      </c>
      <c r="D84" s="243" t="s">
        <v>299</v>
      </c>
      <c r="E84" s="300">
        <f t="shared" si="6"/>
        <v>480</v>
      </c>
      <c r="F84" s="243"/>
      <c r="G84" s="452"/>
      <c r="H84" s="453"/>
      <c r="I84" s="453"/>
      <c r="J84" s="453"/>
      <c r="K84" s="454">
        <f>E84</f>
        <v>480</v>
      </c>
      <c r="L84" s="454"/>
      <c r="M84" s="454"/>
      <c r="N84" s="454"/>
      <c r="O84" s="454"/>
      <c r="P84" s="454"/>
      <c r="Q84" s="454"/>
      <c r="R84" s="454">
        <f>E84</f>
        <v>480</v>
      </c>
      <c r="S84" s="453"/>
    </row>
    <row r="85" spans="1:19" s="2" customFormat="1" ht="15">
      <c r="A85" s="306" t="s">
        <v>287</v>
      </c>
      <c r="B85" s="243">
        <v>720</v>
      </c>
      <c r="C85" s="243">
        <v>1</v>
      </c>
      <c r="D85" s="243" t="s">
        <v>300</v>
      </c>
      <c r="E85" s="300">
        <f t="shared" si="6"/>
        <v>720</v>
      </c>
      <c r="F85" s="243"/>
      <c r="G85" s="452">
        <f>E85</f>
        <v>720</v>
      </c>
      <c r="H85" s="453">
        <f>E85</f>
        <v>720</v>
      </c>
      <c r="I85" s="453">
        <f>E85</f>
        <v>720</v>
      </c>
      <c r="J85" s="453">
        <f>E85</f>
        <v>720</v>
      </c>
      <c r="K85" s="453">
        <f>E85</f>
        <v>720</v>
      </c>
      <c r="L85" s="453">
        <f>E85</f>
        <v>720</v>
      </c>
      <c r="M85" s="453">
        <f>E85</f>
        <v>720</v>
      </c>
      <c r="N85" s="453">
        <f>E85</f>
        <v>720</v>
      </c>
      <c r="O85" s="453">
        <f>E85</f>
        <v>720</v>
      </c>
      <c r="P85" s="453">
        <f>E85</f>
        <v>720</v>
      </c>
      <c r="Q85" s="453">
        <f>E85</f>
        <v>720</v>
      </c>
      <c r="R85" s="453">
        <f>E85</f>
        <v>720</v>
      </c>
      <c r="S85" s="453">
        <f aca="true" t="shared" si="7" ref="S85:S92">E85</f>
        <v>720</v>
      </c>
    </row>
    <row r="86" spans="1:19" s="2" customFormat="1" ht="15">
      <c r="A86" s="306" t="s">
        <v>288</v>
      </c>
      <c r="B86" s="243">
        <v>800</v>
      </c>
      <c r="C86" s="243">
        <v>1</v>
      </c>
      <c r="D86" s="243" t="s">
        <v>300</v>
      </c>
      <c r="E86" s="300">
        <f t="shared" si="6"/>
        <v>800</v>
      </c>
      <c r="F86" s="243"/>
      <c r="G86" s="452"/>
      <c r="H86" s="453"/>
      <c r="I86" s="453">
        <f>E86</f>
        <v>800</v>
      </c>
      <c r="J86" s="453"/>
      <c r="K86" s="453">
        <f>E86</f>
        <v>800</v>
      </c>
      <c r="L86" s="453"/>
      <c r="M86" s="453">
        <f>E86</f>
        <v>800</v>
      </c>
      <c r="N86" s="453"/>
      <c r="O86" s="453">
        <f>E86</f>
        <v>800</v>
      </c>
      <c r="P86" s="453"/>
      <c r="Q86" s="453">
        <f>E86</f>
        <v>800</v>
      </c>
      <c r="R86" s="453"/>
      <c r="S86" s="453">
        <f t="shared" si="7"/>
        <v>800</v>
      </c>
    </row>
    <row r="87" spans="1:19" s="2" customFormat="1" ht="15">
      <c r="A87" s="306" t="s">
        <v>338</v>
      </c>
      <c r="B87" s="243">
        <v>5900</v>
      </c>
      <c r="C87" s="243">
        <v>1</v>
      </c>
      <c r="D87" s="243" t="s">
        <v>300</v>
      </c>
      <c r="E87" s="300">
        <f t="shared" si="6"/>
        <v>5900</v>
      </c>
      <c r="F87" s="243"/>
      <c r="G87" s="452"/>
      <c r="H87" s="453"/>
      <c r="I87" s="453"/>
      <c r="J87" s="453"/>
      <c r="K87" s="453">
        <f>E87</f>
        <v>5900</v>
      </c>
      <c r="L87" s="453"/>
      <c r="M87" s="453"/>
      <c r="N87" s="453"/>
      <c r="O87" s="453">
        <f>E87</f>
        <v>5900</v>
      </c>
      <c r="P87" s="453"/>
      <c r="Q87" s="453"/>
      <c r="R87" s="453"/>
      <c r="S87" s="453">
        <f t="shared" si="7"/>
        <v>5900</v>
      </c>
    </row>
    <row r="88" spans="1:19" s="2" customFormat="1" ht="15" customHeight="1">
      <c r="A88" s="306" t="s">
        <v>290</v>
      </c>
      <c r="B88" s="243">
        <v>1800</v>
      </c>
      <c r="C88" s="243">
        <v>1</v>
      </c>
      <c r="D88" s="243" t="s">
        <v>300</v>
      </c>
      <c r="E88" s="300">
        <f t="shared" si="6"/>
        <v>1800</v>
      </c>
      <c r="F88" s="243"/>
      <c r="G88" s="452"/>
      <c r="H88" s="453"/>
      <c r="I88" s="453"/>
      <c r="J88" s="453">
        <f>E88</f>
        <v>1800</v>
      </c>
      <c r="K88" s="453"/>
      <c r="L88" s="453"/>
      <c r="M88" s="453">
        <f>E88</f>
        <v>1800</v>
      </c>
      <c r="N88" s="453"/>
      <c r="O88" s="453"/>
      <c r="P88" s="453">
        <f>E88</f>
        <v>1800</v>
      </c>
      <c r="Q88" s="453"/>
      <c r="R88" s="453"/>
      <c r="S88" s="453">
        <f t="shared" si="7"/>
        <v>1800</v>
      </c>
    </row>
    <row r="89" spans="1:19" s="2" customFormat="1" ht="15">
      <c r="A89" s="308" t="s">
        <v>291</v>
      </c>
      <c r="B89" s="243">
        <v>550</v>
      </c>
      <c r="C89" s="243">
        <v>4</v>
      </c>
      <c r="D89" s="243" t="s">
        <v>300</v>
      </c>
      <c r="E89" s="300">
        <f t="shared" si="6"/>
        <v>2200</v>
      </c>
      <c r="F89" s="243"/>
      <c r="G89" s="452"/>
      <c r="H89" s="453"/>
      <c r="I89" s="453"/>
      <c r="J89" s="453"/>
      <c r="K89" s="453">
        <f>E89</f>
        <v>2200</v>
      </c>
      <c r="L89" s="453"/>
      <c r="M89" s="453"/>
      <c r="N89" s="453"/>
      <c r="O89" s="453">
        <f>E89</f>
        <v>2200</v>
      </c>
      <c r="P89" s="453"/>
      <c r="Q89" s="453"/>
      <c r="R89" s="453"/>
      <c r="S89" s="453">
        <f t="shared" si="7"/>
        <v>2200</v>
      </c>
    </row>
    <row r="90" spans="1:19" s="2" customFormat="1" ht="15.75" customHeight="1">
      <c r="A90" s="302" t="s">
        <v>337</v>
      </c>
      <c r="B90" s="243">
        <v>300</v>
      </c>
      <c r="C90" s="243">
        <v>3</v>
      </c>
      <c r="D90" s="243" t="s">
        <v>299</v>
      </c>
      <c r="E90" s="300">
        <f t="shared" si="6"/>
        <v>900</v>
      </c>
      <c r="F90" s="243"/>
      <c r="G90" s="455"/>
      <c r="H90" s="456"/>
      <c r="I90" s="456"/>
      <c r="J90" s="453">
        <f>E90</f>
        <v>900</v>
      </c>
      <c r="K90" s="453"/>
      <c r="L90" s="453"/>
      <c r="M90" s="453">
        <f>E90</f>
        <v>900</v>
      </c>
      <c r="N90" s="453"/>
      <c r="O90" s="453"/>
      <c r="P90" s="453">
        <f>E90</f>
        <v>900</v>
      </c>
      <c r="Q90" s="453"/>
      <c r="R90" s="453"/>
      <c r="S90" s="453">
        <f t="shared" si="7"/>
        <v>900</v>
      </c>
    </row>
    <row r="91" spans="1:19" s="2" customFormat="1" ht="15">
      <c r="A91" s="306" t="s">
        <v>292</v>
      </c>
      <c r="B91" s="243">
        <v>490</v>
      </c>
      <c r="C91" s="243">
        <v>0.5</v>
      </c>
      <c r="D91" s="243" t="s">
        <v>299</v>
      </c>
      <c r="E91" s="300">
        <f t="shared" si="6"/>
        <v>245</v>
      </c>
      <c r="F91" s="243"/>
      <c r="G91" s="452"/>
      <c r="H91" s="453"/>
      <c r="I91" s="453">
        <f>E91</f>
        <v>245</v>
      </c>
      <c r="J91" s="453"/>
      <c r="K91" s="453">
        <f>E91</f>
        <v>245</v>
      </c>
      <c r="L91" s="453"/>
      <c r="M91" s="453">
        <f>E91</f>
        <v>245</v>
      </c>
      <c r="N91" s="453"/>
      <c r="O91" s="453">
        <f>E91</f>
        <v>245</v>
      </c>
      <c r="P91" s="453"/>
      <c r="Q91" s="453">
        <f>E91</f>
        <v>245</v>
      </c>
      <c r="R91" s="453"/>
      <c r="S91" s="453">
        <f t="shared" si="7"/>
        <v>245</v>
      </c>
    </row>
    <row r="92" spans="1:19" s="2" customFormat="1" ht="15.75" customHeight="1">
      <c r="A92" s="306" t="s">
        <v>293</v>
      </c>
      <c r="B92" s="243">
        <v>3200</v>
      </c>
      <c r="C92" s="243">
        <v>1</v>
      </c>
      <c r="D92" s="243" t="s">
        <v>300</v>
      </c>
      <c r="E92" s="300">
        <f t="shared" si="6"/>
        <v>3200</v>
      </c>
      <c r="F92" s="243"/>
      <c r="G92" s="452"/>
      <c r="H92" s="453"/>
      <c r="I92" s="453"/>
      <c r="J92" s="453"/>
      <c r="K92" s="453"/>
      <c r="L92" s="453"/>
      <c r="M92" s="453">
        <f>E92</f>
        <v>3200</v>
      </c>
      <c r="N92" s="453"/>
      <c r="O92" s="453"/>
      <c r="P92" s="453"/>
      <c r="Q92" s="453"/>
      <c r="R92" s="453"/>
      <c r="S92" s="453">
        <f t="shared" si="7"/>
        <v>3200</v>
      </c>
    </row>
    <row r="93" spans="1:19" s="2" customFormat="1" ht="15.75" customHeight="1">
      <c r="A93" s="306" t="s">
        <v>296</v>
      </c>
      <c r="B93" s="243">
        <v>110</v>
      </c>
      <c r="C93" s="243">
        <v>4</v>
      </c>
      <c r="D93" s="243" t="s">
        <v>300</v>
      </c>
      <c r="E93" s="300">
        <f t="shared" si="6"/>
        <v>440</v>
      </c>
      <c r="F93" s="311"/>
      <c r="G93" s="452"/>
      <c r="H93" s="453"/>
      <c r="I93" s="453"/>
      <c r="J93" s="453"/>
      <c r="K93" s="453"/>
      <c r="L93" s="453"/>
      <c r="M93" s="453"/>
      <c r="N93" s="453"/>
      <c r="O93" s="453"/>
      <c r="P93" s="453"/>
      <c r="Q93" s="453"/>
      <c r="R93" s="453"/>
      <c r="S93" s="453"/>
    </row>
    <row r="94" spans="1:19" s="2" customFormat="1" ht="15" customHeight="1">
      <c r="A94" s="312"/>
      <c r="B94" s="20"/>
      <c r="C94" s="20"/>
      <c r="D94" s="14"/>
      <c r="E94" s="449" t="s">
        <v>313</v>
      </c>
      <c r="F94" s="243"/>
      <c r="G94" s="453">
        <f>G80+G85</f>
        <v>2610</v>
      </c>
      <c r="H94" s="453">
        <f>H80+H83+H85</f>
        <v>4437</v>
      </c>
      <c r="I94" s="453">
        <f>I80+I85+I86+I91</f>
        <v>3655</v>
      </c>
      <c r="J94" s="453">
        <f>J80+J81+J82+J85+J88+J90</f>
        <v>6696</v>
      </c>
      <c r="K94" s="453">
        <f>K80+K83+K85+K86+K87+K89+K91</f>
        <v>13582</v>
      </c>
      <c r="L94" s="453">
        <f>L80+L85</f>
        <v>2610</v>
      </c>
      <c r="M94" s="453">
        <f>M80+M81+M82+M85+M86+M88+M90+M91+M92</f>
        <v>10941</v>
      </c>
      <c r="N94" s="453">
        <f>N80+N83+N85+N87</f>
        <v>4437</v>
      </c>
      <c r="O94" s="453">
        <f>SUM(O80:O91)</f>
        <v>11755</v>
      </c>
      <c r="P94" s="453">
        <f>P80+P81+P82+P85+P88+P90</f>
        <v>6696</v>
      </c>
      <c r="Q94" s="453">
        <f>Q80+Q83+Q85+Q86+Q91</f>
        <v>5482</v>
      </c>
      <c r="R94" s="453">
        <f>R80+R85</f>
        <v>2610</v>
      </c>
      <c r="S94" s="453">
        <f>SUM(S80:S92)</f>
        <v>19041</v>
      </c>
    </row>
    <row r="95" spans="1:19" s="2" customFormat="1" ht="15" customHeight="1">
      <c r="A95" s="312"/>
      <c r="B95" s="312"/>
      <c r="C95" s="312"/>
      <c r="D95" s="14"/>
      <c r="E95" s="450" t="s">
        <v>312</v>
      </c>
      <c r="F95" s="243"/>
      <c r="G95" s="453">
        <f>G80+G85</f>
        <v>2610</v>
      </c>
      <c r="H95" s="453">
        <f>H80+H83+H85</f>
        <v>4437</v>
      </c>
      <c r="I95" s="453">
        <f>I80+I85+I86+I91</f>
        <v>3655</v>
      </c>
      <c r="J95" s="453">
        <f>J80+J81+J82+J85+J88+J90</f>
        <v>6696</v>
      </c>
      <c r="K95" s="453">
        <f>K80+K83+K84+K85+K86+K87+K89+K91</f>
        <v>14062</v>
      </c>
      <c r="L95" s="453">
        <f>L80+L85</f>
        <v>2610</v>
      </c>
      <c r="M95" s="453">
        <f>SUM(M80:M93)</f>
        <v>10941</v>
      </c>
      <c r="N95" s="453">
        <f>SUM(N80:N85)</f>
        <v>4437</v>
      </c>
      <c r="O95" s="453">
        <f>SUM(O80:O92)</f>
        <v>11755</v>
      </c>
      <c r="P95" s="453">
        <f>SUM(P80:P91)</f>
        <v>6696</v>
      </c>
      <c r="Q95" s="453">
        <f>SUM(Q80:Q93)</f>
        <v>5482</v>
      </c>
      <c r="R95" s="453">
        <f>SUM(R80:R91)</f>
        <v>3090</v>
      </c>
      <c r="S95" s="453">
        <f>SUM(S80:S92)</f>
        <v>19041</v>
      </c>
    </row>
    <row r="96" spans="1:19" s="2" customFormat="1" ht="12" customHeight="1">
      <c r="A96" s="312"/>
      <c r="B96" s="312"/>
      <c r="C96" s="312"/>
      <c r="D96" s="14"/>
      <c r="E96" s="352"/>
      <c r="F96" s="20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s="2" customFormat="1" ht="15" customHeight="1">
      <c r="A97" s="317"/>
      <c r="B97" s="357"/>
      <c r="C97" s="357"/>
      <c r="D97" s="357"/>
      <c r="E97" s="319"/>
      <c r="F97" s="243"/>
      <c r="G97" s="38"/>
      <c r="H97" s="14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2" customFormat="1" ht="15" customHeight="1">
      <c r="A98" s="317"/>
      <c r="B98" s="357"/>
      <c r="C98" s="357"/>
      <c r="D98" s="357"/>
      <c r="E98" s="319"/>
      <c r="F98" s="243"/>
      <c r="G98" s="38"/>
      <c r="H98" s="14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 s="2" customFormat="1" ht="15" customHeight="1">
      <c r="A99" s="317"/>
      <c r="B99" s="357"/>
      <c r="C99" s="357"/>
      <c r="D99" s="357"/>
      <c r="E99" s="319"/>
      <c r="F99" s="243"/>
      <c r="G99" s="38"/>
      <c r="H99" s="14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 s="2" customFormat="1" ht="15">
      <c r="A100" s="14"/>
      <c r="B100" s="14"/>
      <c r="C100" s="14"/>
      <c r="D100" s="14"/>
      <c r="E100" s="14"/>
      <c r="F100" s="20"/>
      <c r="G100" s="20"/>
      <c r="H100" s="20"/>
      <c r="I100" s="20"/>
      <c r="J100" s="20"/>
      <c r="K100" s="20"/>
      <c r="L100" s="14"/>
      <c r="M100" s="14"/>
      <c r="N100" s="14"/>
      <c r="O100" s="14"/>
      <c r="P100" s="14"/>
      <c r="Q100" s="14"/>
      <c r="R100" s="14"/>
      <c r="S100" s="14"/>
    </row>
    <row r="101" spans="1:19" s="2" customFormat="1" ht="15.75">
      <c r="A101" s="707" t="s">
        <v>144</v>
      </c>
      <c r="B101" s="707"/>
      <c r="C101" s="707"/>
      <c r="D101" s="707"/>
      <c r="E101" s="707"/>
      <c r="F101" s="707"/>
      <c r="G101" s="707"/>
      <c r="H101" s="707"/>
      <c r="I101" s="707"/>
      <c r="J101" s="707"/>
      <c r="K101" s="707"/>
      <c r="L101" s="14"/>
      <c r="M101" s="14"/>
      <c r="N101" s="14"/>
      <c r="O101" s="14"/>
      <c r="P101" s="14"/>
      <c r="Q101" s="14"/>
      <c r="R101" s="14"/>
      <c r="S101" s="14"/>
    </row>
    <row r="102" spans="1:19" s="8" customFormat="1" ht="15">
      <c r="A102" s="14"/>
      <c r="B102" s="14"/>
      <c r="C102" s="14"/>
      <c r="D102" s="14"/>
      <c r="E102" s="14"/>
      <c r="F102" s="20"/>
      <c r="G102" s="20"/>
      <c r="H102" s="20"/>
      <c r="I102" s="20"/>
      <c r="J102" s="20"/>
      <c r="K102" s="20"/>
      <c r="L102" s="14"/>
      <c r="M102" s="14"/>
      <c r="N102" s="14"/>
      <c r="O102" s="14"/>
      <c r="P102" s="14"/>
      <c r="Q102" s="14"/>
      <c r="R102" s="14"/>
      <c r="S102" s="14"/>
    </row>
    <row r="103" spans="1:19" s="8" customFormat="1" ht="15.75">
      <c r="A103" s="708" t="s">
        <v>378</v>
      </c>
      <c r="B103" s="708"/>
      <c r="C103" s="708"/>
      <c r="D103" s="708"/>
      <c r="E103" s="708"/>
      <c r="F103" s="660"/>
      <c r="G103" s="20"/>
      <c r="H103" s="20"/>
      <c r="I103" s="20"/>
      <c r="J103" s="20"/>
      <c r="K103" s="20"/>
      <c r="L103" s="14"/>
      <c r="M103" s="14"/>
      <c r="N103" s="14"/>
      <c r="O103" s="14"/>
      <c r="P103" s="14"/>
      <c r="Q103" s="14"/>
      <c r="R103" s="14"/>
      <c r="S103" s="14"/>
    </row>
    <row r="104" spans="1:19" s="8" customFormat="1" ht="15">
      <c r="A104" s="14"/>
      <c r="B104" s="14"/>
      <c r="C104" s="14"/>
      <c r="D104" s="14"/>
      <c r="E104" s="14"/>
      <c r="F104" s="20"/>
      <c r="G104" s="20"/>
      <c r="H104" s="20"/>
      <c r="I104" s="20"/>
      <c r="J104" s="20"/>
      <c r="K104" s="20"/>
      <c r="L104" s="14"/>
      <c r="M104" s="14"/>
      <c r="N104" s="14"/>
      <c r="O104" s="14"/>
      <c r="P104" s="14"/>
      <c r="Q104" s="14"/>
      <c r="R104" s="14"/>
      <c r="S104" s="14"/>
    </row>
    <row r="105" spans="1:19" s="8" customFormat="1" ht="15.75">
      <c r="A105" s="708" t="s">
        <v>379</v>
      </c>
      <c r="B105" s="708"/>
      <c r="C105" s="708"/>
      <c r="D105" s="708"/>
      <c r="E105" s="708"/>
      <c r="F105" s="660"/>
      <c r="G105" s="660"/>
      <c r="H105" s="660"/>
      <c r="I105" s="660"/>
      <c r="J105" s="660"/>
      <c r="K105" s="660"/>
      <c r="L105" s="660"/>
      <c r="M105" s="660"/>
      <c r="N105" s="660"/>
      <c r="O105" s="660"/>
      <c r="P105" s="660"/>
      <c r="Q105" s="660"/>
      <c r="R105" s="660"/>
      <c r="S105" s="660"/>
    </row>
    <row r="106" spans="1:19" s="8" customFormat="1" ht="15">
      <c r="A106" s="14"/>
      <c r="B106" s="14"/>
      <c r="C106" s="14"/>
      <c r="D106" s="14"/>
      <c r="E106" s="14"/>
      <c r="F106" s="20"/>
      <c r="G106" s="20"/>
      <c r="H106" s="20"/>
      <c r="I106" s="20"/>
      <c r="J106" s="20"/>
      <c r="K106" s="20"/>
      <c r="L106" s="14"/>
      <c r="M106" s="14"/>
      <c r="N106" s="14"/>
      <c r="O106" s="14"/>
      <c r="P106" s="14"/>
      <c r="Q106" s="14"/>
      <c r="R106" s="14"/>
      <c r="S106" s="14"/>
    </row>
    <row r="107" spans="1:19" s="8" customFormat="1" ht="15">
      <c r="A107" s="14" t="s">
        <v>141</v>
      </c>
      <c r="B107" s="14"/>
      <c r="C107" s="14"/>
      <c r="D107" s="14"/>
      <c r="E107" s="14"/>
      <c r="F107" s="20"/>
      <c r="G107" s="20"/>
      <c r="H107" s="20"/>
      <c r="I107" s="20"/>
      <c r="J107" s="20"/>
      <c r="K107" s="20"/>
      <c r="L107" s="14"/>
      <c r="M107" s="14"/>
      <c r="N107" s="14"/>
      <c r="O107" s="14"/>
      <c r="P107" s="14"/>
      <c r="Q107" s="14"/>
      <c r="R107" s="14"/>
      <c r="S107" s="14"/>
    </row>
    <row r="108" spans="1:19" s="8" customFormat="1" ht="15">
      <c r="A108" s="14"/>
      <c r="B108" s="14"/>
      <c r="C108" s="14"/>
      <c r="D108" s="14"/>
      <c r="E108" s="14"/>
      <c r="F108" s="20"/>
      <c r="G108" s="20"/>
      <c r="H108" s="20"/>
      <c r="I108" s="20"/>
      <c r="J108" s="20"/>
      <c r="K108" s="20"/>
      <c r="L108" s="14"/>
      <c r="M108" s="14"/>
      <c r="N108" s="14"/>
      <c r="O108" s="14"/>
      <c r="P108" s="14"/>
      <c r="Q108" s="14"/>
      <c r="R108" s="14"/>
      <c r="S108" s="14"/>
    </row>
    <row r="109" spans="1:19" s="8" customFormat="1" ht="15">
      <c r="A109" s="14" t="s">
        <v>314</v>
      </c>
      <c r="B109" s="14"/>
      <c r="C109" s="14"/>
      <c r="D109" s="14"/>
      <c r="E109" s="14"/>
      <c r="F109" s="20"/>
      <c r="G109" s="20"/>
      <c r="H109" s="20"/>
      <c r="I109" s="20"/>
      <c r="J109" s="20"/>
      <c r="K109" s="20"/>
      <c r="L109" s="14"/>
      <c r="M109" s="14"/>
      <c r="N109" s="14"/>
      <c r="O109" s="14"/>
      <c r="P109" s="14"/>
      <c r="Q109" s="14"/>
      <c r="R109" s="14"/>
      <c r="S109" s="14"/>
    </row>
    <row r="110" spans="1:19" s="8" customFormat="1" ht="15">
      <c r="A110" s="14"/>
      <c r="B110" s="14"/>
      <c r="C110" s="14"/>
      <c r="D110" s="14"/>
      <c r="E110" s="14"/>
      <c r="F110" s="20"/>
      <c r="G110" s="20"/>
      <c r="H110" s="20"/>
      <c r="I110" s="20"/>
      <c r="J110" s="20"/>
      <c r="K110" s="20"/>
      <c r="L110" s="14"/>
      <c r="M110" s="14"/>
      <c r="N110" s="14"/>
      <c r="O110" s="14"/>
      <c r="P110" s="14"/>
      <c r="Q110" s="14"/>
      <c r="R110" s="14"/>
      <c r="S110" s="14"/>
    </row>
    <row r="111" spans="1:19" s="8" customFormat="1" ht="15">
      <c r="A111" s="131" t="s">
        <v>315</v>
      </c>
      <c r="B111" s="130"/>
      <c r="C111" s="130"/>
      <c r="D111" s="14"/>
      <c r="E111" s="14"/>
      <c r="F111" s="20"/>
      <c r="G111" s="20"/>
      <c r="H111" s="20"/>
      <c r="I111" s="20"/>
      <c r="J111" s="20"/>
      <c r="K111" s="20"/>
      <c r="L111" s="14"/>
      <c r="M111" s="14"/>
      <c r="N111" s="14"/>
      <c r="O111" s="14"/>
      <c r="P111" s="14"/>
      <c r="Q111" s="14"/>
      <c r="R111" s="14"/>
      <c r="S111" s="14"/>
    </row>
    <row r="112" spans="1:19" s="8" customFormat="1" ht="15">
      <c r="A112" s="14"/>
      <c r="B112" s="14"/>
      <c r="C112" s="14"/>
      <c r="D112" s="14"/>
      <c r="E112" s="14"/>
      <c r="F112" s="20"/>
      <c r="G112" s="20"/>
      <c r="H112" s="20"/>
      <c r="I112" s="20"/>
      <c r="J112" s="20"/>
      <c r="K112" s="20"/>
      <c r="L112" s="14"/>
      <c r="M112" s="14"/>
      <c r="N112" s="14"/>
      <c r="O112" s="14"/>
      <c r="P112" s="14"/>
      <c r="Q112" s="14"/>
      <c r="R112" s="14"/>
      <c r="S112" s="14"/>
    </row>
    <row r="113" spans="1:19" s="8" customFormat="1" ht="15">
      <c r="A113" s="131" t="s">
        <v>316</v>
      </c>
      <c r="B113" s="130"/>
      <c r="C113" s="130"/>
      <c r="D113" s="130"/>
      <c r="E113" s="130"/>
      <c r="F113" s="130"/>
      <c r="G113" s="20"/>
      <c r="H113" s="20"/>
      <c r="I113" s="20"/>
      <c r="J113" s="20"/>
      <c r="K113" s="20"/>
      <c r="L113" s="14"/>
      <c r="M113" s="14"/>
      <c r="N113" s="14"/>
      <c r="O113" s="14"/>
      <c r="P113" s="14"/>
      <c r="Q113" s="14"/>
      <c r="R113" s="14"/>
      <c r="S113" s="14"/>
    </row>
    <row r="114" spans="1:19" s="8" customFormat="1" ht="15">
      <c r="A114" s="14"/>
      <c r="B114" s="14"/>
      <c r="C114" s="14"/>
      <c r="D114" s="14"/>
      <c r="E114" s="14"/>
      <c r="F114" s="20"/>
      <c r="G114" s="20"/>
      <c r="H114" s="20"/>
      <c r="I114" s="20"/>
      <c r="J114" s="20"/>
      <c r="K114" s="20"/>
      <c r="L114" s="14"/>
      <c r="M114" s="14"/>
      <c r="N114" s="14"/>
      <c r="O114" s="14"/>
      <c r="P114" s="14"/>
      <c r="Q114" s="14"/>
      <c r="R114" s="14"/>
      <c r="S114" s="14"/>
    </row>
  </sheetData>
  <sheetProtection/>
  <mergeCells count="9">
    <mergeCell ref="A101:K101"/>
    <mergeCell ref="A103:F103"/>
    <mergeCell ref="A105:S105"/>
    <mergeCell ref="A7:A8"/>
    <mergeCell ref="G77:S77"/>
    <mergeCell ref="A55:E55"/>
    <mergeCell ref="A59:E59"/>
    <mergeCell ref="A52:A54"/>
    <mergeCell ref="A56:A58"/>
  </mergeCells>
  <printOptions/>
  <pageMargins left="0.3" right="0.17" top="0.16" bottom="0.15" header="0.16" footer="0.15"/>
  <pageSetup horizontalDpi="600" verticalDpi="600" orientation="portrait" paperSize="9" scale="3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130"/>
  <sheetViews>
    <sheetView view="pageBreakPreview" zoomScale="75" zoomScaleNormal="75" zoomScaleSheetLayoutView="75" zoomScalePageLayoutView="0" workbookViewId="0" topLeftCell="A36">
      <selection activeCell="A64" sqref="A64:D65"/>
    </sheetView>
  </sheetViews>
  <sheetFormatPr defaultColWidth="9.140625" defaultRowHeight="12.75"/>
  <cols>
    <col min="1" max="1" width="64.28125" style="0" customWidth="1"/>
    <col min="2" max="2" width="11.7109375" style="0" customWidth="1"/>
    <col min="3" max="3" width="11.57421875" style="0" customWidth="1"/>
    <col min="4" max="4" width="3.7109375" style="0" customWidth="1"/>
    <col min="5" max="5" width="22.7109375" style="0" customWidth="1"/>
    <col min="6" max="6" width="10.8515625" style="0" customWidth="1"/>
    <col min="7" max="19" width="8.57421875" style="0" customWidth="1"/>
  </cols>
  <sheetData>
    <row r="1" ht="37.5" customHeight="1"/>
    <row r="2" s="30" customFormat="1" ht="23.25">
      <c r="A2" s="29" t="s">
        <v>401</v>
      </c>
    </row>
    <row r="3" ht="14.25" customHeight="1"/>
    <row r="4" spans="1:6" s="14" customFormat="1" ht="15.75">
      <c r="A4" s="13" t="s">
        <v>266</v>
      </c>
      <c r="B4" s="13"/>
      <c r="C4" s="13"/>
      <c r="D4" s="13"/>
      <c r="E4" s="13"/>
      <c r="F4" s="20"/>
    </row>
    <row r="6" ht="12.75">
      <c r="A6" s="1"/>
    </row>
    <row r="7" spans="1:19" ht="15.75">
      <c r="A7" s="320" t="s">
        <v>380</v>
      </c>
      <c r="B7" s="321"/>
      <c r="C7" s="322"/>
      <c r="D7" s="457"/>
      <c r="E7" s="458" t="s">
        <v>37</v>
      </c>
      <c r="F7" s="324"/>
      <c r="G7" s="228">
        <v>2</v>
      </c>
      <c r="H7" s="325">
        <v>15</v>
      </c>
      <c r="I7" s="325">
        <v>30</v>
      </c>
      <c r="J7" s="325">
        <v>45</v>
      </c>
      <c r="K7" s="325">
        <v>60</v>
      </c>
      <c r="L7" s="325">
        <v>75</v>
      </c>
      <c r="M7" s="325">
        <v>90</v>
      </c>
      <c r="N7" s="325">
        <v>105</v>
      </c>
      <c r="O7" s="325">
        <v>120</v>
      </c>
      <c r="P7" s="325">
        <v>135</v>
      </c>
      <c r="Q7" s="325">
        <v>150</v>
      </c>
      <c r="R7" s="325">
        <v>165</v>
      </c>
      <c r="S7" s="325">
        <v>180</v>
      </c>
    </row>
    <row r="8" spans="1:19" ht="15.75">
      <c r="A8" s="326"/>
      <c r="B8" s="327"/>
      <c r="C8" s="328"/>
      <c r="D8" s="459"/>
      <c r="E8" s="458" t="s">
        <v>3</v>
      </c>
      <c r="F8" s="324"/>
      <c r="G8" s="231" t="s">
        <v>0</v>
      </c>
      <c r="H8" s="325">
        <v>12</v>
      </c>
      <c r="I8" s="325">
        <v>24</v>
      </c>
      <c r="J8" s="325">
        <v>36</v>
      </c>
      <c r="K8" s="325">
        <v>48</v>
      </c>
      <c r="L8" s="325">
        <v>60</v>
      </c>
      <c r="M8" s="325">
        <v>72</v>
      </c>
      <c r="N8" s="325">
        <v>84</v>
      </c>
      <c r="O8" s="325">
        <v>96</v>
      </c>
      <c r="P8" s="325">
        <v>108</v>
      </c>
      <c r="Q8" s="325">
        <v>120</v>
      </c>
      <c r="R8" s="325">
        <v>132</v>
      </c>
      <c r="S8" s="325">
        <v>144</v>
      </c>
    </row>
    <row r="9" spans="1:19" s="14" customFormat="1" ht="18" customHeight="1">
      <c r="A9" s="53" t="s">
        <v>4</v>
      </c>
      <c r="B9" s="160"/>
      <c r="C9" s="160"/>
      <c r="D9" s="160"/>
      <c r="E9" s="54"/>
      <c r="F9" s="54"/>
      <c r="G9" s="318">
        <v>0</v>
      </c>
      <c r="H9" s="318">
        <v>1</v>
      </c>
      <c r="I9" s="318">
        <v>2</v>
      </c>
      <c r="J9" s="318">
        <v>3</v>
      </c>
      <c r="K9" s="318">
        <v>4</v>
      </c>
      <c r="L9" s="318">
        <v>5</v>
      </c>
      <c r="M9" s="318">
        <v>6</v>
      </c>
      <c r="N9" s="318">
        <v>7</v>
      </c>
      <c r="O9" s="318">
        <v>8</v>
      </c>
      <c r="P9" s="318">
        <v>9</v>
      </c>
      <c r="Q9" s="318">
        <v>10</v>
      </c>
      <c r="R9" s="318">
        <v>11</v>
      </c>
      <c r="S9" s="318">
        <v>12</v>
      </c>
    </row>
    <row r="10" spans="1:19" ht="18" customHeight="1">
      <c r="A10" s="267" t="s">
        <v>103</v>
      </c>
      <c r="B10" s="268"/>
      <c r="C10" s="268"/>
      <c r="D10" s="268"/>
      <c r="E10" s="268"/>
      <c r="F10" s="253" t="s">
        <v>332</v>
      </c>
      <c r="G10" s="250" t="s">
        <v>1</v>
      </c>
      <c r="H10" s="250" t="s">
        <v>1</v>
      </c>
      <c r="I10" s="250" t="s">
        <v>1</v>
      </c>
      <c r="J10" s="250" t="s">
        <v>1</v>
      </c>
      <c r="K10" s="250" t="s">
        <v>1</v>
      </c>
      <c r="L10" s="250" t="s">
        <v>1</v>
      </c>
      <c r="M10" s="250" t="s">
        <v>2</v>
      </c>
      <c r="N10" s="250" t="s">
        <v>1</v>
      </c>
      <c r="O10" s="250" t="s">
        <v>1</v>
      </c>
      <c r="P10" s="250" t="s">
        <v>1</v>
      </c>
      <c r="Q10" s="250" t="s">
        <v>1</v>
      </c>
      <c r="R10" s="250" t="s">
        <v>1</v>
      </c>
      <c r="S10" s="250" t="s">
        <v>2</v>
      </c>
    </row>
    <row r="11" spans="1:19" ht="18" customHeight="1">
      <c r="A11" s="267" t="s">
        <v>6</v>
      </c>
      <c r="B11" s="270"/>
      <c r="C11" s="270"/>
      <c r="D11" s="270"/>
      <c r="E11" s="268"/>
      <c r="F11" s="253">
        <v>0.3</v>
      </c>
      <c r="G11" s="250" t="s">
        <v>2</v>
      </c>
      <c r="H11" s="250" t="s">
        <v>2</v>
      </c>
      <c r="I11" s="250" t="s">
        <v>2</v>
      </c>
      <c r="J11" s="250" t="s">
        <v>2</v>
      </c>
      <c r="K11" s="250" t="s">
        <v>2</v>
      </c>
      <c r="L11" s="250" t="s">
        <v>2</v>
      </c>
      <c r="M11" s="250" t="s">
        <v>2</v>
      </c>
      <c r="N11" s="250" t="s">
        <v>2</v>
      </c>
      <c r="O11" s="250" t="s">
        <v>2</v>
      </c>
      <c r="P11" s="250" t="s">
        <v>2</v>
      </c>
      <c r="Q11" s="250" t="s">
        <v>2</v>
      </c>
      <c r="R11" s="250" t="s">
        <v>2</v>
      </c>
      <c r="S11" s="250" t="s">
        <v>2</v>
      </c>
    </row>
    <row r="12" spans="1:19" ht="18" customHeight="1">
      <c r="A12" s="269" t="s">
        <v>136</v>
      </c>
      <c r="B12" s="268"/>
      <c r="C12" s="268"/>
      <c r="D12" s="268"/>
      <c r="E12" s="268"/>
      <c r="F12" s="238" t="s">
        <v>317</v>
      </c>
      <c r="G12" s="250" t="s">
        <v>1</v>
      </c>
      <c r="H12" s="250" t="s">
        <v>1</v>
      </c>
      <c r="I12" s="250" t="s">
        <v>1</v>
      </c>
      <c r="J12" s="250" t="s">
        <v>2</v>
      </c>
      <c r="K12" s="250" t="s">
        <v>1</v>
      </c>
      <c r="L12" s="250" t="s">
        <v>1</v>
      </c>
      <c r="M12" s="250" t="s">
        <v>2</v>
      </c>
      <c r="N12" s="250" t="s">
        <v>1</v>
      </c>
      <c r="O12" s="250" t="s">
        <v>1</v>
      </c>
      <c r="P12" s="250" t="s">
        <v>2</v>
      </c>
      <c r="Q12" s="250" t="s">
        <v>1</v>
      </c>
      <c r="R12" s="250" t="s">
        <v>1</v>
      </c>
      <c r="S12" s="250" t="s">
        <v>2</v>
      </c>
    </row>
    <row r="13" spans="1:19" ht="18" customHeight="1">
      <c r="A13" s="267" t="s">
        <v>7</v>
      </c>
      <c r="B13" s="270"/>
      <c r="C13" s="270"/>
      <c r="D13" s="270"/>
      <c r="E13" s="268"/>
      <c r="F13" s="253">
        <v>0.01</v>
      </c>
      <c r="G13" s="250" t="s">
        <v>0</v>
      </c>
      <c r="H13" s="250" t="s">
        <v>0</v>
      </c>
      <c r="I13" s="250" t="s">
        <v>1</v>
      </c>
      <c r="J13" s="250" t="s">
        <v>0</v>
      </c>
      <c r="K13" s="250" t="s">
        <v>1</v>
      </c>
      <c r="L13" s="250" t="s">
        <v>0</v>
      </c>
      <c r="M13" s="250" t="s">
        <v>1</v>
      </c>
      <c r="N13" s="250" t="s">
        <v>0</v>
      </c>
      <c r="O13" s="250" t="s">
        <v>1</v>
      </c>
      <c r="P13" s="250" t="s">
        <v>0</v>
      </c>
      <c r="Q13" s="250" t="s">
        <v>1</v>
      </c>
      <c r="R13" s="250" t="s">
        <v>0</v>
      </c>
      <c r="S13" s="250" t="s">
        <v>1</v>
      </c>
    </row>
    <row r="14" spans="1:19" s="14" customFormat="1" ht="18" customHeight="1">
      <c r="A14" s="53" t="s">
        <v>8</v>
      </c>
      <c r="B14" s="54"/>
      <c r="C14" s="54"/>
      <c r="D14" s="54"/>
      <c r="E14" s="54"/>
      <c r="F14" s="134"/>
      <c r="G14" s="54"/>
      <c r="H14" s="54"/>
      <c r="I14" s="54"/>
      <c r="J14" s="54"/>
      <c r="K14" s="54"/>
      <c r="L14" s="54"/>
      <c r="M14" s="54"/>
      <c r="N14" s="58"/>
      <c r="O14" s="58"/>
      <c r="P14" s="58"/>
      <c r="Q14" s="58"/>
      <c r="R14" s="58"/>
      <c r="S14" s="59"/>
    </row>
    <row r="15" spans="1:19" ht="18" customHeight="1">
      <c r="A15" s="267" t="s">
        <v>274</v>
      </c>
      <c r="B15" s="270"/>
      <c r="C15" s="270"/>
      <c r="D15" s="270"/>
      <c r="E15" s="278"/>
      <c r="F15" s="263">
        <v>0.35</v>
      </c>
      <c r="G15" s="250" t="s">
        <v>0</v>
      </c>
      <c r="H15" s="250" t="s">
        <v>0</v>
      </c>
      <c r="I15" s="250" t="s">
        <v>0</v>
      </c>
      <c r="J15" s="250" t="s">
        <v>0</v>
      </c>
      <c r="K15" s="250" t="s">
        <v>2</v>
      </c>
      <c r="L15" s="250" t="s">
        <v>0</v>
      </c>
      <c r="M15" s="250" t="s">
        <v>0</v>
      </c>
      <c r="N15" s="250" t="s">
        <v>0</v>
      </c>
      <c r="O15" s="250" t="s">
        <v>2</v>
      </c>
      <c r="P15" s="250" t="s">
        <v>0</v>
      </c>
      <c r="Q15" s="250" t="s">
        <v>0</v>
      </c>
      <c r="R15" s="250" t="s">
        <v>0</v>
      </c>
      <c r="S15" s="250" t="s">
        <v>2</v>
      </c>
    </row>
    <row r="16" spans="1:19" s="14" customFormat="1" ht="18" customHeight="1">
      <c r="A16" s="53" t="s">
        <v>9</v>
      </c>
      <c r="B16" s="54"/>
      <c r="C16" s="54"/>
      <c r="D16" s="54"/>
      <c r="E16" s="54"/>
      <c r="F16" s="134"/>
      <c r="G16" s="54"/>
      <c r="H16" s="54"/>
      <c r="I16" s="54"/>
      <c r="J16" s="54"/>
      <c r="K16" s="54"/>
      <c r="L16" s="54"/>
      <c r="M16" s="149"/>
      <c r="S16" s="35"/>
    </row>
    <row r="17" spans="1:19" ht="18" customHeight="1">
      <c r="A17" s="267" t="s">
        <v>381</v>
      </c>
      <c r="B17" s="268"/>
      <c r="C17" s="268"/>
      <c r="D17" s="268"/>
      <c r="E17" s="268"/>
      <c r="F17" s="253">
        <v>0.2</v>
      </c>
      <c r="G17" s="250" t="s">
        <v>0</v>
      </c>
      <c r="H17" s="250" t="s">
        <v>1</v>
      </c>
      <c r="I17" s="250" t="s">
        <v>2</v>
      </c>
      <c r="J17" s="250" t="s">
        <v>1</v>
      </c>
      <c r="K17" s="250" t="s">
        <v>2</v>
      </c>
      <c r="L17" s="250" t="s">
        <v>1</v>
      </c>
      <c r="M17" s="250" t="s">
        <v>2</v>
      </c>
      <c r="N17" s="250" t="s">
        <v>1</v>
      </c>
      <c r="O17" s="250" t="s">
        <v>2</v>
      </c>
      <c r="P17" s="250" t="s">
        <v>1</v>
      </c>
      <c r="Q17" s="250" t="s">
        <v>2</v>
      </c>
      <c r="R17" s="250" t="s">
        <v>1</v>
      </c>
      <c r="S17" s="250" t="s">
        <v>2</v>
      </c>
    </row>
    <row r="18" spans="1:19" ht="18" customHeight="1">
      <c r="A18" s="269" t="s">
        <v>70</v>
      </c>
      <c r="B18" s="270"/>
      <c r="C18" s="270"/>
      <c r="D18" s="270"/>
      <c r="E18" s="268"/>
      <c r="F18" s="238">
        <v>0.04</v>
      </c>
      <c r="G18" s="329" t="s">
        <v>1</v>
      </c>
      <c r="H18" s="329" t="s">
        <v>1</v>
      </c>
      <c r="I18" s="329" t="s">
        <v>1</v>
      </c>
      <c r="J18" s="329" t="s">
        <v>1</v>
      </c>
      <c r="K18" s="329" t="s">
        <v>1</v>
      </c>
      <c r="L18" s="329" t="s">
        <v>1</v>
      </c>
      <c r="M18" s="329" t="s">
        <v>1</v>
      </c>
      <c r="N18" s="250" t="s">
        <v>1</v>
      </c>
      <c r="O18" s="329" t="s">
        <v>1</v>
      </c>
      <c r="P18" s="329" t="s">
        <v>1</v>
      </c>
      <c r="Q18" s="329" t="s">
        <v>1</v>
      </c>
      <c r="R18" s="329" t="s">
        <v>1</v>
      </c>
      <c r="S18" s="329" t="s">
        <v>1</v>
      </c>
    </row>
    <row r="19" spans="1:19" ht="18" customHeight="1">
      <c r="A19" s="269" t="s">
        <v>155</v>
      </c>
      <c r="B19" s="268"/>
      <c r="C19" s="268"/>
      <c r="D19" s="268"/>
      <c r="E19" s="268"/>
      <c r="F19" s="257">
        <v>0.9</v>
      </c>
      <c r="G19" s="392"/>
      <c r="H19" s="396"/>
      <c r="I19" s="396"/>
      <c r="J19" s="396"/>
      <c r="K19" s="396"/>
      <c r="L19" s="396"/>
      <c r="M19" s="397"/>
      <c r="N19" s="343" t="s">
        <v>2</v>
      </c>
      <c r="O19" s="395"/>
      <c r="P19" s="396"/>
      <c r="Q19" s="396"/>
      <c r="R19" s="396"/>
      <c r="S19" s="397"/>
    </row>
    <row r="20" spans="1:19" s="14" customFormat="1" ht="18" customHeight="1">
      <c r="A20" s="53" t="s">
        <v>13</v>
      </c>
      <c r="B20" s="160"/>
      <c r="C20" s="160"/>
      <c r="D20" s="160"/>
      <c r="E20" s="192"/>
      <c r="F20" s="134"/>
      <c r="G20" s="87"/>
      <c r="H20" s="87"/>
      <c r="I20" s="87"/>
      <c r="J20" s="87"/>
      <c r="K20" s="87"/>
      <c r="L20" s="87"/>
      <c r="M20" s="148"/>
      <c r="S20" s="35"/>
    </row>
    <row r="21" spans="1:19" ht="18" customHeight="1">
      <c r="A21" s="269" t="s">
        <v>52</v>
      </c>
      <c r="B21" s="268"/>
      <c r="C21" s="268"/>
      <c r="D21" s="268"/>
      <c r="E21" s="268"/>
      <c r="F21" s="238">
        <v>0.5</v>
      </c>
      <c r="G21" s="250" t="s">
        <v>0</v>
      </c>
      <c r="H21" s="250" t="s">
        <v>0</v>
      </c>
      <c r="I21" s="250" t="s">
        <v>0</v>
      </c>
      <c r="J21" s="250" t="s">
        <v>0</v>
      </c>
      <c r="K21" s="250" t="s">
        <v>0</v>
      </c>
      <c r="L21" s="250" t="s">
        <v>0</v>
      </c>
      <c r="M21" s="250" t="s">
        <v>1</v>
      </c>
      <c r="N21" s="250" t="s">
        <v>0</v>
      </c>
      <c r="O21" s="250" t="s">
        <v>0</v>
      </c>
      <c r="P21" s="250" t="s">
        <v>0</v>
      </c>
      <c r="Q21" s="250" t="s">
        <v>0</v>
      </c>
      <c r="R21" s="250" t="s">
        <v>0</v>
      </c>
      <c r="S21" s="250" t="s">
        <v>1</v>
      </c>
    </row>
    <row r="22" spans="1:19" ht="18" customHeight="1">
      <c r="A22" s="269" t="s">
        <v>51</v>
      </c>
      <c r="B22" s="268"/>
      <c r="C22" s="268"/>
      <c r="D22" s="268"/>
      <c r="E22" s="273"/>
      <c r="F22" s="238">
        <v>0.2</v>
      </c>
      <c r="G22" s="250" t="s">
        <v>0</v>
      </c>
      <c r="H22" s="250" t="s">
        <v>0</v>
      </c>
      <c r="I22" s="250" t="s">
        <v>0</v>
      </c>
      <c r="J22" s="250" t="s">
        <v>0</v>
      </c>
      <c r="K22" s="250" t="s">
        <v>0</v>
      </c>
      <c r="L22" s="250" t="s">
        <v>0</v>
      </c>
      <c r="M22" s="250" t="s">
        <v>1</v>
      </c>
      <c r="N22" s="250" t="s">
        <v>0</v>
      </c>
      <c r="O22" s="250" t="s">
        <v>0</v>
      </c>
      <c r="P22" s="250" t="s">
        <v>0</v>
      </c>
      <c r="Q22" s="250" t="s">
        <v>0</v>
      </c>
      <c r="R22" s="250" t="s">
        <v>0</v>
      </c>
      <c r="S22" s="250" t="s">
        <v>1</v>
      </c>
    </row>
    <row r="23" spans="1:19" s="14" customFormat="1" ht="18" customHeight="1">
      <c r="A23" s="53" t="s">
        <v>14</v>
      </c>
      <c r="B23" s="160"/>
      <c r="C23" s="160"/>
      <c r="D23" s="160"/>
      <c r="E23" s="54"/>
      <c r="F23" s="134"/>
      <c r="G23" s="54"/>
      <c r="H23" s="54"/>
      <c r="I23" s="54"/>
      <c r="J23" s="54"/>
      <c r="K23" s="54"/>
      <c r="L23" s="54"/>
      <c r="M23" s="54"/>
      <c r="N23" s="58"/>
      <c r="O23" s="58"/>
      <c r="P23" s="58"/>
      <c r="Q23" s="58"/>
      <c r="R23" s="58"/>
      <c r="S23" s="59"/>
    </row>
    <row r="24" spans="1:19" ht="18" customHeight="1">
      <c r="A24" s="269" t="s">
        <v>95</v>
      </c>
      <c r="B24" s="268"/>
      <c r="C24" s="268"/>
      <c r="D24" s="268"/>
      <c r="E24" s="268"/>
      <c r="F24" s="238">
        <v>0.15</v>
      </c>
      <c r="G24" s="250" t="s">
        <v>0</v>
      </c>
      <c r="H24" s="250" t="s">
        <v>1</v>
      </c>
      <c r="I24" s="250" t="s">
        <v>1</v>
      </c>
      <c r="J24" s="250" t="s">
        <v>1</v>
      </c>
      <c r="K24" s="250" t="s">
        <v>1</v>
      </c>
      <c r="L24" s="250" t="s">
        <v>1</v>
      </c>
      <c r="M24" s="250" t="s">
        <v>1</v>
      </c>
      <c r="N24" s="250" t="s">
        <v>1</v>
      </c>
      <c r="O24" s="250" t="s">
        <v>1</v>
      </c>
      <c r="P24" s="250" t="s">
        <v>1</v>
      </c>
      <c r="Q24" s="250" t="s">
        <v>1</v>
      </c>
      <c r="R24" s="250" t="s">
        <v>1</v>
      </c>
      <c r="S24" s="250" t="s">
        <v>1</v>
      </c>
    </row>
    <row r="25" spans="1:19" ht="18" customHeight="1">
      <c r="A25" s="267" t="s">
        <v>96</v>
      </c>
      <c r="B25" s="270"/>
      <c r="C25" s="270"/>
      <c r="D25" s="270"/>
      <c r="E25" s="279"/>
      <c r="F25" s="238">
        <v>0.7</v>
      </c>
      <c r="G25" s="250" t="s">
        <v>0</v>
      </c>
      <c r="H25" s="250" t="s">
        <v>1</v>
      </c>
      <c r="I25" s="250" t="s">
        <v>1</v>
      </c>
      <c r="J25" s="250" t="s">
        <v>1</v>
      </c>
      <c r="K25" s="250" t="s">
        <v>1</v>
      </c>
      <c r="L25" s="250" t="s">
        <v>1</v>
      </c>
      <c r="M25" s="250" t="s">
        <v>1</v>
      </c>
      <c r="N25" s="250" t="s">
        <v>1</v>
      </c>
      <c r="O25" s="250" t="s">
        <v>1</v>
      </c>
      <c r="P25" s="250" t="s">
        <v>1</v>
      </c>
      <c r="Q25" s="250" t="s">
        <v>1</v>
      </c>
      <c r="R25" s="250" t="s">
        <v>1</v>
      </c>
      <c r="S25" s="250" t="s">
        <v>1</v>
      </c>
    </row>
    <row r="26" spans="1:19" ht="18" customHeight="1">
      <c r="A26" s="269" t="s">
        <v>53</v>
      </c>
      <c r="B26" s="268"/>
      <c r="C26" s="268"/>
      <c r="D26" s="268"/>
      <c r="E26" s="268"/>
      <c r="F26" s="238">
        <v>0.01</v>
      </c>
      <c r="G26" s="250" t="s">
        <v>1</v>
      </c>
      <c r="H26" s="250" t="s">
        <v>1</v>
      </c>
      <c r="I26" s="250" t="s">
        <v>1</v>
      </c>
      <c r="J26" s="250" t="s">
        <v>1</v>
      </c>
      <c r="K26" s="250" t="s">
        <v>1</v>
      </c>
      <c r="L26" s="250" t="s">
        <v>1</v>
      </c>
      <c r="M26" s="250" t="s">
        <v>1</v>
      </c>
      <c r="N26" s="250" t="s">
        <v>1</v>
      </c>
      <c r="O26" s="250" t="s">
        <v>1</v>
      </c>
      <c r="P26" s="250" t="s">
        <v>1</v>
      </c>
      <c r="Q26" s="250" t="s">
        <v>1</v>
      </c>
      <c r="R26" s="250" t="s">
        <v>1</v>
      </c>
      <c r="S26" s="250" t="s">
        <v>1</v>
      </c>
    </row>
    <row r="27" spans="1:19" ht="18" customHeight="1">
      <c r="A27" s="440" t="s">
        <v>71</v>
      </c>
      <c r="B27" s="270"/>
      <c r="C27" s="270"/>
      <c r="D27" s="270"/>
      <c r="E27" s="270"/>
      <c r="F27" s="238" t="s">
        <v>319</v>
      </c>
      <c r="G27" s="250" t="s">
        <v>1</v>
      </c>
      <c r="H27" s="250" t="s">
        <v>1</v>
      </c>
      <c r="I27" s="250" t="s">
        <v>2</v>
      </c>
      <c r="J27" s="250" t="s">
        <v>1</v>
      </c>
      <c r="K27" s="250" t="s">
        <v>2</v>
      </c>
      <c r="L27" s="250" t="s">
        <v>1</v>
      </c>
      <c r="M27" s="250" t="s">
        <v>2</v>
      </c>
      <c r="N27" s="250" t="s">
        <v>1</v>
      </c>
      <c r="O27" s="250" t="s">
        <v>2</v>
      </c>
      <c r="P27" s="250" t="s">
        <v>1</v>
      </c>
      <c r="Q27" s="250" t="s">
        <v>2</v>
      </c>
      <c r="R27" s="250" t="s">
        <v>1</v>
      </c>
      <c r="S27" s="250" t="s">
        <v>2</v>
      </c>
    </row>
    <row r="28" spans="1:19" ht="18" customHeight="1">
      <c r="A28" s="269" t="s">
        <v>132</v>
      </c>
      <c r="B28" s="268"/>
      <c r="C28" s="268"/>
      <c r="D28" s="268"/>
      <c r="E28" s="268"/>
      <c r="F28" s="238">
        <v>0.01</v>
      </c>
      <c r="G28" s="250" t="s">
        <v>0</v>
      </c>
      <c r="H28" s="250" t="s">
        <v>1</v>
      </c>
      <c r="I28" s="250" t="s">
        <v>1</v>
      </c>
      <c r="J28" s="250" t="s">
        <v>1</v>
      </c>
      <c r="K28" s="250" t="s">
        <v>1</v>
      </c>
      <c r="L28" s="250" t="s">
        <v>1</v>
      </c>
      <c r="M28" s="250" t="s">
        <v>1</v>
      </c>
      <c r="N28" s="250" t="s">
        <v>1</v>
      </c>
      <c r="O28" s="250" t="s">
        <v>1</v>
      </c>
      <c r="P28" s="250" t="s">
        <v>1</v>
      </c>
      <c r="Q28" s="250" t="s">
        <v>1</v>
      </c>
      <c r="R28" s="250" t="s">
        <v>1</v>
      </c>
      <c r="S28" s="250" t="s">
        <v>1</v>
      </c>
    </row>
    <row r="29" spans="1:19" ht="18" customHeight="1">
      <c r="A29" s="439" t="s">
        <v>61</v>
      </c>
      <c r="B29" s="268"/>
      <c r="C29" s="268"/>
      <c r="D29" s="268"/>
      <c r="E29" s="268"/>
      <c r="F29" s="238">
        <v>0.01</v>
      </c>
      <c r="G29" s="250" t="s">
        <v>0</v>
      </c>
      <c r="H29" s="250" t="s">
        <v>1</v>
      </c>
      <c r="I29" s="250" t="s">
        <v>1</v>
      </c>
      <c r="J29" s="250" t="s">
        <v>1</v>
      </c>
      <c r="K29" s="250" t="s">
        <v>1</v>
      </c>
      <c r="L29" s="250" t="s">
        <v>1</v>
      </c>
      <c r="M29" s="250" t="s">
        <v>1</v>
      </c>
      <c r="N29" s="250" t="s">
        <v>1</v>
      </c>
      <c r="O29" s="250" t="s">
        <v>1</v>
      </c>
      <c r="P29" s="250" t="s">
        <v>1</v>
      </c>
      <c r="Q29" s="250" t="s">
        <v>1</v>
      </c>
      <c r="R29" s="250" t="s">
        <v>1</v>
      </c>
      <c r="S29" s="250" t="s">
        <v>1</v>
      </c>
    </row>
    <row r="30" spans="1:19" s="14" customFormat="1" ht="18" customHeight="1">
      <c r="A30" s="193" t="s">
        <v>67</v>
      </c>
      <c r="B30" s="160"/>
      <c r="C30" s="160"/>
      <c r="D30" s="160"/>
      <c r="E30" s="87"/>
      <c r="F30" s="54"/>
      <c r="G30" s="54"/>
      <c r="H30" s="54"/>
      <c r="I30" s="54"/>
      <c r="J30" s="54"/>
      <c r="K30" s="54"/>
      <c r="L30" s="54"/>
      <c r="M30" s="54"/>
      <c r="N30" s="58"/>
      <c r="O30" s="58"/>
      <c r="P30" s="58"/>
      <c r="Q30" s="58"/>
      <c r="R30" s="58"/>
      <c r="S30" s="59"/>
    </row>
    <row r="31" spans="1:19" s="2" customFormat="1" ht="18" customHeight="1">
      <c r="A31" s="269" t="s">
        <v>382</v>
      </c>
      <c r="B31" s="268"/>
      <c r="C31" s="268"/>
      <c r="D31" s="268"/>
      <c r="E31" s="278"/>
      <c r="F31" s="238" t="s">
        <v>319</v>
      </c>
      <c r="G31" s="250" t="s">
        <v>1</v>
      </c>
      <c r="H31" s="250" t="s">
        <v>1</v>
      </c>
      <c r="I31" s="250" t="s">
        <v>2</v>
      </c>
      <c r="J31" s="250" t="s">
        <v>1</v>
      </c>
      <c r="K31" s="250" t="s">
        <v>2</v>
      </c>
      <c r="L31" s="250" t="s">
        <v>1</v>
      </c>
      <c r="M31" s="250" t="s">
        <v>2</v>
      </c>
      <c r="N31" s="250" t="s">
        <v>1</v>
      </c>
      <c r="O31" s="250" t="s">
        <v>2</v>
      </c>
      <c r="P31" s="250" t="s">
        <v>1</v>
      </c>
      <c r="Q31" s="250" t="s">
        <v>2</v>
      </c>
      <c r="R31" s="250" t="s">
        <v>1</v>
      </c>
      <c r="S31" s="250" t="s">
        <v>2</v>
      </c>
    </row>
    <row r="32" spans="1:19" s="2" customFormat="1" ht="18" customHeight="1">
      <c r="A32" s="439" t="s">
        <v>60</v>
      </c>
      <c r="B32" s="268"/>
      <c r="C32" s="268"/>
      <c r="D32" s="268"/>
      <c r="E32" s="268"/>
      <c r="F32" s="238">
        <v>0.01</v>
      </c>
      <c r="G32" s="250" t="s">
        <v>0</v>
      </c>
      <c r="H32" s="250" t="s">
        <v>1</v>
      </c>
      <c r="I32" s="250" t="s">
        <v>1</v>
      </c>
      <c r="J32" s="250" t="s">
        <v>1</v>
      </c>
      <c r="K32" s="250" t="s">
        <v>1</v>
      </c>
      <c r="L32" s="250" t="s">
        <v>1</v>
      </c>
      <c r="M32" s="250" t="s">
        <v>1</v>
      </c>
      <c r="N32" s="250" t="s">
        <v>1</v>
      </c>
      <c r="O32" s="250" t="s">
        <v>1</v>
      </c>
      <c r="P32" s="250" t="s">
        <v>1</v>
      </c>
      <c r="Q32" s="250" t="s">
        <v>1</v>
      </c>
      <c r="R32" s="250" t="s">
        <v>1</v>
      </c>
      <c r="S32" s="250" t="s">
        <v>1</v>
      </c>
    </row>
    <row r="33" spans="1:19" s="2" customFormat="1" ht="18" customHeight="1">
      <c r="A33" s="269" t="s">
        <v>398</v>
      </c>
      <c r="B33" s="270"/>
      <c r="C33" s="270"/>
      <c r="D33" s="270"/>
      <c r="E33" s="268"/>
      <c r="F33" s="460">
        <v>0.2</v>
      </c>
      <c r="G33" s="250" t="s">
        <v>1</v>
      </c>
      <c r="H33" s="250" t="s">
        <v>1</v>
      </c>
      <c r="I33" s="250" t="s">
        <v>1</v>
      </c>
      <c r="J33" s="250" t="s">
        <v>1</v>
      </c>
      <c r="K33" s="250" t="s">
        <v>1</v>
      </c>
      <c r="L33" s="250" t="s">
        <v>1</v>
      </c>
      <c r="M33" s="250" t="s">
        <v>1</v>
      </c>
      <c r="N33" s="250" t="s">
        <v>1</v>
      </c>
      <c r="O33" s="250" t="s">
        <v>1</v>
      </c>
      <c r="P33" s="250" t="s">
        <v>1</v>
      </c>
      <c r="Q33" s="250" t="s">
        <v>1</v>
      </c>
      <c r="R33" s="250" t="s">
        <v>1</v>
      </c>
      <c r="S33" s="250" t="s">
        <v>1</v>
      </c>
    </row>
    <row r="34" spans="1:19" s="2" customFormat="1" ht="18" customHeight="1">
      <c r="A34" s="267" t="s">
        <v>122</v>
      </c>
      <c r="B34" s="268"/>
      <c r="C34" s="268"/>
      <c r="D34" s="268"/>
      <c r="E34" s="268"/>
      <c r="F34" s="238" t="s">
        <v>321</v>
      </c>
      <c r="G34" s="250" t="s">
        <v>1</v>
      </c>
      <c r="H34" s="250" t="s">
        <v>1</v>
      </c>
      <c r="I34" s="250" t="s">
        <v>1</v>
      </c>
      <c r="J34" s="250" t="s">
        <v>2</v>
      </c>
      <c r="K34" s="250" t="s">
        <v>1</v>
      </c>
      <c r="L34" s="250" t="s">
        <v>1</v>
      </c>
      <c r="M34" s="250" t="s">
        <v>2</v>
      </c>
      <c r="N34" s="250" t="s">
        <v>1</v>
      </c>
      <c r="O34" s="250" t="s">
        <v>1</v>
      </c>
      <c r="P34" s="250" t="s">
        <v>2</v>
      </c>
      <c r="Q34" s="250" t="s">
        <v>1</v>
      </c>
      <c r="R34" s="250" t="s">
        <v>1</v>
      </c>
      <c r="S34" s="250" t="s">
        <v>2</v>
      </c>
    </row>
    <row r="35" spans="1:19" s="2" customFormat="1" ht="18" customHeight="1">
      <c r="A35" s="267" t="s">
        <v>124</v>
      </c>
      <c r="B35" s="268"/>
      <c r="C35" s="268"/>
      <c r="D35" s="268"/>
      <c r="E35" s="279"/>
      <c r="F35" s="238" t="s">
        <v>320</v>
      </c>
      <c r="G35" s="469" t="s">
        <v>1</v>
      </c>
      <c r="H35" s="469" t="s">
        <v>1</v>
      </c>
      <c r="I35" s="469" t="s">
        <v>1</v>
      </c>
      <c r="J35" s="469" t="s">
        <v>1</v>
      </c>
      <c r="K35" s="469" t="s">
        <v>58</v>
      </c>
      <c r="L35" s="469" t="s">
        <v>1</v>
      </c>
      <c r="M35" s="469" t="s">
        <v>1</v>
      </c>
      <c r="N35" s="469" t="s">
        <v>1</v>
      </c>
      <c r="O35" s="469" t="s">
        <v>1</v>
      </c>
      <c r="P35" s="469" t="s">
        <v>1</v>
      </c>
      <c r="Q35" s="469" t="s">
        <v>1</v>
      </c>
      <c r="R35" s="469" t="s">
        <v>58</v>
      </c>
      <c r="S35" s="469" t="s">
        <v>1</v>
      </c>
    </row>
    <row r="36" spans="1:19" s="2" customFormat="1" ht="18" customHeight="1">
      <c r="A36" s="267" t="s">
        <v>102</v>
      </c>
      <c r="B36" s="270"/>
      <c r="C36" s="270"/>
      <c r="D36" s="270"/>
      <c r="E36" s="279"/>
      <c r="F36" s="238" t="s">
        <v>343</v>
      </c>
      <c r="G36" s="250" t="s">
        <v>1</v>
      </c>
      <c r="H36" s="250" t="s">
        <v>58</v>
      </c>
      <c r="I36" s="250" t="s">
        <v>1</v>
      </c>
      <c r="J36" s="250" t="s">
        <v>1</v>
      </c>
      <c r="K36" s="250" t="s">
        <v>2</v>
      </c>
      <c r="L36" s="250" t="s">
        <v>1</v>
      </c>
      <c r="M36" s="250" t="s">
        <v>1</v>
      </c>
      <c r="N36" s="250" t="s">
        <v>58</v>
      </c>
      <c r="O36" s="250" t="s">
        <v>1</v>
      </c>
      <c r="P36" s="250" t="s">
        <v>1</v>
      </c>
      <c r="Q36" s="250" t="s">
        <v>2</v>
      </c>
      <c r="R36" s="250" t="s">
        <v>1</v>
      </c>
      <c r="S36" s="250" t="s">
        <v>1</v>
      </c>
    </row>
    <row r="37" spans="1:19" s="2" customFormat="1" ht="18" customHeight="1">
      <c r="A37" s="269" t="s">
        <v>62</v>
      </c>
      <c r="B37" s="268"/>
      <c r="C37" s="268"/>
      <c r="D37" s="268"/>
      <c r="E37" s="278"/>
      <c r="F37" s="238">
        <v>0.07</v>
      </c>
      <c r="G37" s="250" t="s">
        <v>1</v>
      </c>
      <c r="H37" s="250" t="s">
        <v>1</v>
      </c>
      <c r="I37" s="250" t="s">
        <v>1</v>
      </c>
      <c r="J37" s="250" t="s">
        <v>1</v>
      </c>
      <c r="K37" s="250" t="s">
        <v>1</v>
      </c>
      <c r="L37" s="250" t="s">
        <v>1</v>
      </c>
      <c r="M37" s="250" t="s">
        <v>1</v>
      </c>
      <c r="N37" s="250" t="s">
        <v>1</v>
      </c>
      <c r="O37" s="250" t="s">
        <v>1</v>
      </c>
      <c r="P37" s="250" t="s">
        <v>1</v>
      </c>
      <c r="Q37" s="250" t="s">
        <v>1</v>
      </c>
      <c r="R37" s="250" t="s">
        <v>1</v>
      </c>
      <c r="S37" s="250" t="s">
        <v>1</v>
      </c>
    </row>
    <row r="38" spans="1:19" s="37" customFormat="1" ht="18" customHeight="1">
      <c r="A38" s="155" t="s">
        <v>68</v>
      </c>
      <c r="B38" s="39"/>
      <c r="C38" s="39"/>
      <c r="D38" s="39"/>
      <c r="E38" s="39"/>
      <c r="F38" s="152"/>
      <c r="G38" s="152"/>
      <c r="H38" s="152"/>
      <c r="I38" s="152"/>
      <c r="J38" s="152"/>
      <c r="K38" s="152"/>
      <c r="L38" s="152"/>
      <c r="M38" s="152"/>
      <c r="N38" s="153"/>
      <c r="O38" s="153"/>
      <c r="P38" s="153"/>
      <c r="Q38" s="153"/>
      <c r="R38" s="153"/>
      <c r="S38" s="154"/>
    </row>
    <row r="39" spans="1:19" s="2" customFormat="1" ht="18" customHeight="1">
      <c r="A39" s="269" t="s">
        <v>383</v>
      </c>
      <c r="B39" s="278"/>
      <c r="C39" s="278"/>
      <c r="D39" s="278"/>
      <c r="E39" s="278"/>
      <c r="F39" s="238">
        <v>0.15</v>
      </c>
      <c r="G39" s="250" t="s">
        <v>1</v>
      </c>
      <c r="H39" s="250" t="s">
        <v>1</v>
      </c>
      <c r="I39" s="250" t="s">
        <v>1</v>
      </c>
      <c r="J39" s="250" t="s">
        <v>1</v>
      </c>
      <c r="K39" s="250" t="s">
        <v>1</v>
      </c>
      <c r="L39" s="250" t="s">
        <v>1</v>
      </c>
      <c r="M39" s="250" t="s">
        <v>1</v>
      </c>
      <c r="N39" s="250" t="s">
        <v>1</v>
      </c>
      <c r="O39" s="250" t="s">
        <v>1</v>
      </c>
      <c r="P39" s="250" t="s">
        <v>1</v>
      </c>
      <c r="Q39" s="250" t="s">
        <v>1</v>
      </c>
      <c r="R39" s="250" t="s">
        <v>1</v>
      </c>
      <c r="S39" s="250" t="s">
        <v>1</v>
      </c>
    </row>
    <row r="40" spans="1:19" s="2" customFormat="1" ht="18" customHeight="1">
      <c r="A40" s="269" t="s">
        <v>384</v>
      </c>
      <c r="B40" s="270"/>
      <c r="C40" s="270"/>
      <c r="D40" s="270"/>
      <c r="E40" s="281"/>
      <c r="F40" s="238">
        <v>0.03</v>
      </c>
      <c r="G40" s="250" t="s">
        <v>1</v>
      </c>
      <c r="H40" s="250" t="s">
        <v>1</v>
      </c>
      <c r="I40" s="250" t="s">
        <v>1</v>
      </c>
      <c r="J40" s="250" t="s">
        <v>1</v>
      </c>
      <c r="K40" s="250" t="s">
        <v>1</v>
      </c>
      <c r="L40" s="250" t="s">
        <v>1</v>
      </c>
      <c r="M40" s="250" t="s">
        <v>1</v>
      </c>
      <c r="N40" s="250" t="s">
        <v>1</v>
      </c>
      <c r="O40" s="250" t="s">
        <v>1</v>
      </c>
      <c r="P40" s="250" t="s">
        <v>1</v>
      </c>
      <c r="Q40" s="250" t="s">
        <v>1</v>
      </c>
      <c r="R40" s="250" t="s">
        <v>1</v>
      </c>
      <c r="S40" s="250" t="s">
        <v>1</v>
      </c>
    </row>
    <row r="41" spans="1:19" s="2" customFormat="1" ht="18" customHeight="1">
      <c r="A41" s="269" t="s">
        <v>76</v>
      </c>
      <c r="B41" s="278"/>
      <c r="C41" s="278"/>
      <c r="D41" s="278"/>
      <c r="E41" s="278"/>
      <c r="F41" s="238">
        <v>0.35</v>
      </c>
      <c r="G41" s="250" t="s">
        <v>1</v>
      </c>
      <c r="H41" s="250" t="s">
        <v>0</v>
      </c>
      <c r="I41" s="250" t="s">
        <v>0</v>
      </c>
      <c r="J41" s="250" t="s">
        <v>0</v>
      </c>
      <c r="K41" s="250" t="s">
        <v>0</v>
      </c>
      <c r="L41" s="250" t="s">
        <v>0</v>
      </c>
      <c r="M41" s="250" t="s">
        <v>0</v>
      </c>
      <c r="N41" s="250" t="s">
        <v>0</v>
      </c>
      <c r="O41" s="250" t="s">
        <v>0</v>
      </c>
      <c r="P41" s="250" t="s">
        <v>0</v>
      </c>
      <c r="Q41" s="250" t="s">
        <v>0</v>
      </c>
      <c r="R41" s="250" t="s">
        <v>0</v>
      </c>
      <c r="S41" s="250" t="s">
        <v>0</v>
      </c>
    </row>
    <row r="42" spans="1:19" s="39" customFormat="1" ht="18" customHeight="1">
      <c r="A42" s="151" t="s">
        <v>16</v>
      </c>
      <c r="B42" s="37"/>
      <c r="C42" s="37"/>
      <c r="D42" s="37"/>
      <c r="E42" s="194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4"/>
    </row>
    <row r="43" spans="1:19" s="2" customFormat="1" ht="18" customHeight="1">
      <c r="A43" s="269" t="s">
        <v>56</v>
      </c>
      <c r="B43" s="268"/>
      <c r="C43" s="268"/>
      <c r="D43" s="268"/>
      <c r="E43" s="278"/>
      <c r="F43" s="461">
        <v>0.03</v>
      </c>
      <c r="G43" s="250" t="s">
        <v>0</v>
      </c>
      <c r="H43" s="250" t="s">
        <v>1</v>
      </c>
      <c r="I43" s="250" t="s">
        <v>1</v>
      </c>
      <c r="J43" s="250" t="s">
        <v>1</v>
      </c>
      <c r="K43" s="250" t="s">
        <v>1</v>
      </c>
      <c r="L43" s="250" t="s">
        <v>1</v>
      </c>
      <c r="M43" s="250" t="s">
        <v>1</v>
      </c>
      <c r="N43" s="250" t="s">
        <v>1</v>
      </c>
      <c r="O43" s="250" t="s">
        <v>1</v>
      </c>
      <c r="P43" s="250" t="s">
        <v>1</v>
      </c>
      <c r="Q43" s="250" t="s">
        <v>1</v>
      </c>
      <c r="R43" s="250" t="s">
        <v>1</v>
      </c>
      <c r="S43" s="250" t="s">
        <v>1</v>
      </c>
    </row>
    <row r="44" spans="1:19" s="2" customFormat="1" ht="18" customHeight="1">
      <c r="A44" s="269" t="s">
        <v>134</v>
      </c>
      <c r="B44" s="344"/>
      <c r="C44" s="344"/>
      <c r="D44" s="344"/>
      <c r="E44" s="344"/>
      <c r="F44" s="461">
        <v>0.02</v>
      </c>
      <c r="G44" s="250" t="s">
        <v>0</v>
      </c>
      <c r="H44" s="250" t="s">
        <v>1</v>
      </c>
      <c r="I44" s="250" t="s">
        <v>1</v>
      </c>
      <c r="J44" s="250" t="s">
        <v>1</v>
      </c>
      <c r="K44" s="250" t="s">
        <v>1</v>
      </c>
      <c r="L44" s="250" t="s">
        <v>1</v>
      </c>
      <c r="M44" s="250" t="s">
        <v>1</v>
      </c>
      <c r="N44" s="250" t="s">
        <v>1</v>
      </c>
      <c r="O44" s="250" t="s">
        <v>1</v>
      </c>
      <c r="P44" s="250" t="s">
        <v>1</v>
      </c>
      <c r="Q44" s="250" t="s">
        <v>1</v>
      </c>
      <c r="R44" s="250" t="s">
        <v>1</v>
      </c>
      <c r="S44" s="250" t="s">
        <v>1</v>
      </c>
    </row>
    <row r="45" spans="1:19" s="39" customFormat="1" ht="18" customHeight="1">
      <c r="A45" s="151" t="s">
        <v>74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3"/>
      <c r="O45" s="153"/>
      <c r="P45" s="153"/>
      <c r="Q45" s="153"/>
      <c r="R45" s="153"/>
      <c r="S45" s="154"/>
    </row>
    <row r="46" spans="1:19" s="2" customFormat="1" ht="18" customHeight="1">
      <c r="A46" s="269" t="s">
        <v>388</v>
      </c>
      <c r="B46" s="270"/>
      <c r="C46" s="270"/>
      <c r="D46" s="270"/>
      <c r="E46" s="270"/>
      <c r="F46" s="238">
        <v>0.03</v>
      </c>
      <c r="G46" s="250" t="s">
        <v>0</v>
      </c>
      <c r="H46" s="250" t="s">
        <v>1</v>
      </c>
      <c r="I46" s="250" t="s">
        <v>1</v>
      </c>
      <c r="J46" s="250" t="s">
        <v>1</v>
      </c>
      <c r="K46" s="250" t="s">
        <v>1</v>
      </c>
      <c r="L46" s="250" t="s">
        <v>1</v>
      </c>
      <c r="M46" s="250" t="s">
        <v>1</v>
      </c>
      <c r="N46" s="250" t="s">
        <v>1</v>
      </c>
      <c r="O46" s="250" t="s">
        <v>1</v>
      </c>
      <c r="P46" s="250" t="s">
        <v>1</v>
      </c>
      <c r="Q46" s="250" t="s">
        <v>1</v>
      </c>
      <c r="R46" s="250" t="s">
        <v>1</v>
      </c>
      <c r="S46" s="250" t="s">
        <v>1</v>
      </c>
    </row>
    <row r="47" spans="1:19" s="2" customFormat="1" ht="18" customHeight="1">
      <c r="A47" s="267" t="s">
        <v>94</v>
      </c>
      <c r="B47" s="268"/>
      <c r="C47" s="268"/>
      <c r="D47" s="268"/>
      <c r="E47" s="268"/>
      <c r="F47" s="238">
        <v>0.07</v>
      </c>
      <c r="G47" s="250" t="s">
        <v>0</v>
      </c>
      <c r="H47" s="250" t="s">
        <v>1</v>
      </c>
      <c r="I47" s="250" t="s">
        <v>1</v>
      </c>
      <c r="J47" s="250" t="s">
        <v>58</v>
      </c>
      <c r="K47" s="250" t="s">
        <v>1</v>
      </c>
      <c r="L47" s="250" t="s">
        <v>1</v>
      </c>
      <c r="M47" s="250" t="s">
        <v>58</v>
      </c>
      <c r="N47" s="250" t="s">
        <v>1</v>
      </c>
      <c r="O47" s="250" t="s">
        <v>1</v>
      </c>
      <c r="P47" s="250" t="s">
        <v>58</v>
      </c>
      <c r="Q47" s="250" t="s">
        <v>1</v>
      </c>
      <c r="R47" s="250" t="s">
        <v>1</v>
      </c>
      <c r="S47" s="250" t="s">
        <v>58</v>
      </c>
    </row>
    <row r="48" spans="1:19" s="37" customFormat="1" ht="18" customHeight="1">
      <c r="A48" s="195" t="s">
        <v>72</v>
      </c>
      <c r="B48" s="39"/>
      <c r="C48" s="39"/>
      <c r="D48" s="39"/>
      <c r="E48" s="183"/>
      <c r="F48" s="152"/>
      <c r="G48" s="152"/>
      <c r="H48" s="152"/>
      <c r="I48" s="152"/>
      <c r="J48" s="152"/>
      <c r="K48" s="152"/>
      <c r="L48" s="152"/>
      <c r="M48" s="152"/>
      <c r="N48" s="153"/>
      <c r="O48" s="153"/>
      <c r="P48" s="153"/>
      <c r="Q48" s="153"/>
      <c r="R48" s="153"/>
      <c r="S48" s="154"/>
    </row>
    <row r="49" spans="1:19" s="2" customFormat="1" ht="18" customHeight="1">
      <c r="A49" s="269" t="s">
        <v>63</v>
      </c>
      <c r="B49" s="268"/>
      <c r="C49" s="268"/>
      <c r="D49" s="268"/>
      <c r="E49" s="419"/>
      <c r="F49" s="238">
        <v>0.03</v>
      </c>
      <c r="G49" s="250" t="s">
        <v>0</v>
      </c>
      <c r="H49" s="250" t="s">
        <v>1</v>
      </c>
      <c r="I49" s="250" t="s">
        <v>1</v>
      </c>
      <c r="J49" s="250" t="s">
        <v>1</v>
      </c>
      <c r="K49" s="250" t="s">
        <v>1</v>
      </c>
      <c r="L49" s="250" t="s">
        <v>1</v>
      </c>
      <c r="M49" s="250" t="s">
        <v>1</v>
      </c>
      <c r="N49" s="250" t="s">
        <v>1</v>
      </c>
      <c r="O49" s="250" t="s">
        <v>1</v>
      </c>
      <c r="P49" s="250" t="s">
        <v>1</v>
      </c>
      <c r="Q49" s="250" t="s">
        <v>1</v>
      </c>
      <c r="R49" s="250" t="s">
        <v>1</v>
      </c>
      <c r="S49" s="250" t="s">
        <v>1</v>
      </c>
    </row>
    <row r="50" spans="1:19" s="2" customFormat="1" ht="18" customHeight="1">
      <c r="A50" s="439" t="s">
        <v>73</v>
      </c>
      <c r="B50" s="344"/>
      <c r="C50" s="344"/>
      <c r="D50" s="344"/>
      <c r="E50" s="441"/>
      <c r="F50" s="238">
        <v>0.35</v>
      </c>
      <c r="G50" s="250" t="s">
        <v>0</v>
      </c>
      <c r="H50" s="250" t="s">
        <v>1</v>
      </c>
      <c r="I50" s="250" t="s">
        <v>1</v>
      </c>
      <c r="J50" s="250" t="s">
        <v>1</v>
      </c>
      <c r="K50" s="250" t="s">
        <v>1</v>
      </c>
      <c r="L50" s="250" t="s">
        <v>1</v>
      </c>
      <c r="M50" s="250" t="s">
        <v>1</v>
      </c>
      <c r="N50" s="250" t="s">
        <v>1</v>
      </c>
      <c r="O50" s="250" t="s">
        <v>1</v>
      </c>
      <c r="P50" s="250" t="s">
        <v>1</v>
      </c>
      <c r="Q50" s="250" t="s">
        <v>1</v>
      </c>
      <c r="R50" s="250" t="s">
        <v>1</v>
      </c>
      <c r="S50" s="250" t="s">
        <v>1</v>
      </c>
    </row>
    <row r="51" spans="1:19" s="2" customFormat="1" ht="15.75">
      <c r="A51" s="273"/>
      <c r="B51" s="278"/>
      <c r="C51" s="278"/>
      <c r="D51" s="278"/>
      <c r="E51" s="278"/>
      <c r="F51" s="28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</row>
    <row r="52" spans="1:21" s="19" customFormat="1" ht="15.75" customHeight="1">
      <c r="A52" s="693" t="s">
        <v>275</v>
      </c>
      <c r="B52" s="335"/>
      <c r="C52" s="335"/>
      <c r="D52" s="335"/>
      <c r="E52" s="282" t="s">
        <v>276</v>
      </c>
      <c r="F52" s="238" t="s">
        <v>281</v>
      </c>
      <c r="G52" s="239">
        <v>1.2</v>
      </c>
      <c r="H52" s="239">
        <v>2.19</v>
      </c>
      <c r="I52" s="239">
        <v>3.1575</v>
      </c>
      <c r="J52" s="239">
        <v>2.6325</v>
      </c>
      <c r="K52" s="239">
        <v>3.1575</v>
      </c>
      <c r="L52" s="239">
        <v>2.19</v>
      </c>
      <c r="M52" s="239">
        <v>4.5375</v>
      </c>
      <c r="N52" s="239">
        <v>3.315</v>
      </c>
      <c r="O52" s="239">
        <v>3.1575</v>
      </c>
      <c r="P52" s="239">
        <v>2.6325</v>
      </c>
      <c r="Q52" s="239">
        <v>3.1575</v>
      </c>
      <c r="R52" s="239">
        <v>2.19</v>
      </c>
      <c r="S52" s="239">
        <v>4.5375</v>
      </c>
      <c r="U52" s="3"/>
    </row>
    <row r="53" spans="1:21" s="19" customFormat="1" ht="15.75" customHeight="1">
      <c r="A53" s="694"/>
      <c r="B53" s="341"/>
      <c r="C53" s="342"/>
      <c r="D53" s="342"/>
      <c r="E53" s="282" t="s">
        <v>277</v>
      </c>
      <c r="F53" s="240" t="s">
        <v>278</v>
      </c>
      <c r="G53" s="241">
        <f aca="true" t="shared" si="0" ref="G53:S53">G52*1490</f>
        <v>1788</v>
      </c>
      <c r="H53" s="241">
        <f t="shared" si="0"/>
        <v>3263.1</v>
      </c>
      <c r="I53" s="241">
        <f t="shared" si="0"/>
        <v>4704.675</v>
      </c>
      <c r="J53" s="241">
        <f t="shared" si="0"/>
        <v>3922.4249999999997</v>
      </c>
      <c r="K53" s="241">
        <f t="shared" si="0"/>
        <v>4704.675</v>
      </c>
      <c r="L53" s="241">
        <f t="shared" si="0"/>
        <v>3263.1</v>
      </c>
      <c r="M53" s="241">
        <f t="shared" si="0"/>
        <v>6760.874999999999</v>
      </c>
      <c r="N53" s="241">
        <f t="shared" si="0"/>
        <v>4939.35</v>
      </c>
      <c r="O53" s="241">
        <f t="shared" si="0"/>
        <v>4704.675</v>
      </c>
      <c r="P53" s="241">
        <f t="shared" si="0"/>
        <v>3922.4249999999997</v>
      </c>
      <c r="Q53" s="241">
        <f t="shared" si="0"/>
        <v>4704.675</v>
      </c>
      <c r="R53" s="241">
        <f t="shared" si="0"/>
        <v>3263.1</v>
      </c>
      <c r="S53" s="241">
        <f t="shared" si="0"/>
        <v>6760.874999999999</v>
      </c>
      <c r="U53" s="3"/>
    </row>
    <row r="54" spans="1:21" s="19" customFormat="1" ht="15.75" customHeight="1">
      <c r="A54" s="285" t="s">
        <v>325</v>
      </c>
      <c r="B54" s="343"/>
      <c r="C54" s="341"/>
      <c r="D54" s="341"/>
      <c r="E54" s="282" t="s">
        <v>279</v>
      </c>
      <c r="F54" s="238" t="s">
        <v>278</v>
      </c>
      <c r="G54" s="242">
        <f>G104</f>
        <v>2358</v>
      </c>
      <c r="H54" s="242">
        <f aca="true" t="shared" si="1" ref="H54:S54">H104</f>
        <v>2358</v>
      </c>
      <c r="I54" s="242">
        <f t="shared" si="1"/>
        <v>3403</v>
      </c>
      <c r="J54" s="242">
        <f t="shared" si="1"/>
        <v>5644</v>
      </c>
      <c r="K54" s="242">
        <f t="shared" si="1"/>
        <v>5603</v>
      </c>
      <c r="L54" s="242">
        <f t="shared" si="1"/>
        <v>2358</v>
      </c>
      <c r="M54" s="242">
        <f t="shared" si="1"/>
        <v>8549</v>
      </c>
      <c r="N54" s="242">
        <f t="shared" si="1"/>
        <v>27358</v>
      </c>
      <c r="O54" s="242">
        <f t="shared" si="1"/>
        <v>5603</v>
      </c>
      <c r="P54" s="242">
        <f t="shared" si="1"/>
        <v>5644</v>
      </c>
      <c r="Q54" s="242">
        <f t="shared" si="1"/>
        <v>3403</v>
      </c>
      <c r="R54" s="242">
        <f t="shared" si="1"/>
        <v>2358</v>
      </c>
      <c r="S54" s="242">
        <f t="shared" si="1"/>
        <v>10749</v>
      </c>
      <c r="U54" s="3"/>
    </row>
    <row r="55" spans="1:21" s="19" customFormat="1" ht="15.75" customHeight="1">
      <c r="A55" s="283" t="s">
        <v>280</v>
      </c>
      <c r="B55" s="190"/>
      <c r="C55" s="190"/>
      <c r="D55" s="190"/>
      <c r="E55" s="284"/>
      <c r="F55" s="243" t="s">
        <v>278</v>
      </c>
      <c r="G55" s="244">
        <f aca="true" t="shared" si="2" ref="G55:S55">G54+G53</f>
        <v>4146</v>
      </c>
      <c r="H55" s="244">
        <f t="shared" si="2"/>
        <v>5621.1</v>
      </c>
      <c r="I55" s="244">
        <f t="shared" si="2"/>
        <v>8107.675</v>
      </c>
      <c r="J55" s="244">
        <f t="shared" si="2"/>
        <v>9566.425</v>
      </c>
      <c r="K55" s="244">
        <f t="shared" si="2"/>
        <v>10307.675</v>
      </c>
      <c r="L55" s="244">
        <f t="shared" si="2"/>
        <v>5621.1</v>
      </c>
      <c r="M55" s="244">
        <f t="shared" si="2"/>
        <v>15309.875</v>
      </c>
      <c r="N55" s="244">
        <f t="shared" si="2"/>
        <v>32297.35</v>
      </c>
      <c r="O55" s="244">
        <f t="shared" si="2"/>
        <v>10307.675</v>
      </c>
      <c r="P55" s="244">
        <f t="shared" si="2"/>
        <v>9566.425</v>
      </c>
      <c r="Q55" s="244">
        <f t="shared" si="2"/>
        <v>8107.675</v>
      </c>
      <c r="R55" s="244">
        <f t="shared" si="2"/>
        <v>5621.1</v>
      </c>
      <c r="S55" s="244">
        <f t="shared" si="2"/>
        <v>17509.875</v>
      </c>
      <c r="U55" s="3"/>
    </row>
    <row r="56" spans="1:21" s="19" customFormat="1" ht="15.75" customHeight="1">
      <c r="A56" s="340" t="s">
        <v>326</v>
      </c>
      <c r="B56" s="344"/>
      <c r="C56" s="344"/>
      <c r="D56" s="344"/>
      <c r="E56" s="282" t="s">
        <v>276</v>
      </c>
      <c r="F56" s="238" t="s">
        <v>281</v>
      </c>
      <c r="G56" s="239">
        <v>1.275</v>
      </c>
      <c r="H56" s="239">
        <v>2.34</v>
      </c>
      <c r="I56" s="239">
        <v>3.2325</v>
      </c>
      <c r="J56" s="239">
        <v>2.7075</v>
      </c>
      <c r="K56" s="239">
        <v>3.3075</v>
      </c>
      <c r="L56" s="239">
        <v>2.265</v>
      </c>
      <c r="M56" s="239">
        <v>4.6125</v>
      </c>
      <c r="N56" s="239">
        <v>3.465</v>
      </c>
      <c r="O56" s="239">
        <v>3.2325</v>
      </c>
      <c r="P56" s="239">
        <v>2.7075</v>
      </c>
      <c r="Q56" s="239">
        <v>3.3075</v>
      </c>
      <c r="R56" s="239">
        <v>2.265</v>
      </c>
      <c r="S56" s="239">
        <v>4.6125</v>
      </c>
      <c r="U56" s="3"/>
    </row>
    <row r="57" spans="1:21" s="19" customFormat="1" ht="15.75" customHeight="1">
      <c r="A57" s="340"/>
      <c r="B57" s="344"/>
      <c r="C57" s="344"/>
      <c r="D57" s="344"/>
      <c r="E57" s="282" t="s">
        <v>277</v>
      </c>
      <c r="F57" s="240" t="s">
        <v>278</v>
      </c>
      <c r="G57" s="241">
        <f aca="true" t="shared" si="3" ref="G57:S57">G56*1490</f>
        <v>1899.7499999999998</v>
      </c>
      <c r="H57" s="241">
        <f t="shared" si="3"/>
        <v>3486.6</v>
      </c>
      <c r="I57" s="241">
        <f t="shared" si="3"/>
        <v>4816.425</v>
      </c>
      <c r="J57" s="241">
        <f t="shared" si="3"/>
        <v>4034.175</v>
      </c>
      <c r="K57" s="241">
        <f t="shared" si="3"/>
        <v>4928.175</v>
      </c>
      <c r="L57" s="241">
        <f t="shared" si="3"/>
        <v>3374.8500000000004</v>
      </c>
      <c r="M57" s="241">
        <f t="shared" si="3"/>
        <v>6872.625</v>
      </c>
      <c r="N57" s="241">
        <f t="shared" si="3"/>
        <v>5162.849999999999</v>
      </c>
      <c r="O57" s="241">
        <f t="shared" si="3"/>
        <v>4816.425</v>
      </c>
      <c r="P57" s="241">
        <f t="shared" si="3"/>
        <v>4034.175</v>
      </c>
      <c r="Q57" s="241">
        <f t="shared" si="3"/>
        <v>4928.175</v>
      </c>
      <c r="R57" s="241">
        <f t="shared" si="3"/>
        <v>3374.8500000000004</v>
      </c>
      <c r="S57" s="241">
        <f t="shared" si="3"/>
        <v>6872.625</v>
      </c>
      <c r="U57" s="3"/>
    </row>
    <row r="58" spans="1:21" s="19" customFormat="1" ht="15.75" customHeight="1">
      <c r="A58" s="345"/>
      <c r="B58" s="341"/>
      <c r="C58" s="341"/>
      <c r="D58" s="341"/>
      <c r="E58" s="282" t="s">
        <v>279</v>
      </c>
      <c r="F58" s="238" t="s">
        <v>278</v>
      </c>
      <c r="G58" s="242">
        <f>G105</f>
        <v>2358</v>
      </c>
      <c r="H58" s="242">
        <f aca="true" t="shared" si="4" ref="H58:S58">H105</f>
        <v>2673</v>
      </c>
      <c r="I58" s="242">
        <f t="shared" si="4"/>
        <v>3403</v>
      </c>
      <c r="J58" s="242">
        <f t="shared" si="4"/>
        <v>5455</v>
      </c>
      <c r="K58" s="242">
        <f t="shared" si="4"/>
        <v>5918</v>
      </c>
      <c r="L58" s="242">
        <f t="shared" si="4"/>
        <v>2358</v>
      </c>
      <c r="M58" s="242">
        <f t="shared" si="4"/>
        <v>8549</v>
      </c>
      <c r="N58" s="242">
        <f t="shared" si="4"/>
        <v>14358</v>
      </c>
      <c r="O58" s="242">
        <f t="shared" si="4"/>
        <v>5603</v>
      </c>
      <c r="P58" s="242">
        <f t="shared" si="4"/>
        <v>5644</v>
      </c>
      <c r="Q58" s="242">
        <f t="shared" si="4"/>
        <v>3718</v>
      </c>
      <c r="R58" s="242">
        <f t="shared" si="4"/>
        <v>2358</v>
      </c>
      <c r="S58" s="242">
        <f t="shared" si="4"/>
        <v>10749</v>
      </c>
      <c r="U58" s="3"/>
    </row>
    <row r="59" spans="1:21" s="19" customFormat="1" ht="15.75" customHeight="1">
      <c r="A59" s="283" t="s">
        <v>280</v>
      </c>
      <c r="B59" s="190"/>
      <c r="C59" s="190"/>
      <c r="D59" s="190"/>
      <c r="E59" s="284"/>
      <c r="F59" s="243" t="s">
        <v>278</v>
      </c>
      <c r="G59" s="244">
        <f aca="true" t="shared" si="5" ref="G59:S59">G58+G57</f>
        <v>4257.75</v>
      </c>
      <c r="H59" s="244">
        <f t="shared" si="5"/>
        <v>6159.6</v>
      </c>
      <c r="I59" s="244">
        <f t="shared" si="5"/>
        <v>8219.425</v>
      </c>
      <c r="J59" s="244">
        <f t="shared" si="5"/>
        <v>9489.175</v>
      </c>
      <c r="K59" s="244">
        <f t="shared" si="5"/>
        <v>10846.175</v>
      </c>
      <c r="L59" s="244">
        <f t="shared" si="5"/>
        <v>5732.85</v>
      </c>
      <c r="M59" s="244">
        <f t="shared" si="5"/>
        <v>15421.625</v>
      </c>
      <c r="N59" s="244">
        <f t="shared" si="5"/>
        <v>19520.85</v>
      </c>
      <c r="O59" s="244">
        <f t="shared" si="5"/>
        <v>10419.425</v>
      </c>
      <c r="P59" s="244">
        <f t="shared" si="5"/>
        <v>9678.175</v>
      </c>
      <c r="Q59" s="244">
        <f t="shared" si="5"/>
        <v>8646.175</v>
      </c>
      <c r="R59" s="244">
        <f t="shared" si="5"/>
        <v>5732.85</v>
      </c>
      <c r="S59" s="244">
        <f t="shared" si="5"/>
        <v>17621.625</v>
      </c>
      <c r="U59" s="3"/>
    </row>
    <row r="60" spans="1:21" s="19" customFormat="1" ht="15.75" customHeight="1">
      <c r="A60" s="694" t="s">
        <v>339</v>
      </c>
      <c r="B60" s="341"/>
      <c r="C60" s="341"/>
      <c r="D60" s="341"/>
      <c r="E60" s="282" t="s">
        <v>276</v>
      </c>
      <c r="F60" s="245" t="s">
        <v>281</v>
      </c>
      <c r="G60" s="239">
        <v>1.425</v>
      </c>
      <c r="H60" s="239">
        <v>2.415</v>
      </c>
      <c r="I60" s="239">
        <v>3.3825</v>
      </c>
      <c r="J60" s="239">
        <v>2.8575</v>
      </c>
      <c r="K60" s="239">
        <v>3.3825</v>
      </c>
      <c r="L60" s="239">
        <v>2.415</v>
      </c>
      <c r="M60" s="239">
        <v>4.7625</v>
      </c>
      <c r="N60" s="239">
        <v>3.54</v>
      </c>
      <c r="O60" s="239">
        <v>3.3825</v>
      </c>
      <c r="P60" s="239">
        <v>2.8575</v>
      </c>
      <c r="Q60" s="239">
        <v>3.3825</v>
      </c>
      <c r="R60" s="239">
        <v>2.415</v>
      </c>
      <c r="S60" s="239">
        <v>4.7625</v>
      </c>
      <c r="U60" s="3"/>
    </row>
    <row r="61" spans="1:21" s="19" customFormat="1" ht="15.75" customHeight="1">
      <c r="A61" s="694"/>
      <c r="B61" s="341"/>
      <c r="C61" s="341"/>
      <c r="D61" s="341"/>
      <c r="E61" s="282" t="s">
        <v>277</v>
      </c>
      <c r="F61" s="240" t="s">
        <v>278</v>
      </c>
      <c r="G61" s="445">
        <f aca="true" t="shared" si="6" ref="G61:S61">G60*1490</f>
        <v>2123.25</v>
      </c>
      <c r="H61" s="445">
        <f t="shared" si="6"/>
        <v>3598.35</v>
      </c>
      <c r="I61" s="445">
        <f t="shared" si="6"/>
        <v>5039.925</v>
      </c>
      <c r="J61" s="445">
        <f t="shared" si="6"/>
        <v>4257.675</v>
      </c>
      <c r="K61" s="445">
        <f t="shared" si="6"/>
        <v>5039.925</v>
      </c>
      <c r="L61" s="445">
        <f t="shared" si="6"/>
        <v>3598.35</v>
      </c>
      <c r="M61" s="445">
        <f t="shared" si="6"/>
        <v>7096.125</v>
      </c>
      <c r="N61" s="462">
        <f t="shared" si="6"/>
        <v>5274.6</v>
      </c>
      <c r="O61" s="462">
        <f t="shared" si="6"/>
        <v>5039.925</v>
      </c>
      <c r="P61" s="462">
        <f t="shared" si="6"/>
        <v>4257.675</v>
      </c>
      <c r="Q61" s="462">
        <f t="shared" si="6"/>
        <v>5039.925</v>
      </c>
      <c r="R61" s="462">
        <f t="shared" si="6"/>
        <v>3598.35</v>
      </c>
      <c r="S61" s="462">
        <f t="shared" si="6"/>
        <v>7096.125</v>
      </c>
      <c r="U61" s="3"/>
    </row>
    <row r="62" spans="1:21" s="19" customFormat="1" ht="15.75" customHeight="1">
      <c r="A62" s="285" t="s">
        <v>325</v>
      </c>
      <c r="B62" s="343"/>
      <c r="C62" s="343"/>
      <c r="D62" s="343"/>
      <c r="E62" s="282" t="s">
        <v>279</v>
      </c>
      <c r="F62" s="238" t="s">
        <v>278</v>
      </c>
      <c r="G62" s="248">
        <f>G106</f>
        <v>2358</v>
      </c>
      <c r="H62" s="248">
        <f aca="true" t="shared" si="7" ref="H62:S62">H106</f>
        <v>2358</v>
      </c>
      <c r="I62" s="248">
        <f t="shared" si="7"/>
        <v>3403</v>
      </c>
      <c r="J62" s="248">
        <f t="shared" si="7"/>
        <v>5644</v>
      </c>
      <c r="K62" s="248">
        <f t="shared" si="7"/>
        <v>5603</v>
      </c>
      <c r="L62" s="248">
        <f t="shared" si="7"/>
        <v>2358</v>
      </c>
      <c r="M62" s="248">
        <f t="shared" si="7"/>
        <v>8360</v>
      </c>
      <c r="N62" s="248">
        <f t="shared" si="7"/>
        <v>27673</v>
      </c>
      <c r="O62" s="248">
        <f t="shared" si="7"/>
        <v>5603</v>
      </c>
      <c r="P62" s="248">
        <f t="shared" si="7"/>
        <v>5455</v>
      </c>
      <c r="Q62" s="248">
        <f t="shared" si="7"/>
        <v>3403</v>
      </c>
      <c r="R62" s="248">
        <f t="shared" si="7"/>
        <v>2358</v>
      </c>
      <c r="S62" s="248">
        <f t="shared" si="7"/>
        <v>10560</v>
      </c>
      <c r="U62" s="3"/>
    </row>
    <row r="63" spans="1:21" s="19" customFormat="1" ht="15.75" customHeight="1">
      <c r="A63" s="346" t="s">
        <v>280</v>
      </c>
      <c r="B63" s="347"/>
      <c r="C63" s="347"/>
      <c r="D63" s="347"/>
      <c r="E63" s="284"/>
      <c r="F63" s="243" t="s">
        <v>278</v>
      </c>
      <c r="G63" s="244">
        <f aca="true" t="shared" si="8" ref="G63:S63">G61+G62</f>
        <v>4481.25</v>
      </c>
      <c r="H63" s="244">
        <f t="shared" si="8"/>
        <v>5956.35</v>
      </c>
      <c r="I63" s="244">
        <f t="shared" si="8"/>
        <v>8442.925</v>
      </c>
      <c r="J63" s="244">
        <f t="shared" si="8"/>
        <v>9901.675</v>
      </c>
      <c r="K63" s="244">
        <f t="shared" si="8"/>
        <v>10642.925</v>
      </c>
      <c r="L63" s="244">
        <f t="shared" si="8"/>
        <v>5956.35</v>
      </c>
      <c r="M63" s="244">
        <f t="shared" si="8"/>
        <v>15456.125</v>
      </c>
      <c r="N63" s="244">
        <f t="shared" si="8"/>
        <v>32947.6</v>
      </c>
      <c r="O63" s="244">
        <f t="shared" si="8"/>
        <v>10642.925</v>
      </c>
      <c r="P63" s="244">
        <f t="shared" si="8"/>
        <v>9712.675</v>
      </c>
      <c r="Q63" s="244">
        <f t="shared" si="8"/>
        <v>8442.925</v>
      </c>
      <c r="R63" s="244">
        <f t="shared" si="8"/>
        <v>5956.35</v>
      </c>
      <c r="S63" s="244">
        <f t="shared" si="8"/>
        <v>17656.125</v>
      </c>
      <c r="T63" s="3"/>
      <c r="U63" s="3"/>
    </row>
    <row r="64" spans="1:21" s="19" customFormat="1" ht="15.75" customHeight="1">
      <c r="A64" s="735" t="s">
        <v>399</v>
      </c>
      <c r="B64" s="735"/>
      <c r="C64" s="735"/>
      <c r="D64" s="736"/>
      <c r="E64" s="477" t="s">
        <v>276</v>
      </c>
      <c r="F64" s="471" t="s">
        <v>281</v>
      </c>
      <c r="G64" s="481">
        <v>1.1025</v>
      </c>
      <c r="H64" s="481">
        <v>2.0925</v>
      </c>
      <c r="I64" s="481">
        <v>3.06</v>
      </c>
      <c r="J64" s="481">
        <v>2.46</v>
      </c>
      <c r="K64" s="481">
        <v>3.3825</v>
      </c>
      <c r="L64" s="481">
        <v>2.0925</v>
      </c>
      <c r="M64" s="481">
        <v>4.365</v>
      </c>
      <c r="N64" s="481">
        <v>3.2175</v>
      </c>
      <c r="O64" s="481">
        <v>3.06</v>
      </c>
      <c r="P64" s="481">
        <v>2.46</v>
      </c>
      <c r="Q64" s="481">
        <v>3.06</v>
      </c>
      <c r="R64" s="481">
        <v>2.415</v>
      </c>
      <c r="S64" s="481">
        <v>4.365</v>
      </c>
      <c r="T64" s="3"/>
      <c r="U64" s="3"/>
    </row>
    <row r="65" spans="1:21" s="19" customFormat="1" ht="15.75" customHeight="1">
      <c r="A65" s="737"/>
      <c r="B65" s="737"/>
      <c r="C65" s="737"/>
      <c r="D65" s="738"/>
      <c r="E65" s="477" t="s">
        <v>277</v>
      </c>
      <c r="F65" s="479" t="s">
        <v>278</v>
      </c>
      <c r="G65" s="247">
        <f aca="true" t="shared" si="9" ref="G65:S65">G64*1490</f>
        <v>1642.7250000000001</v>
      </c>
      <c r="H65" s="247">
        <f t="shared" si="9"/>
        <v>3117.825</v>
      </c>
      <c r="I65" s="247">
        <f t="shared" si="9"/>
        <v>4559.4</v>
      </c>
      <c r="J65" s="247">
        <f t="shared" si="9"/>
        <v>3665.4</v>
      </c>
      <c r="K65" s="247">
        <f t="shared" si="9"/>
        <v>5039.925</v>
      </c>
      <c r="L65" s="247">
        <f t="shared" si="9"/>
        <v>3117.825</v>
      </c>
      <c r="M65" s="247">
        <f t="shared" si="9"/>
        <v>6503.85</v>
      </c>
      <c r="N65" s="247">
        <f t="shared" si="9"/>
        <v>4794.075</v>
      </c>
      <c r="O65" s="247">
        <f t="shared" si="9"/>
        <v>4559.4</v>
      </c>
      <c r="P65" s="247">
        <f t="shared" si="9"/>
        <v>3665.4</v>
      </c>
      <c r="Q65" s="247">
        <f t="shared" si="9"/>
        <v>4559.4</v>
      </c>
      <c r="R65" s="247">
        <f t="shared" si="9"/>
        <v>3598.35</v>
      </c>
      <c r="S65" s="247">
        <f t="shared" si="9"/>
        <v>6503.85</v>
      </c>
      <c r="T65" s="3"/>
      <c r="U65" s="3"/>
    </row>
    <row r="66" spans="1:21" s="474" customFormat="1" ht="15.75" customHeight="1">
      <c r="A66" s="476" t="s">
        <v>325</v>
      </c>
      <c r="B66" s="470"/>
      <c r="C66" s="470"/>
      <c r="D66" s="470"/>
      <c r="E66" s="477" t="s">
        <v>279</v>
      </c>
      <c r="F66" s="480" t="s">
        <v>278</v>
      </c>
      <c r="G66" s="475">
        <f>G107</f>
        <v>2358</v>
      </c>
      <c r="H66" s="475">
        <f aca="true" t="shared" si="10" ref="H66:S66">H107</f>
        <v>2358</v>
      </c>
      <c r="I66" s="475">
        <f t="shared" si="10"/>
        <v>3403</v>
      </c>
      <c r="J66" s="475">
        <f t="shared" si="10"/>
        <v>4258</v>
      </c>
      <c r="K66" s="475">
        <f t="shared" si="10"/>
        <v>8177</v>
      </c>
      <c r="L66" s="475">
        <f t="shared" si="10"/>
        <v>2358</v>
      </c>
      <c r="M66" s="475">
        <f t="shared" si="10"/>
        <v>7163</v>
      </c>
      <c r="N66" s="475">
        <f t="shared" si="10"/>
        <v>27358</v>
      </c>
      <c r="O66" s="475">
        <f t="shared" si="10"/>
        <v>5603</v>
      </c>
      <c r="P66" s="475">
        <f t="shared" si="10"/>
        <v>4258</v>
      </c>
      <c r="Q66" s="475">
        <f t="shared" si="10"/>
        <v>3403</v>
      </c>
      <c r="R66" s="475">
        <f t="shared" si="10"/>
        <v>4932</v>
      </c>
      <c r="S66" s="475">
        <f t="shared" si="10"/>
        <v>9363</v>
      </c>
      <c r="T66" s="473"/>
      <c r="U66" s="473"/>
    </row>
    <row r="67" spans="1:21" s="474" customFormat="1" ht="15.75" customHeight="1">
      <c r="A67" s="346" t="s">
        <v>280</v>
      </c>
      <c r="B67" s="472"/>
      <c r="C67" s="472"/>
      <c r="D67" s="472"/>
      <c r="E67" s="478"/>
      <c r="F67" s="243" t="s">
        <v>278</v>
      </c>
      <c r="G67" s="482">
        <f>G65+G66</f>
        <v>4000.7250000000004</v>
      </c>
      <c r="H67" s="482">
        <f aca="true" t="shared" si="11" ref="H67:S67">H65+H66</f>
        <v>5475.825</v>
      </c>
      <c r="I67" s="482">
        <f t="shared" si="11"/>
        <v>7962.4</v>
      </c>
      <c r="J67" s="482">
        <f t="shared" si="11"/>
        <v>7923.4</v>
      </c>
      <c r="K67" s="482">
        <f t="shared" si="11"/>
        <v>13216.925</v>
      </c>
      <c r="L67" s="482">
        <f t="shared" si="11"/>
        <v>5475.825</v>
      </c>
      <c r="M67" s="482">
        <f t="shared" si="11"/>
        <v>13666.85</v>
      </c>
      <c r="N67" s="482">
        <f t="shared" si="11"/>
        <v>32152.075</v>
      </c>
      <c r="O67" s="482">
        <f t="shared" si="11"/>
        <v>10162.4</v>
      </c>
      <c r="P67" s="482">
        <f t="shared" si="11"/>
        <v>7923.4</v>
      </c>
      <c r="Q67" s="482">
        <f t="shared" si="11"/>
        <v>7962.4</v>
      </c>
      <c r="R67" s="482">
        <f t="shared" si="11"/>
        <v>8530.35</v>
      </c>
      <c r="S67" s="482">
        <f t="shared" si="11"/>
        <v>15866.85</v>
      </c>
      <c r="T67" s="473"/>
      <c r="U67" s="473"/>
    </row>
    <row r="68" spans="2:19" s="2" customFormat="1" ht="9.75" customHeight="1">
      <c r="B68" s="174"/>
      <c r="C68" s="174"/>
      <c r="D68" s="174"/>
      <c r="E68" s="28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</row>
    <row r="69" spans="1:19" s="2" customFormat="1" ht="15.75">
      <c r="A69" s="198" t="s">
        <v>139</v>
      </c>
      <c r="B69" s="174"/>
      <c r="C69" s="174"/>
      <c r="D69" s="174"/>
      <c r="E69" s="190"/>
      <c r="F69" s="243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</row>
    <row r="70" spans="1:21" ht="15.75">
      <c r="A70" s="286" t="s">
        <v>273</v>
      </c>
      <c r="B70" s="287"/>
      <c r="C70" s="287"/>
      <c r="D70" s="288"/>
      <c r="E70" s="288"/>
      <c r="F70" s="233">
        <v>0.35</v>
      </c>
      <c r="G70" s="350" t="s">
        <v>0</v>
      </c>
      <c r="H70" s="350" t="s">
        <v>0</v>
      </c>
      <c r="I70" s="350" t="s">
        <v>2</v>
      </c>
      <c r="J70" s="350" t="s">
        <v>0</v>
      </c>
      <c r="K70" s="350" t="s">
        <v>2</v>
      </c>
      <c r="L70" s="350" t="s">
        <v>0</v>
      </c>
      <c r="M70" s="350" t="s">
        <v>2</v>
      </c>
      <c r="N70" s="350" t="s">
        <v>0</v>
      </c>
      <c r="O70" s="350" t="s">
        <v>2</v>
      </c>
      <c r="P70" s="350" t="s">
        <v>0</v>
      </c>
      <c r="Q70" s="350" t="s">
        <v>2</v>
      </c>
      <c r="R70" s="350" t="s">
        <v>0</v>
      </c>
      <c r="S70" s="350" t="s">
        <v>2</v>
      </c>
      <c r="T70" s="4"/>
      <c r="U70" s="4"/>
    </row>
    <row r="71" spans="1:19" ht="15.75">
      <c r="A71" s="289" t="s">
        <v>5</v>
      </c>
      <c r="B71" s="288"/>
      <c r="C71" s="288"/>
      <c r="D71" s="288"/>
      <c r="E71" s="288"/>
      <c r="F71" s="446">
        <v>1.3</v>
      </c>
      <c r="G71" s="350" t="s">
        <v>0</v>
      </c>
      <c r="H71" s="350" t="s">
        <v>0</v>
      </c>
      <c r="I71" s="350" t="s">
        <v>1</v>
      </c>
      <c r="J71" s="350" t="s">
        <v>0</v>
      </c>
      <c r="K71" s="350" t="s">
        <v>1</v>
      </c>
      <c r="L71" s="350" t="s">
        <v>0</v>
      </c>
      <c r="M71" s="350" t="s">
        <v>1</v>
      </c>
      <c r="N71" s="350" t="s">
        <v>0</v>
      </c>
      <c r="O71" s="350" t="s">
        <v>1</v>
      </c>
      <c r="P71" s="350" t="s">
        <v>0</v>
      </c>
      <c r="Q71" s="350" t="s">
        <v>1</v>
      </c>
      <c r="R71" s="350" t="s">
        <v>0</v>
      </c>
      <c r="S71" s="350" t="s">
        <v>1</v>
      </c>
    </row>
    <row r="72" spans="1:19" s="19" customFormat="1" ht="15.75">
      <c r="A72" s="463" t="s">
        <v>76</v>
      </c>
      <c r="B72" s="464"/>
      <c r="C72" s="464"/>
      <c r="D72" s="464"/>
      <c r="E72" s="464"/>
      <c r="F72" s="233" t="s">
        <v>371</v>
      </c>
      <c r="G72" s="350" t="s">
        <v>0</v>
      </c>
      <c r="H72" s="350" t="s">
        <v>1</v>
      </c>
      <c r="I72" s="350" t="s">
        <v>1</v>
      </c>
      <c r="J72" s="350" t="s">
        <v>1</v>
      </c>
      <c r="K72" s="350" t="s">
        <v>1</v>
      </c>
      <c r="L72" s="350" t="s">
        <v>1</v>
      </c>
      <c r="M72" s="350" t="s">
        <v>1</v>
      </c>
      <c r="N72" s="350" t="s">
        <v>1</v>
      </c>
      <c r="O72" s="350" t="s">
        <v>1</v>
      </c>
      <c r="P72" s="350" t="s">
        <v>1</v>
      </c>
      <c r="Q72" s="350" t="s">
        <v>1</v>
      </c>
      <c r="R72" s="350" t="s">
        <v>1</v>
      </c>
      <c r="S72" s="350" t="s">
        <v>1</v>
      </c>
    </row>
    <row r="73" spans="1:19" s="19" customFormat="1" ht="15.75">
      <c r="A73" s="289" t="s">
        <v>77</v>
      </c>
      <c r="B73" s="287"/>
      <c r="C73" s="287"/>
      <c r="D73" s="287"/>
      <c r="E73" s="287"/>
      <c r="F73" s="446">
        <v>1.4</v>
      </c>
      <c r="G73" s="350" t="s">
        <v>0</v>
      </c>
      <c r="H73" s="350" t="s">
        <v>0</v>
      </c>
      <c r="I73" s="350" t="s">
        <v>1</v>
      </c>
      <c r="J73" s="350" t="s">
        <v>0</v>
      </c>
      <c r="K73" s="350" t="s">
        <v>1</v>
      </c>
      <c r="L73" s="350" t="s">
        <v>0</v>
      </c>
      <c r="M73" s="350" t="s">
        <v>1</v>
      </c>
      <c r="N73" s="350" t="s">
        <v>0</v>
      </c>
      <c r="O73" s="350" t="s">
        <v>1</v>
      </c>
      <c r="P73" s="350" t="s">
        <v>0</v>
      </c>
      <c r="Q73" s="350" t="s">
        <v>1</v>
      </c>
      <c r="R73" s="350" t="s">
        <v>0</v>
      </c>
      <c r="S73" s="350" t="s">
        <v>0</v>
      </c>
    </row>
    <row r="74" spans="1:19" s="2" customFormat="1" ht="13.5" customHeight="1">
      <c r="A74" s="312"/>
      <c r="B74" s="14"/>
      <c r="C74" s="14"/>
      <c r="D74" s="14"/>
      <c r="E74" s="14"/>
      <c r="F74" s="14"/>
      <c r="G74" s="20"/>
      <c r="H74" s="20"/>
      <c r="I74" s="20"/>
      <c r="J74" s="20"/>
      <c r="K74" s="20"/>
      <c r="L74" s="20"/>
      <c r="M74" s="20"/>
      <c r="N74" s="14"/>
      <c r="O74" s="14"/>
      <c r="P74" s="14"/>
      <c r="Q74" s="14"/>
      <c r="R74" s="14"/>
      <c r="S74" s="14"/>
    </row>
    <row r="75" spans="1:19" s="2" customFormat="1" ht="15.75">
      <c r="A75" s="293" t="s">
        <v>273</v>
      </c>
      <c r="B75" s="294"/>
      <c r="C75" s="294"/>
      <c r="D75" s="294"/>
      <c r="E75" s="294"/>
      <c r="F75" s="229">
        <v>0.35</v>
      </c>
      <c r="G75" s="325" t="s">
        <v>0</v>
      </c>
      <c r="H75" s="325" t="s">
        <v>2</v>
      </c>
      <c r="I75" s="325" t="s">
        <v>2</v>
      </c>
      <c r="J75" s="325" t="s">
        <v>2</v>
      </c>
      <c r="K75" s="325" t="s">
        <v>0</v>
      </c>
      <c r="L75" s="325" t="s">
        <v>2</v>
      </c>
      <c r="M75" s="325" t="s">
        <v>2</v>
      </c>
      <c r="N75" s="325" t="s">
        <v>2</v>
      </c>
      <c r="O75" s="325" t="s">
        <v>0</v>
      </c>
      <c r="P75" s="325" t="s">
        <v>2</v>
      </c>
      <c r="Q75" s="325" t="s">
        <v>2</v>
      </c>
      <c r="R75" s="325" t="s">
        <v>2</v>
      </c>
      <c r="S75" s="325" t="s">
        <v>0</v>
      </c>
    </row>
    <row r="76" spans="1:19" s="2" customFormat="1" ht="15.75">
      <c r="A76" s="295" t="s">
        <v>274</v>
      </c>
      <c r="B76" s="296"/>
      <c r="C76" s="296"/>
      <c r="D76" s="296"/>
      <c r="E76" s="296"/>
      <c r="F76" s="227">
        <v>0.35</v>
      </c>
      <c r="G76" s="325" t="s">
        <v>0</v>
      </c>
      <c r="H76" s="325" t="s">
        <v>0</v>
      </c>
      <c r="I76" s="325" t="s">
        <v>2</v>
      </c>
      <c r="J76" s="325" t="s">
        <v>0</v>
      </c>
      <c r="K76" s="325" t="s">
        <v>0</v>
      </c>
      <c r="L76" s="325" t="s">
        <v>0</v>
      </c>
      <c r="M76" s="325" t="s">
        <v>2</v>
      </c>
      <c r="N76" s="325" t="s">
        <v>0</v>
      </c>
      <c r="O76" s="325" t="s">
        <v>0</v>
      </c>
      <c r="P76" s="325" t="s">
        <v>0</v>
      </c>
      <c r="Q76" s="325" t="s">
        <v>2</v>
      </c>
      <c r="R76" s="325" t="s">
        <v>0</v>
      </c>
      <c r="S76" s="325" t="s">
        <v>2</v>
      </c>
    </row>
    <row r="77" spans="1:19" s="2" customFormat="1" ht="15.75">
      <c r="A77" s="295" t="s">
        <v>270</v>
      </c>
      <c r="B77" s="294"/>
      <c r="C77" s="294"/>
      <c r="D77" s="294"/>
      <c r="E77" s="294"/>
      <c r="F77" s="229">
        <v>0.4</v>
      </c>
      <c r="G77" s="325" t="s">
        <v>0</v>
      </c>
      <c r="H77" s="325" t="s">
        <v>0</v>
      </c>
      <c r="I77" s="325" t="s">
        <v>0</v>
      </c>
      <c r="J77" s="325" t="s">
        <v>2</v>
      </c>
      <c r="K77" s="325" t="s">
        <v>0</v>
      </c>
      <c r="L77" s="325" t="s">
        <v>0</v>
      </c>
      <c r="M77" s="325" t="s">
        <v>0</v>
      </c>
      <c r="N77" s="325" t="s">
        <v>0</v>
      </c>
      <c r="O77" s="325" t="s">
        <v>0</v>
      </c>
      <c r="P77" s="325" t="s">
        <v>2</v>
      </c>
      <c r="Q77" s="325" t="s">
        <v>0</v>
      </c>
      <c r="R77" s="325" t="s">
        <v>0</v>
      </c>
      <c r="S77" s="325" t="s">
        <v>0</v>
      </c>
    </row>
    <row r="78" spans="1:19" s="2" customFormat="1" ht="15.75">
      <c r="A78" s="297" t="s">
        <v>262</v>
      </c>
      <c r="B78" s="296"/>
      <c r="C78" s="296"/>
      <c r="D78" s="296"/>
      <c r="E78" s="296"/>
      <c r="F78" s="231">
        <v>0.1</v>
      </c>
      <c r="G78" s="325" t="s">
        <v>0</v>
      </c>
      <c r="H78" s="325" t="s">
        <v>1</v>
      </c>
      <c r="I78" s="325" t="s">
        <v>1</v>
      </c>
      <c r="J78" s="325" t="s">
        <v>1</v>
      </c>
      <c r="K78" s="325" t="s">
        <v>1</v>
      </c>
      <c r="L78" s="325" t="s">
        <v>1</v>
      </c>
      <c r="M78" s="325" t="s">
        <v>1</v>
      </c>
      <c r="N78" s="325" t="s">
        <v>1</v>
      </c>
      <c r="O78" s="325" t="s">
        <v>1</v>
      </c>
      <c r="P78" s="325" t="s">
        <v>1</v>
      </c>
      <c r="Q78" s="325" t="s">
        <v>1</v>
      </c>
      <c r="R78" s="325" t="s">
        <v>1</v>
      </c>
      <c r="S78" s="325" t="s">
        <v>1</v>
      </c>
    </row>
    <row r="79" spans="1:19" s="2" customFormat="1" ht="15.75">
      <c r="A79" s="293" t="s">
        <v>269</v>
      </c>
      <c r="B79" s="294"/>
      <c r="C79" s="294"/>
      <c r="D79" s="294"/>
      <c r="E79" s="294"/>
      <c r="F79" s="229">
        <v>0.3</v>
      </c>
      <c r="G79" s="325" t="s">
        <v>0</v>
      </c>
      <c r="H79" s="325" t="s">
        <v>2</v>
      </c>
      <c r="I79" s="325" t="s">
        <v>0</v>
      </c>
      <c r="J79" s="325" t="s">
        <v>0</v>
      </c>
      <c r="K79" s="325" t="s">
        <v>2</v>
      </c>
      <c r="L79" s="325" t="s">
        <v>0</v>
      </c>
      <c r="M79" s="325" t="s">
        <v>0</v>
      </c>
      <c r="N79" s="325" t="s">
        <v>0</v>
      </c>
      <c r="O79" s="325" t="s">
        <v>2</v>
      </c>
      <c r="P79" s="325" t="s">
        <v>0</v>
      </c>
      <c r="Q79" s="325" t="s">
        <v>2</v>
      </c>
      <c r="R79" s="325" t="s">
        <v>0</v>
      </c>
      <c r="S79" s="325" t="s">
        <v>0</v>
      </c>
    </row>
    <row r="80" spans="1:19" s="2" customFormat="1" ht="15.75">
      <c r="A80" s="293" t="s">
        <v>263</v>
      </c>
      <c r="B80" s="296"/>
      <c r="C80" s="296"/>
      <c r="D80" s="296"/>
      <c r="E80" s="296"/>
      <c r="F80" s="229">
        <v>0.5</v>
      </c>
      <c r="G80" s="325" t="s">
        <v>0</v>
      </c>
      <c r="H80" s="325" t="s">
        <v>0</v>
      </c>
      <c r="I80" s="325" t="s">
        <v>2</v>
      </c>
      <c r="J80" s="325" t="s">
        <v>0</v>
      </c>
      <c r="K80" s="325" t="s">
        <v>0</v>
      </c>
      <c r="L80" s="325" t="s">
        <v>0</v>
      </c>
      <c r="M80" s="325" t="s">
        <v>2</v>
      </c>
      <c r="N80" s="325" t="s">
        <v>0</v>
      </c>
      <c r="O80" s="325" t="s">
        <v>2</v>
      </c>
      <c r="P80" s="325" t="s">
        <v>0</v>
      </c>
      <c r="Q80" s="325" t="s">
        <v>2</v>
      </c>
      <c r="R80" s="325" t="s">
        <v>0</v>
      </c>
      <c r="S80" s="325" t="s">
        <v>2</v>
      </c>
    </row>
    <row r="81" spans="1:19" s="2" customFormat="1" ht="15.75">
      <c r="A81" s="293" t="s">
        <v>268</v>
      </c>
      <c r="B81" s="298"/>
      <c r="C81" s="294"/>
      <c r="D81" s="294"/>
      <c r="E81" s="294"/>
      <c r="F81" s="229">
        <v>0.3</v>
      </c>
      <c r="G81" s="325" t="s">
        <v>0</v>
      </c>
      <c r="H81" s="325" t="s">
        <v>2</v>
      </c>
      <c r="I81" s="325" t="s">
        <v>0</v>
      </c>
      <c r="J81" s="325" t="s">
        <v>0</v>
      </c>
      <c r="K81" s="325" t="s">
        <v>2</v>
      </c>
      <c r="L81" s="325" t="s">
        <v>0</v>
      </c>
      <c r="M81" s="325" t="s">
        <v>0</v>
      </c>
      <c r="N81" s="325" t="s">
        <v>0</v>
      </c>
      <c r="O81" s="325" t="s">
        <v>2</v>
      </c>
      <c r="P81" s="325" t="s">
        <v>0</v>
      </c>
      <c r="Q81" s="325" t="s">
        <v>2</v>
      </c>
      <c r="R81" s="325" t="s">
        <v>0</v>
      </c>
      <c r="S81" s="325" t="s">
        <v>0</v>
      </c>
    </row>
    <row r="82" spans="1:19" s="8" customFormat="1" ht="15.75">
      <c r="A82" s="293" t="s">
        <v>340</v>
      </c>
      <c r="B82" s="294"/>
      <c r="C82" s="296"/>
      <c r="D82" s="296"/>
      <c r="E82" s="296"/>
      <c r="F82" s="229">
        <v>0.2</v>
      </c>
      <c r="G82" s="325" t="s">
        <v>0</v>
      </c>
      <c r="H82" s="325" t="s">
        <v>0</v>
      </c>
      <c r="I82" s="325" t="s">
        <v>0</v>
      </c>
      <c r="J82" s="325" t="s">
        <v>0</v>
      </c>
      <c r="K82" s="325" t="s">
        <v>58</v>
      </c>
      <c r="L82" s="325" t="s">
        <v>0</v>
      </c>
      <c r="M82" s="325" t="s">
        <v>2</v>
      </c>
      <c r="N82" s="325" t="s">
        <v>0</v>
      </c>
      <c r="O82" s="325" t="s">
        <v>2</v>
      </c>
      <c r="P82" s="325" t="s">
        <v>0</v>
      </c>
      <c r="Q82" s="325" t="s">
        <v>0</v>
      </c>
      <c r="R82" s="325" t="s">
        <v>0</v>
      </c>
      <c r="S82" s="325" t="s">
        <v>2</v>
      </c>
    </row>
    <row r="83" spans="1:19" s="8" customFormat="1" ht="15.75">
      <c r="A83" s="293" t="s">
        <v>333</v>
      </c>
      <c r="B83" s="298"/>
      <c r="C83" s="298"/>
      <c r="D83" s="294"/>
      <c r="E83" s="298"/>
      <c r="F83" s="229">
        <v>0.2</v>
      </c>
      <c r="G83" s="325"/>
      <c r="H83" s="325" t="s">
        <v>2</v>
      </c>
      <c r="I83" s="325"/>
      <c r="J83" s="325" t="s">
        <v>2</v>
      </c>
      <c r="K83" s="325"/>
      <c r="L83" s="325" t="s">
        <v>2</v>
      </c>
      <c r="M83" s="325"/>
      <c r="N83" s="325" t="s">
        <v>2</v>
      </c>
      <c r="O83" s="325"/>
      <c r="P83" s="325" t="s">
        <v>2</v>
      </c>
      <c r="Q83" s="325"/>
      <c r="R83" s="325" t="s">
        <v>2</v>
      </c>
      <c r="S83" s="325"/>
    </row>
    <row r="84" spans="1:19" s="8" customFormat="1" ht="15.75">
      <c r="A84" s="293" t="s">
        <v>271</v>
      </c>
      <c r="B84" s="298"/>
      <c r="C84" s="294"/>
      <c r="D84" s="294"/>
      <c r="E84" s="294"/>
      <c r="F84" s="229">
        <v>0.2</v>
      </c>
      <c r="G84" s="325" t="s">
        <v>0</v>
      </c>
      <c r="H84" s="325" t="s">
        <v>0</v>
      </c>
      <c r="I84" s="325" t="s">
        <v>2</v>
      </c>
      <c r="J84" s="325" t="s">
        <v>0</v>
      </c>
      <c r="K84" s="325" t="s">
        <v>2</v>
      </c>
      <c r="L84" s="325" t="s">
        <v>0</v>
      </c>
      <c r="M84" s="325" t="s">
        <v>0</v>
      </c>
      <c r="N84" s="325" t="s">
        <v>0</v>
      </c>
      <c r="O84" s="325" t="s">
        <v>2</v>
      </c>
      <c r="P84" s="325" t="s">
        <v>0</v>
      </c>
      <c r="Q84" s="325" t="s">
        <v>2</v>
      </c>
      <c r="R84" s="325" t="s">
        <v>0</v>
      </c>
      <c r="S84" s="325" t="s">
        <v>58</v>
      </c>
    </row>
    <row r="85" spans="1:19" s="8" customFormat="1" ht="15.75">
      <c r="A85" s="295" t="s">
        <v>265</v>
      </c>
      <c r="B85" s="294"/>
      <c r="C85" s="294"/>
      <c r="D85" s="294"/>
      <c r="E85" s="294"/>
      <c r="F85" s="231">
        <v>0.3</v>
      </c>
      <c r="G85" s="700" t="s">
        <v>264</v>
      </c>
      <c r="H85" s="701"/>
      <c r="I85" s="701"/>
      <c r="J85" s="701"/>
      <c r="K85" s="701"/>
      <c r="L85" s="701"/>
      <c r="M85" s="701"/>
      <c r="N85" s="701"/>
      <c r="O85" s="701"/>
      <c r="P85" s="701"/>
      <c r="Q85" s="701"/>
      <c r="R85" s="701"/>
      <c r="S85" s="702"/>
    </row>
    <row r="86" spans="1:19" s="8" customFormat="1" ht="15">
      <c r="A86" s="14"/>
      <c r="B86" s="14"/>
      <c r="C86" s="14"/>
      <c r="D86" s="14"/>
      <c r="E86" s="14"/>
      <c r="F86" s="20"/>
      <c r="G86" s="20"/>
      <c r="H86" s="20"/>
      <c r="I86" s="20"/>
      <c r="J86" s="20"/>
      <c r="K86" s="20"/>
      <c r="L86" s="14"/>
      <c r="M86" s="14"/>
      <c r="N86" s="14"/>
      <c r="O86" s="14"/>
      <c r="P86" s="14"/>
      <c r="Q86" s="14"/>
      <c r="R86" s="14"/>
      <c r="S86" s="14"/>
    </row>
    <row r="87" spans="1:19" s="8" customFormat="1" ht="15.75">
      <c r="A87" s="306"/>
      <c r="B87" s="243" t="s">
        <v>294</v>
      </c>
      <c r="C87" s="243" t="s">
        <v>295</v>
      </c>
      <c r="D87" s="243" t="s">
        <v>302</v>
      </c>
      <c r="E87" s="300" t="s">
        <v>303</v>
      </c>
      <c r="F87" s="355"/>
      <c r="G87" s="224">
        <v>2</v>
      </c>
      <c r="H87" s="318">
        <v>15</v>
      </c>
      <c r="I87" s="318">
        <v>30</v>
      </c>
      <c r="J87" s="318">
        <v>45</v>
      </c>
      <c r="K87" s="318">
        <v>60</v>
      </c>
      <c r="L87" s="318">
        <v>75</v>
      </c>
      <c r="M87" s="318">
        <v>90</v>
      </c>
      <c r="N87" s="318">
        <v>105</v>
      </c>
      <c r="O87" s="318">
        <v>120</v>
      </c>
      <c r="P87" s="318">
        <v>135</v>
      </c>
      <c r="Q87" s="318">
        <v>150</v>
      </c>
      <c r="R87" s="318">
        <v>165</v>
      </c>
      <c r="S87" s="318">
        <v>180</v>
      </c>
    </row>
    <row r="88" spans="1:19" s="8" customFormat="1" ht="15">
      <c r="A88" s="299" t="s">
        <v>329</v>
      </c>
      <c r="B88" s="243">
        <v>420</v>
      </c>
      <c r="C88" s="243">
        <v>3.9</v>
      </c>
      <c r="D88" s="243" t="s">
        <v>299</v>
      </c>
      <c r="E88" s="300">
        <f aca="true" t="shared" si="12" ref="E88:E103">B88*C88</f>
        <v>1638</v>
      </c>
      <c r="F88" s="243"/>
      <c r="G88" s="356">
        <f>E88</f>
        <v>1638</v>
      </c>
      <c r="H88" s="357">
        <f>E88</f>
        <v>1638</v>
      </c>
      <c r="I88" s="357">
        <f>E88</f>
        <v>1638</v>
      </c>
      <c r="J88" s="357">
        <f>E88</f>
        <v>1638</v>
      </c>
      <c r="K88" s="357">
        <f>E88</f>
        <v>1638</v>
      </c>
      <c r="L88" s="357">
        <f>E88</f>
        <v>1638</v>
      </c>
      <c r="M88" s="357">
        <f>E88</f>
        <v>1638</v>
      </c>
      <c r="N88" s="357">
        <f>E88</f>
        <v>1638</v>
      </c>
      <c r="O88" s="357">
        <f>E88</f>
        <v>1638</v>
      </c>
      <c r="P88" s="357">
        <f>E88</f>
        <v>1638</v>
      </c>
      <c r="Q88" s="357">
        <f>E88</f>
        <v>1638</v>
      </c>
      <c r="R88" s="357">
        <f>E88</f>
        <v>1638</v>
      </c>
      <c r="S88" s="357">
        <f>E88</f>
        <v>1638</v>
      </c>
    </row>
    <row r="89" spans="1:19" s="8" customFormat="1" ht="15">
      <c r="A89" s="302" t="s">
        <v>308</v>
      </c>
      <c r="B89" s="243">
        <v>630</v>
      </c>
      <c r="C89" s="243">
        <v>2.2</v>
      </c>
      <c r="D89" s="243" t="s">
        <v>299</v>
      </c>
      <c r="E89" s="300">
        <f t="shared" si="12"/>
        <v>1386</v>
      </c>
      <c r="F89" s="243"/>
      <c r="G89" s="356"/>
      <c r="H89" s="357"/>
      <c r="I89" s="357"/>
      <c r="J89" s="357">
        <f>E89</f>
        <v>1386</v>
      </c>
      <c r="K89" s="357"/>
      <c r="L89" s="357"/>
      <c r="M89" s="357">
        <f>E89</f>
        <v>1386</v>
      </c>
      <c r="N89" s="357"/>
      <c r="O89" s="357"/>
      <c r="P89" s="357">
        <f>E89</f>
        <v>1386</v>
      </c>
      <c r="Q89" s="357"/>
      <c r="R89" s="357"/>
      <c r="S89" s="357">
        <f>E89</f>
        <v>1386</v>
      </c>
    </row>
    <row r="90" spans="1:19" s="8" customFormat="1" ht="15">
      <c r="A90" s="465" t="s">
        <v>344</v>
      </c>
      <c r="B90" s="243">
        <v>630</v>
      </c>
      <c r="C90" s="243">
        <v>1.9</v>
      </c>
      <c r="D90" s="243" t="s">
        <v>299</v>
      </c>
      <c r="E90" s="300">
        <f t="shared" si="12"/>
        <v>1197</v>
      </c>
      <c r="F90" s="243"/>
      <c r="G90" s="356"/>
      <c r="H90" s="357"/>
      <c r="I90" s="357"/>
      <c r="J90" s="362">
        <f>E90</f>
        <v>1197</v>
      </c>
      <c r="K90" s="357"/>
      <c r="L90" s="357"/>
      <c r="M90" s="362">
        <f>E90</f>
        <v>1197</v>
      </c>
      <c r="N90" s="362"/>
      <c r="O90" s="362"/>
      <c r="P90" s="362">
        <f>E90</f>
        <v>1197</v>
      </c>
      <c r="Q90" s="362"/>
      <c r="R90" s="362"/>
      <c r="S90" s="362">
        <f>E90</f>
        <v>1197</v>
      </c>
    </row>
    <row r="91" spans="1:19" s="8" customFormat="1" ht="15">
      <c r="A91" s="303" t="s">
        <v>345</v>
      </c>
      <c r="B91" s="243">
        <v>630</v>
      </c>
      <c r="C91" s="243">
        <v>0.8</v>
      </c>
      <c r="D91" s="243" t="s">
        <v>299</v>
      </c>
      <c r="E91" s="300">
        <f t="shared" si="12"/>
        <v>504</v>
      </c>
      <c r="F91" s="243"/>
      <c r="G91" s="356"/>
      <c r="H91" s="357"/>
      <c r="I91" s="357"/>
      <c r="J91" s="357"/>
      <c r="K91" s="357"/>
      <c r="L91" s="357"/>
      <c r="M91" s="357"/>
      <c r="N91" s="359"/>
      <c r="O91" s="357"/>
      <c r="P91" s="357"/>
      <c r="Q91" s="357"/>
      <c r="R91" s="357"/>
      <c r="S91" s="357"/>
    </row>
    <row r="92" spans="1:19" s="8" customFormat="1" ht="15">
      <c r="A92" s="305" t="s">
        <v>346</v>
      </c>
      <c r="B92" s="243">
        <v>630</v>
      </c>
      <c r="C92" s="243">
        <v>0.5</v>
      </c>
      <c r="D92" s="243" t="s">
        <v>299</v>
      </c>
      <c r="E92" s="300">
        <f t="shared" si="12"/>
        <v>315</v>
      </c>
      <c r="F92" s="243"/>
      <c r="G92" s="356"/>
      <c r="H92" s="359">
        <f>E92</f>
        <v>315</v>
      </c>
      <c r="I92" s="359"/>
      <c r="J92" s="359"/>
      <c r="K92" s="359">
        <f>E92</f>
        <v>315</v>
      </c>
      <c r="L92" s="359"/>
      <c r="M92" s="359"/>
      <c r="N92" s="359">
        <f>E92</f>
        <v>315</v>
      </c>
      <c r="O92" s="359"/>
      <c r="P92" s="359"/>
      <c r="Q92" s="359">
        <f>E92</f>
        <v>315</v>
      </c>
      <c r="R92" s="357"/>
      <c r="S92" s="357"/>
    </row>
    <row r="93" spans="1:19" s="8" customFormat="1" ht="15">
      <c r="A93" s="483" t="s">
        <v>400</v>
      </c>
      <c r="B93" s="243">
        <v>780</v>
      </c>
      <c r="C93" s="243">
        <v>3.3</v>
      </c>
      <c r="D93" s="243"/>
      <c r="E93" s="300">
        <f t="shared" si="12"/>
        <v>2574</v>
      </c>
      <c r="F93" s="243"/>
      <c r="G93" s="356"/>
      <c r="H93" s="359"/>
      <c r="I93" s="359"/>
      <c r="J93" s="359"/>
      <c r="K93" s="484">
        <f>E93</f>
        <v>2574</v>
      </c>
      <c r="L93" s="359"/>
      <c r="M93" s="359"/>
      <c r="N93" s="359"/>
      <c r="O93" s="359"/>
      <c r="P93" s="359"/>
      <c r="Q93" s="359"/>
      <c r="R93" s="484">
        <f>E93</f>
        <v>2574</v>
      </c>
      <c r="S93" s="357"/>
    </row>
    <row r="94" spans="1:19" s="8" customFormat="1" ht="15">
      <c r="A94" s="306" t="s">
        <v>287</v>
      </c>
      <c r="B94" s="243">
        <v>720</v>
      </c>
      <c r="C94" s="243">
        <v>1</v>
      </c>
      <c r="D94" s="243" t="s">
        <v>300</v>
      </c>
      <c r="E94" s="300">
        <f t="shared" si="12"/>
        <v>720</v>
      </c>
      <c r="F94" s="243"/>
      <c r="G94" s="356">
        <f>E94</f>
        <v>720</v>
      </c>
      <c r="H94" s="357">
        <f>E94</f>
        <v>720</v>
      </c>
      <c r="I94" s="357">
        <f>E94</f>
        <v>720</v>
      </c>
      <c r="J94" s="357">
        <f>E94</f>
        <v>720</v>
      </c>
      <c r="K94" s="357">
        <f>E94</f>
        <v>720</v>
      </c>
      <c r="L94" s="357">
        <f>E94</f>
        <v>720</v>
      </c>
      <c r="M94" s="357">
        <f>E94</f>
        <v>720</v>
      </c>
      <c r="N94" s="357">
        <f>E94</f>
        <v>720</v>
      </c>
      <c r="O94" s="357">
        <f>E94</f>
        <v>720</v>
      </c>
      <c r="P94" s="357">
        <f>E94</f>
        <v>720</v>
      </c>
      <c r="Q94" s="357">
        <f>E94</f>
        <v>720</v>
      </c>
      <c r="R94" s="357">
        <f>E94</f>
        <v>720</v>
      </c>
      <c r="S94" s="357">
        <f>E94</f>
        <v>720</v>
      </c>
    </row>
    <row r="95" spans="1:19" s="8" customFormat="1" ht="15">
      <c r="A95" s="302" t="s">
        <v>288</v>
      </c>
      <c r="B95" s="243">
        <v>800</v>
      </c>
      <c r="C95" s="243">
        <v>1</v>
      </c>
      <c r="D95" s="243" t="s">
        <v>300</v>
      </c>
      <c r="E95" s="300">
        <f t="shared" si="12"/>
        <v>800</v>
      </c>
      <c r="F95" s="243"/>
      <c r="G95" s="356"/>
      <c r="H95" s="357"/>
      <c r="I95" s="357">
        <f>E95</f>
        <v>800</v>
      </c>
      <c r="J95" s="357"/>
      <c r="K95" s="357">
        <f>E95</f>
        <v>800</v>
      </c>
      <c r="L95" s="357"/>
      <c r="M95" s="357">
        <f>E95</f>
        <v>800</v>
      </c>
      <c r="N95" s="357"/>
      <c r="O95" s="357">
        <f>E95</f>
        <v>800</v>
      </c>
      <c r="P95" s="357"/>
      <c r="Q95" s="357">
        <f>E95</f>
        <v>800</v>
      </c>
      <c r="R95" s="357"/>
      <c r="S95" s="357">
        <f>E95</f>
        <v>800</v>
      </c>
    </row>
    <row r="96" spans="1:19" s="8" customFormat="1" ht="15">
      <c r="A96" s="302" t="s">
        <v>341</v>
      </c>
      <c r="B96" s="301">
        <v>25000</v>
      </c>
      <c r="C96" s="243">
        <v>1</v>
      </c>
      <c r="D96" s="243" t="s">
        <v>300</v>
      </c>
      <c r="E96" s="300">
        <f t="shared" si="12"/>
        <v>25000</v>
      </c>
      <c r="F96" s="243"/>
      <c r="G96" s="356"/>
      <c r="H96" s="357"/>
      <c r="I96" s="357"/>
      <c r="J96" s="357"/>
      <c r="K96" s="357"/>
      <c r="L96" s="357"/>
      <c r="M96" s="357"/>
      <c r="N96" s="357">
        <f>E96</f>
        <v>25000</v>
      </c>
      <c r="O96" s="357"/>
      <c r="P96" s="357"/>
      <c r="Q96" s="357"/>
      <c r="R96" s="357"/>
      <c r="S96" s="357"/>
    </row>
    <row r="97" spans="1:19" s="8" customFormat="1" ht="15">
      <c r="A97" s="465" t="s">
        <v>344</v>
      </c>
      <c r="B97" s="301">
        <v>12000</v>
      </c>
      <c r="C97" s="243">
        <v>1</v>
      </c>
      <c r="D97" s="243" t="s">
        <v>300</v>
      </c>
      <c r="E97" s="300">
        <f t="shared" si="12"/>
        <v>12000</v>
      </c>
      <c r="F97" s="243"/>
      <c r="G97" s="356"/>
      <c r="H97" s="357"/>
      <c r="I97" s="357"/>
      <c r="J97" s="357"/>
      <c r="K97" s="357"/>
      <c r="L97" s="357"/>
      <c r="M97" s="357"/>
      <c r="N97" s="357">
        <f>E97</f>
        <v>12000</v>
      </c>
      <c r="O97" s="357"/>
      <c r="P97" s="357"/>
      <c r="Q97" s="357"/>
      <c r="R97" s="357"/>
      <c r="S97" s="357"/>
    </row>
    <row r="98" spans="1:19" s="8" customFormat="1" ht="15">
      <c r="A98" s="306" t="s">
        <v>290</v>
      </c>
      <c r="B98" s="243">
        <v>1000</v>
      </c>
      <c r="C98" s="243">
        <v>1</v>
      </c>
      <c r="D98" s="243" t="s">
        <v>300</v>
      </c>
      <c r="E98" s="300">
        <f t="shared" si="12"/>
        <v>1000</v>
      </c>
      <c r="F98" s="243"/>
      <c r="G98" s="356"/>
      <c r="H98" s="357"/>
      <c r="I98" s="357"/>
      <c r="J98" s="357">
        <f>E98</f>
        <v>1000</v>
      </c>
      <c r="K98" s="357"/>
      <c r="L98" s="357"/>
      <c r="M98" s="357">
        <f>E98</f>
        <v>1000</v>
      </c>
      <c r="N98" s="357"/>
      <c r="O98" s="357"/>
      <c r="P98" s="357">
        <f>E98</f>
        <v>1000</v>
      </c>
      <c r="Q98" s="357"/>
      <c r="R98" s="357"/>
      <c r="S98" s="357">
        <f>E98</f>
        <v>1000</v>
      </c>
    </row>
    <row r="99" spans="1:19" s="8" customFormat="1" ht="15">
      <c r="A99" s="308" t="s">
        <v>291</v>
      </c>
      <c r="B99" s="243">
        <v>550</v>
      </c>
      <c r="C99" s="243">
        <v>4</v>
      </c>
      <c r="D99" s="243" t="s">
        <v>300</v>
      </c>
      <c r="E99" s="300">
        <f t="shared" si="12"/>
        <v>2200</v>
      </c>
      <c r="F99" s="243"/>
      <c r="G99" s="356"/>
      <c r="H99" s="357"/>
      <c r="I99" s="357"/>
      <c r="J99" s="357"/>
      <c r="K99" s="357">
        <f>E99</f>
        <v>2200</v>
      </c>
      <c r="L99" s="357"/>
      <c r="M99" s="357"/>
      <c r="N99" s="357"/>
      <c r="O99" s="357">
        <f>E99</f>
        <v>2200</v>
      </c>
      <c r="P99" s="357"/>
      <c r="Q99" s="357"/>
      <c r="R99" s="357"/>
      <c r="S99" s="357">
        <f>E99</f>
        <v>2200</v>
      </c>
    </row>
    <row r="100" spans="1:19" s="8" customFormat="1" ht="15">
      <c r="A100" s="302" t="s">
        <v>330</v>
      </c>
      <c r="B100" s="243">
        <v>300</v>
      </c>
      <c r="C100" s="243">
        <v>3</v>
      </c>
      <c r="D100" s="243" t="s">
        <v>299</v>
      </c>
      <c r="E100" s="300">
        <f t="shared" si="12"/>
        <v>900</v>
      </c>
      <c r="F100" s="243"/>
      <c r="G100" s="363"/>
      <c r="H100" s="364"/>
      <c r="I100" s="364"/>
      <c r="J100" s="357">
        <f>E100</f>
        <v>900</v>
      </c>
      <c r="K100" s="364"/>
      <c r="L100" s="364"/>
      <c r="M100" s="357">
        <f>E100</f>
        <v>900</v>
      </c>
      <c r="N100" s="357"/>
      <c r="O100" s="357"/>
      <c r="P100" s="357">
        <f>E100</f>
        <v>900</v>
      </c>
      <c r="Q100" s="357"/>
      <c r="R100" s="357"/>
      <c r="S100" s="357">
        <f>E100</f>
        <v>900</v>
      </c>
    </row>
    <row r="101" spans="1:19" s="8" customFormat="1" ht="15">
      <c r="A101" s="306" t="s">
        <v>292</v>
      </c>
      <c r="B101" s="243">
        <v>490</v>
      </c>
      <c r="C101" s="243">
        <v>0.5</v>
      </c>
      <c r="D101" s="243" t="s">
        <v>299</v>
      </c>
      <c r="E101" s="300">
        <f t="shared" si="12"/>
        <v>245</v>
      </c>
      <c r="F101" s="243"/>
      <c r="G101" s="356"/>
      <c r="H101" s="357"/>
      <c r="I101" s="357">
        <f>E101</f>
        <v>245</v>
      </c>
      <c r="J101" s="357"/>
      <c r="K101" s="357">
        <f>E101</f>
        <v>245</v>
      </c>
      <c r="L101" s="357"/>
      <c r="M101" s="357">
        <f>E101</f>
        <v>245</v>
      </c>
      <c r="N101" s="357"/>
      <c r="O101" s="357">
        <f>E101</f>
        <v>245</v>
      </c>
      <c r="P101" s="357"/>
      <c r="Q101" s="357">
        <f>E101</f>
        <v>245</v>
      </c>
      <c r="R101" s="357"/>
      <c r="S101" s="357">
        <f>E101</f>
        <v>245</v>
      </c>
    </row>
    <row r="102" spans="1:19" s="8" customFormat="1" ht="15">
      <c r="A102" s="306" t="s">
        <v>293</v>
      </c>
      <c r="B102" s="243">
        <v>1860</v>
      </c>
      <c r="C102" s="243">
        <v>1</v>
      </c>
      <c r="D102" s="243" t="s">
        <v>300</v>
      </c>
      <c r="E102" s="300">
        <f t="shared" si="12"/>
        <v>1860</v>
      </c>
      <c r="F102" s="243"/>
      <c r="G102" s="356"/>
      <c r="H102" s="357"/>
      <c r="I102" s="357"/>
      <c r="J102" s="357"/>
      <c r="K102" s="357"/>
      <c r="L102" s="357"/>
      <c r="M102" s="357">
        <f>E102</f>
        <v>1860</v>
      </c>
      <c r="N102" s="357"/>
      <c r="O102" s="357"/>
      <c r="P102" s="357"/>
      <c r="Q102" s="357"/>
      <c r="R102" s="357"/>
      <c r="S102" s="357">
        <f>E102</f>
        <v>1860</v>
      </c>
    </row>
    <row r="103" spans="1:19" s="8" customFormat="1" ht="15">
      <c r="A103" s="306" t="s">
        <v>296</v>
      </c>
      <c r="B103" s="243">
        <v>110</v>
      </c>
      <c r="C103" s="243">
        <v>4</v>
      </c>
      <c r="D103" s="243" t="s">
        <v>300</v>
      </c>
      <c r="E103" s="300">
        <f t="shared" si="12"/>
        <v>440</v>
      </c>
      <c r="F103" s="311"/>
      <c r="G103" s="356"/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</row>
    <row r="104" spans="1:19" s="8" customFormat="1" ht="15.75">
      <c r="A104" s="312"/>
      <c r="B104" s="20"/>
      <c r="C104" s="20"/>
      <c r="D104" s="14"/>
      <c r="E104" s="355" t="s">
        <v>313</v>
      </c>
      <c r="F104" s="38" t="s">
        <v>327</v>
      </c>
      <c r="G104" s="318">
        <f>G88+G94</f>
        <v>2358</v>
      </c>
      <c r="H104" s="318">
        <f>H88+H94</f>
        <v>2358</v>
      </c>
      <c r="I104" s="318">
        <f>I88+I94+I95+I101</f>
        <v>3403</v>
      </c>
      <c r="J104" s="318">
        <f>J88+J89+J94+J98+J100</f>
        <v>5644</v>
      </c>
      <c r="K104" s="318">
        <f>K88+K94+K95+K99+K101</f>
        <v>5603</v>
      </c>
      <c r="L104" s="318">
        <f>L88+L94</f>
        <v>2358</v>
      </c>
      <c r="M104" s="318">
        <f>M88+M89+M94+M95+M98+M100+M101+M102</f>
        <v>8549</v>
      </c>
      <c r="N104" s="318">
        <f>N88+N94+N96</f>
        <v>27358</v>
      </c>
      <c r="O104" s="318">
        <f>O88+O94+O95+O99+O101</f>
        <v>5603</v>
      </c>
      <c r="P104" s="318">
        <f>P88+P89+P91+P94+P98+P100</f>
        <v>5644</v>
      </c>
      <c r="Q104" s="318">
        <f>Q88+Q94+Q95+Q101</f>
        <v>3403</v>
      </c>
      <c r="R104" s="318">
        <f>R88+R94</f>
        <v>2358</v>
      </c>
      <c r="S104" s="318">
        <f>S88+S89+S94+S95+S98+S99+S100+S101+S102</f>
        <v>10749</v>
      </c>
    </row>
    <row r="105" spans="1:19" s="8" customFormat="1" ht="15.75">
      <c r="A105" s="312"/>
      <c r="B105" s="14"/>
      <c r="C105" s="14"/>
      <c r="D105" s="20"/>
      <c r="E105" s="311"/>
      <c r="F105" s="466" t="s">
        <v>324</v>
      </c>
      <c r="G105" s="318">
        <f>G88+G94</f>
        <v>2358</v>
      </c>
      <c r="H105" s="318">
        <f>H88+H92+H94</f>
        <v>2673</v>
      </c>
      <c r="I105" s="318">
        <f>I88+I94+I95+I101</f>
        <v>3403</v>
      </c>
      <c r="J105" s="318">
        <f>J88+J90+J94+J98+J100</f>
        <v>5455</v>
      </c>
      <c r="K105" s="318">
        <f>K88+K92+K94+K95+K99+K101</f>
        <v>5918</v>
      </c>
      <c r="L105" s="318">
        <f>L88+L94</f>
        <v>2358</v>
      </c>
      <c r="M105" s="318">
        <f>M88+M89+M94+M95+M98+M100+M101+M102</f>
        <v>8549</v>
      </c>
      <c r="N105" s="318">
        <f>N88+N94+N97</f>
        <v>14358</v>
      </c>
      <c r="O105" s="318">
        <f>O88+O94+O95+O99+O101</f>
        <v>5603</v>
      </c>
      <c r="P105" s="318">
        <f>P88+P89+P94+P98+P100</f>
        <v>5644</v>
      </c>
      <c r="Q105" s="318">
        <f>Q88+Q92+Q94+Q95+Q101</f>
        <v>3718</v>
      </c>
      <c r="R105" s="318">
        <f>R88+R94</f>
        <v>2358</v>
      </c>
      <c r="S105" s="318">
        <f>S88+S89+S94+S95+S98+S99+S101+S100+S102</f>
        <v>10749</v>
      </c>
    </row>
    <row r="106" spans="1:19" s="8" customFormat="1" ht="15.75">
      <c r="A106" s="312"/>
      <c r="B106" s="312"/>
      <c r="C106" s="312"/>
      <c r="D106" s="14"/>
      <c r="E106" s="306" t="s">
        <v>342</v>
      </c>
      <c r="F106" s="318" t="s">
        <v>328</v>
      </c>
      <c r="G106" s="318">
        <f>G88+G94</f>
        <v>2358</v>
      </c>
      <c r="H106" s="318">
        <f>H88+H94</f>
        <v>2358</v>
      </c>
      <c r="I106" s="318">
        <f>I88+I94+I95+I101</f>
        <v>3403</v>
      </c>
      <c r="J106" s="318">
        <f>J88+J89+J94+J98+J100</f>
        <v>5644</v>
      </c>
      <c r="K106" s="318">
        <f>K88++K94+K95+K99+K101</f>
        <v>5603</v>
      </c>
      <c r="L106" s="318">
        <f>L88+L94</f>
        <v>2358</v>
      </c>
      <c r="M106" s="318">
        <f>M88+M90+M94+M95+M98+M100+M101+M102</f>
        <v>8360</v>
      </c>
      <c r="N106" s="318">
        <f>N88+N92+N94+N96</f>
        <v>27673</v>
      </c>
      <c r="O106" s="318">
        <f>O88+O94+O95+O99+O101</f>
        <v>5603</v>
      </c>
      <c r="P106" s="318">
        <f>P88+P90+P94+P98+P100</f>
        <v>5455</v>
      </c>
      <c r="Q106" s="318">
        <f>Q88+Q94+Q95+Q101</f>
        <v>3403</v>
      </c>
      <c r="R106" s="318">
        <f>R88+R94</f>
        <v>2358</v>
      </c>
      <c r="S106" s="318">
        <f>S88+S90+S94+S95+S98+S99+S100+S101+S102</f>
        <v>10560</v>
      </c>
    </row>
    <row r="107" spans="1:19" s="8" customFormat="1" ht="12.75" customHeight="1">
      <c r="A107" s="312"/>
      <c r="B107" s="312"/>
      <c r="C107" s="312"/>
      <c r="D107" s="312"/>
      <c r="E107" s="243" t="s">
        <v>312</v>
      </c>
      <c r="F107" s="318" t="s">
        <v>328</v>
      </c>
      <c r="G107" s="318">
        <f>G88+G94</f>
        <v>2358</v>
      </c>
      <c r="H107" s="318">
        <f>H88+H94</f>
        <v>2358</v>
      </c>
      <c r="I107" s="318">
        <f>I88+I94+I95+I101</f>
        <v>3403</v>
      </c>
      <c r="J107" s="318">
        <f>J88+J94+J98+J100</f>
        <v>4258</v>
      </c>
      <c r="K107" s="318">
        <f>K88+K93+K94+K95+K99+K101</f>
        <v>8177</v>
      </c>
      <c r="L107" s="318">
        <f>L88+L94</f>
        <v>2358</v>
      </c>
      <c r="M107" s="318">
        <f>M88+M94+M95+M98+M100+M101+M102</f>
        <v>7163</v>
      </c>
      <c r="N107" s="318">
        <f>N88+N94+N96</f>
        <v>27358</v>
      </c>
      <c r="O107" s="318">
        <f>O88+O94+O95+O99+O101</f>
        <v>5603</v>
      </c>
      <c r="P107" s="318">
        <f>P88+P94+P98+P100</f>
        <v>4258</v>
      </c>
      <c r="Q107" s="318">
        <f>Q88+Q94+Q95+Q101</f>
        <v>3403</v>
      </c>
      <c r="R107" s="318">
        <f>R88+R93+R94</f>
        <v>4932</v>
      </c>
      <c r="S107" s="318">
        <f>S88+S94+S95+S98+S99+S100+S101+S102</f>
        <v>9363</v>
      </c>
    </row>
    <row r="108" spans="1:19" s="8" customFormat="1" ht="12.75" customHeight="1">
      <c r="A108" s="312"/>
      <c r="B108" s="312"/>
      <c r="C108" s="312"/>
      <c r="D108" s="312"/>
      <c r="E108" s="312"/>
      <c r="F108" s="312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 s="8" customFormat="1" ht="15.75">
      <c r="A109" s="317"/>
      <c r="B109" s="318"/>
      <c r="C109" s="223"/>
      <c r="D109" s="308"/>
      <c r="E109" s="319"/>
      <c r="F109" s="243"/>
      <c r="G109" s="38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s="8" customFormat="1" ht="15.75">
      <c r="A110" s="317"/>
      <c r="B110" s="318"/>
      <c r="C110" s="20"/>
      <c r="D110" s="308"/>
      <c r="E110" s="319"/>
      <c r="F110" s="243"/>
      <c r="G110" s="38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s="8" customFormat="1" ht="15.75">
      <c r="A111" s="317"/>
      <c r="B111" s="318"/>
      <c r="C111" s="223"/>
      <c r="D111" s="308"/>
      <c r="E111" s="319"/>
      <c r="F111" s="243"/>
      <c r="G111" s="38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s="8" customFormat="1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s="8" customFormat="1" ht="15.75">
      <c r="A113" s="707" t="s">
        <v>144</v>
      </c>
      <c r="B113" s="707"/>
      <c r="C113" s="707"/>
      <c r="D113" s="707"/>
      <c r="E113" s="707"/>
      <c r="F113" s="707"/>
      <c r="G113" s="707"/>
      <c r="H113" s="707"/>
      <c r="I113" s="707"/>
      <c r="J113" s="707"/>
      <c r="K113" s="707"/>
      <c r="L113" s="14"/>
      <c r="M113" s="14"/>
      <c r="N113" s="14"/>
      <c r="O113" s="14"/>
      <c r="P113" s="14"/>
      <c r="Q113" s="14"/>
      <c r="R113" s="14"/>
      <c r="S113" s="14"/>
    </row>
    <row r="114" spans="1:19" s="8" customFormat="1" ht="12.75" customHeight="1">
      <c r="A114" s="14"/>
      <c r="B114" s="14"/>
      <c r="C114" s="14"/>
      <c r="D114" s="14"/>
      <c r="E114" s="14"/>
      <c r="F114" s="20"/>
      <c r="G114" s="20"/>
      <c r="H114" s="20"/>
      <c r="I114" s="20"/>
      <c r="J114" s="20"/>
      <c r="K114" s="20"/>
      <c r="L114" s="14"/>
      <c r="M114" s="14"/>
      <c r="N114" s="14"/>
      <c r="O114" s="14"/>
      <c r="P114" s="14"/>
      <c r="Q114" s="14"/>
      <c r="R114" s="14"/>
      <c r="S114" s="14"/>
    </row>
    <row r="115" spans="1:19" s="8" customFormat="1" ht="12.75" customHeight="1">
      <c r="A115" s="708" t="s">
        <v>378</v>
      </c>
      <c r="B115" s="708"/>
      <c r="C115" s="708"/>
      <c r="D115" s="708"/>
      <c r="E115" s="708"/>
      <c r="F115" s="660"/>
      <c r="G115" s="20"/>
      <c r="H115" s="20"/>
      <c r="I115" s="20"/>
      <c r="J115" s="20"/>
      <c r="K115" s="20"/>
      <c r="L115" s="14"/>
      <c r="M115" s="14"/>
      <c r="N115" s="14"/>
      <c r="O115" s="14"/>
      <c r="P115" s="14"/>
      <c r="Q115" s="14"/>
      <c r="R115" s="14"/>
      <c r="S115" s="14"/>
    </row>
    <row r="116" spans="1:27" s="8" customFormat="1" ht="12.75" customHeight="1">
      <c r="A116" s="46"/>
      <c r="B116" s="46"/>
      <c r="C116" s="46"/>
      <c r="D116" s="46"/>
      <c r="E116" s="46"/>
      <c r="F116" s="571"/>
      <c r="G116" s="571"/>
      <c r="H116" s="571"/>
      <c r="I116" s="571"/>
      <c r="J116" s="571"/>
      <c r="K116" s="571"/>
      <c r="L116" s="46"/>
      <c r="M116" s="46"/>
      <c r="N116" s="46"/>
      <c r="O116" s="46"/>
      <c r="P116" s="46"/>
      <c r="Q116" s="46"/>
      <c r="R116" s="46"/>
      <c r="S116" s="46"/>
      <c r="T116" s="579"/>
      <c r="U116" s="579"/>
      <c r="V116" s="579"/>
      <c r="W116" s="579"/>
      <c r="X116" s="579"/>
      <c r="Y116" s="579"/>
      <c r="Z116" s="579"/>
      <c r="AA116" s="579"/>
    </row>
    <row r="117" spans="1:27" s="8" customFormat="1" ht="12.75" customHeight="1">
      <c r="A117" s="657" t="s">
        <v>423</v>
      </c>
      <c r="B117" s="657"/>
      <c r="C117" s="657"/>
      <c r="D117" s="657"/>
      <c r="E117" s="657"/>
      <c r="F117" s="665"/>
      <c r="G117" s="665"/>
      <c r="H117" s="665"/>
      <c r="I117" s="665"/>
      <c r="J117" s="665"/>
      <c r="K117" s="665"/>
      <c r="L117" s="665"/>
      <c r="M117" s="665"/>
      <c r="N117" s="665"/>
      <c r="O117" s="665"/>
      <c r="P117" s="665"/>
      <c r="Q117" s="665"/>
      <c r="R117" s="665"/>
      <c r="S117" s="665"/>
      <c r="T117" s="579"/>
      <c r="U117" s="579"/>
      <c r="V117" s="579"/>
      <c r="W117" s="579"/>
      <c r="X117" s="579"/>
      <c r="Y117" s="579"/>
      <c r="Z117" s="579"/>
      <c r="AA117" s="579"/>
    </row>
    <row r="118" spans="1:27" s="8" customFormat="1" ht="12.75" customHeight="1">
      <c r="A118" s="46"/>
      <c r="B118" s="46"/>
      <c r="C118" s="46"/>
      <c r="D118" s="46"/>
      <c r="E118" s="46"/>
      <c r="F118" s="571"/>
      <c r="G118" s="571"/>
      <c r="H118" s="571"/>
      <c r="I118" s="571"/>
      <c r="J118" s="571"/>
      <c r="K118" s="571"/>
      <c r="L118" s="46"/>
      <c r="M118" s="46"/>
      <c r="N118" s="46"/>
      <c r="O118" s="46"/>
      <c r="P118" s="46"/>
      <c r="Q118" s="46"/>
      <c r="R118" s="46"/>
      <c r="S118" s="46"/>
      <c r="T118" s="579"/>
      <c r="U118" s="579"/>
      <c r="V118" s="579"/>
      <c r="W118" s="579"/>
      <c r="X118" s="579"/>
      <c r="Y118" s="579"/>
      <c r="Z118" s="579"/>
      <c r="AA118" s="579"/>
    </row>
    <row r="119" spans="1:27" s="8" customFormat="1" ht="12.75">
      <c r="A119" s="46" t="s">
        <v>141</v>
      </c>
      <c r="B119" s="46"/>
      <c r="C119" s="46"/>
      <c r="D119" s="46"/>
      <c r="E119" s="46"/>
      <c r="F119" s="571"/>
      <c r="G119" s="571"/>
      <c r="H119" s="571"/>
      <c r="I119" s="571"/>
      <c r="J119" s="571"/>
      <c r="K119" s="571"/>
      <c r="L119" s="46"/>
      <c r="M119" s="46"/>
      <c r="N119" s="46"/>
      <c r="O119" s="46"/>
      <c r="P119" s="46"/>
      <c r="Q119" s="46"/>
      <c r="R119" s="46"/>
      <c r="S119" s="46"/>
      <c r="T119" s="579"/>
      <c r="U119" s="579"/>
      <c r="V119" s="579"/>
      <c r="W119" s="579"/>
      <c r="X119" s="579"/>
      <c r="Y119" s="579"/>
      <c r="Z119" s="579"/>
      <c r="AA119" s="579"/>
    </row>
    <row r="120" spans="1:27" s="8" customFormat="1" ht="12.75">
      <c r="A120" s="46"/>
      <c r="B120" s="46"/>
      <c r="C120" s="46"/>
      <c r="D120" s="46"/>
      <c r="E120" s="46"/>
      <c r="F120" s="571"/>
      <c r="G120" s="571"/>
      <c r="H120" s="571"/>
      <c r="I120" s="571"/>
      <c r="J120" s="571"/>
      <c r="K120" s="571"/>
      <c r="L120" s="46"/>
      <c r="M120" s="46"/>
      <c r="N120" s="46"/>
      <c r="O120" s="46"/>
      <c r="P120" s="46"/>
      <c r="Q120" s="46"/>
      <c r="R120" s="46"/>
      <c r="S120" s="46"/>
      <c r="T120" s="579"/>
      <c r="U120" s="579"/>
      <c r="V120" s="579"/>
      <c r="W120" s="579"/>
      <c r="X120" s="579"/>
      <c r="Y120" s="579"/>
      <c r="Z120" s="579"/>
      <c r="AA120" s="579"/>
    </row>
    <row r="121" spans="1:27" s="8" customFormat="1" ht="12.75">
      <c r="A121" s="46" t="s">
        <v>314</v>
      </c>
      <c r="B121" s="46"/>
      <c r="C121" s="46"/>
      <c r="D121" s="46"/>
      <c r="E121" s="46"/>
      <c r="F121" s="571"/>
      <c r="G121" s="571"/>
      <c r="H121" s="571"/>
      <c r="I121" s="571"/>
      <c r="J121" s="571"/>
      <c r="K121" s="571"/>
      <c r="L121" s="46"/>
      <c r="M121" s="46"/>
      <c r="N121" s="46"/>
      <c r="O121" s="46"/>
      <c r="P121" s="46"/>
      <c r="Q121" s="46"/>
      <c r="R121" s="46"/>
      <c r="S121" s="46"/>
      <c r="T121" s="579"/>
      <c r="U121" s="579"/>
      <c r="V121" s="579"/>
      <c r="W121" s="579"/>
      <c r="X121" s="579"/>
      <c r="Y121" s="579"/>
      <c r="Z121" s="579"/>
      <c r="AA121" s="579"/>
    </row>
    <row r="122" spans="1:27" s="8" customFormat="1" ht="12.75" customHeight="1">
      <c r="A122" s="46"/>
      <c r="B122" s="46"/>
      <c r="C122" s="46"/>
      <c r="D122" s="46"/>
      <c r="E122" s="46"/>
      <c r="F122" s="571"/>
      <c r="G122" s="571"/>
      <c r="H122" s="571"/>
      <c r="I122" s="571"/>
      <c r="J122" s="571"/>
      <c r="K122" s="571"/>
      <c r="L122" s="46"/>
      <c r="M122" s="46"/>
      <c r="N122" s="46"/>
      <c r="O122" s="46"/>
      <c r="P122" s="46"/>
      <c r="Q122" s="46"/>
      <c r="R122" s="46"/>
      <c r="S122" s="46"/>
      <c r="T122" s="579"/>
      <c r="U122" s="579"/>
      <c r="V122" s="579"/>
      <c r="W122" s="579"/>
      <c r="X122" s="579"/>
      <c r="Y122" s="579"/>
      <c r="Z122" s="579"/>
      <c r="AA122" s="579"/>
    </row>
    <row r="123" spans="1:27" ht="12.75" customHeight="1">
      <c r="A123" s="572" t="s">
        <v>315</v>
      </c>
      <c r="B123" s="573"/>
      <c r="C123" s="573"/>
      <c r="D123" s="46"/>
      <c r="E123" s="46"/>
      <c r="F123" s="571"/>
      <c r="G123" s="571"/>
      <c r="H123" s="571"/>
      <c r="I123" s="571"/>
      <c r="J123" s="571"/>
      <c r="K123" s="571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1:27" ht="12.75">
      <c r="A124" s="46"/>
      <c r="B124" s="46"/>
      <c r="C124" s="46"/>
      <c r="D124" s="46"/>
      <c r="E124" s="46"/>
      <c r="F124" s="571"/>
      <c r="G124" s="571"/>
      <c r="H124" s="571"/>
      <c r="I124" s="571"/>
      <c r="J124" s="571"/>
      <c r="K124" s="571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:27" ht="12.75">
      <c r="A125" s="572" t="s">
        <v>316</v>
      </c>
      <c r="B125" s="573"/>
      <c r="C125" s="573"/>
      <c r="D125" s="573"/>
      <c r="E125" s="573"/>
      <c r="F125" s="573"/>
      <c r="G125" s="571"/>
      <c r="H125" s="571"/>
      <c r="I125" s="571"/>
      <c r="J125" s="571"/>
      <c r="K125" s="571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6:27" ht="12.75"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6:27" ht="12.75"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6:27" ht="12.75"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6:27" ht="12.75"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6:27" ht="12.75"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</sheetData>
  <sheetProtection/>
  <mergeCells count="7">
    <mergeCell ref="A64:D65"/>
    <mergeCell ref="A115:F115"/>
    <mergeCell ref="A117:S117"/>
    <mergeCell ref="A52:A53"/>
    <mergeCell ref="A60:A61"/>
    <mergeCell ref="G85:S85"/>
    <mergeCell ref="A113:K113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portrait" paperSize="9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26"/>
  <sheetViews>
    <sheetView view="pageBreakPreview" zoomScale="74" zoomScaleNormal="75" zoomScaleSheetLayoutView="74" zoomScalePageLayoutView="0" workbookViewId="0" topLeftCell="A36">
      <selection activeCell="A60" sqref="A60:A61"/>
    </sheetView>
  </sheetViews>
  <sheetFormatPr defaultColWidth="9.140625" defaultRowHeight="12.75"/>
  <cols>
    <col min="1" max="1" width="66.7109375" style="0" customWidth="1"/>
    <col min="2" max="2" width="12.7109375" style="0" customWidth="1"/>
    <col min="3" max="3" width="11.140625" style="0" customWidth="1"/>
    <col min="4" max="4" width="5.8515625" style="0" customWidth="1"/>
    <col min="5" max="5" width="19.421875" style="0" customWidth="1"/>
    <col min="6" max="6" width="11.421875" style="0" customWidth="1"/>
    <col min="7" max="19" width="8.421875" style="0" customWidth="1"/>
    <col min="20" max="20" width="18.28125" style="4" customWidth="1"/>
    <col min="21" max="21" width="14.7109375" style="4" customWidth="1"/>
  </cols>
  <sheetData>
    <row r="1" ht="37.5" customHeight="1"/>
    <row r="2" spans="1:21" s="30" customFormat="1" ht="23.25">
      <c r="A2" s="29" t="s">
        <v>109</v>
      </c>
      <c r="B2" s="29"/>
      <c r="T2" s="31"/>
      <c r="U2" s="31"/>
    </row>
    <row r="3" ht="14.25" customHeight="1"/>
    <row r="4" spans="1:8" s="14" customFormat="1" ht="15.75">
      <c r="A4" s="13" t="s">
        <v>266</v>
      </c>
      <c r="B4" s="13"/>
      <c r="C4" s="13"/>
      <c r="D4" s="13"/>
      <c r="E4" s="13"/>
      <c r="F4" s="13"/>
      <c r="G4" s="13"/>
      <c r="H4" s="20"/>
    </row>
    <row r="6" spans="1:2" ht="12.75">
      <c r="A6" s="1"/>
      <c r="B6" s="1"/>
    </row>
    <row r="7" spans="1:19" ht="15.75">
      <c r="A7" s="739" t="s">
        <v>50</v>
      </c>
      <c r="B7" s="115"/>
      <c r="C7" s="175"/>
      <c r="D7" s="178"/>
      <c r="E7" s="180" t="s">
        <v>37</v>
      </c>
      <c r="F7" s="264"/>
      <c r="G7" s="228">
        <v>2</v>
      </c>
      <c r="H7" s="228">
        <v>15</v>
      </c>
      <c r="I7" s="228">
        <v>30</v>
      </c>
      <c r="J7" s="228">
        <v>45</v>
      </c>
      <c r="K7" s="228">
        <v>60</v>
      </c>
      <c r="L7" s="228">
        <v>75</v>
      </c>
      <c r="M7" s="228">
        <v>90</v>
      </c>
      <c r="N7" s="228">
        <v>105</v>
      </c>
      <c r="O7" s="228">
        <v>120</v>
      </c>
      <c r="P7" s="228">
        <v>135</v>
      </c>
      <c r="Q7" s="228">
        <v>150</v>
      </c>
      <c r="R7" s="228">
        <v>165</v>
      </c>
      <c r="S7" s="228">
        <v>180</v>
      </c>
    </row>
    <row r="8" spans="1:19" ht="15.75">
      <c r="A8" s="740"/>
      <c r="B8" s="116"/>
      <c r="C8" s="176"/>
      <c r="D8" s="179"/>
      <c r="E8" s="180" t="s">
        <v>3</v>
      </c>
      <c r="F8" s="265"/>
      <c r="G8" s="231" t="s">
        <v>0</v>
      </c>
      <c r="H8" s="228">
        <v>12</v>
      </c>
      <c r="I8" s="228">
        <v>24</v>
      </c>
      <c r="J8" s="228">
        <v>36</v>
      </c>
      <c r="K8" s="228">
        <v>48</v>
      </c>
      <c r="L8" s="228">
        <v>60</v>
      </c>
      <c r="M8" s="228">
        <v>72</v>
      </c>
      <c r="N8" s="228">
        <v>84</v>
      </c>
      <c r="O8" s="228">
        <v>96</v>
      </c>
      <c r="P8" s="228">
        <v>108</v>
      </c>
      <c r="Q8" s="228">
        <v>120</v>
      </c>
      <c r="R8" s="228">
        <v>132</v>
      </c>
      <c r="S8" s="228">
        <v>144</v>
      </c>
    </row>
    <row r="9" spans="1:21" s="14" customFormat="1" ht="18" customHeight="1">
      <c r="A9" s="53" t="s">
        <v>4</v>
      </c>
      <c r="B9" s="160"/>
      <c r="C9" s="87"/>
      <c r="D9" s="87"/>
      <c r="E9" s="54"/>
      <c r="F9" s="54"/>
      <c r="G9" s="266">
        <v>0</v>
      </c>
      <c r="H9" s="266">
        <v>1</v>
      </c>
      <c r="I9" s="266">
        <v>2</v>
      </c>
      <c r="J9" s="266">
        <v>3</v>
      </c>
      <c r="K9" s="266">
        <v>4</v>
      </c>
      <c r="L9" s="266">
        <v>5</v>
      </c>
      <c r="M9" s="266">
        <v>6</v>
      </c>
      <c r="N9" s="266">
        <v>7</v>
      </c>
      <c r="O9" s="266">
        <v>8</v>
      </c>
      <c r="P9" s="266">
        <v>9</v>
      </c>
      <c r="Q9" s="266">
        <v>10</v>
      </c>
      <c r="R9" s="266">
        <v>11</v>
      </c>
      <c r="S9" s="266">
        <v>12</v>
      </c>
      <c r="T9" s="20"/>
      <c r="U9" s="20"/>
    </row>
    <row r="10" spans="1:21" ht="18" customHeight="1">
      <c r="A10" s="267" t="s">
        <v>103</v>
      </c>
      <c r="B10" s="268"/>
      <c r="C10" s="268"/>
      <c r="D10" s="268"/>
      <c r="E10" s="268"/>
      <c r="F10" s="253" t="s">
        <v>318</v>
      </c>
      <c r="G10" s="252" t="s">
        <v>1</v>
      </c>
      <c r="H10" s="252" t="s">
        <v>1</v>
      </c>
      <c r="I10" s="252" t="s">
        <v>1</v>
      </c>
      <c r="J10" s="252" t="s">
        <v>1</v>
      </c>
      <c r="K10" s="252" t="s">
        <v>1</v>
      </c>
      <c r="L10" s="252" t="s">
        <v>1</v>
      </c>
      <c r="M10" s="252" t="s">
        <v>2</v>
      </c>
      <c r="N10" s="252" t="s">
        <v>1</v>
      </c>
      <c r="O10" s="252" t="s">
        <v>1</v>
      </c>
      <c r="P10" s="252" t="s">
        <v>1</v>
      </c>
      <c r="Q10" s="252" t="s">
        <v>1</v>
      </c>
      <c r="R10" s="252" t="s">
        <v>1</v>
      </c>
      <c r="S10" s="252" t="s">
        <v>2</v>
      </c>
      <c r="T10" s="3" t="s">
        <v>79</v>
      </c>
      <c r="U10" s="4" t="s">
        <v>80</v>
      </c>
    </row>
    <row r="11" spans="1:19" ht="18" customHeight="1">
      <c r="A11" s="267" t="s">
        <v>6</v>
      </c>
      <c r="B11" s="268"/>
      <c r="C11" s="268"/>
      <c r="D11" s="268"/>
      <c r="E11" s="268"/>
      <c r="F11" s="253">
        <v>0.3</v>
      </c>
      <c r="G11" s="252" t="s">
        <v>2</v>
      </c>
      <c r="H11" s="252" t="s">
        <v>2</v>
      </c>
      <c r="I11" s="252" t="s">
        <v>2</v>
      </c>
      <c r="J11" s="252" t="s">
        <v>2</v>
      </c>
      <c r="K11" s="252" t="s">
        <v>2</v>
      </c>
      <c r="L11" s="252" t="s">
        <v>2</v>
      </c>
      <c r="M11" s="252" t="s">
        <v>2</v>
      </c>
      <c r="N11" s="252" t="s">
        <v>2</v>
      </c>
      <c r="O11" s="252" t="s">
        <v>2</v>
      </c>
      <c r="P11" s="252" t="s">
        <v>2</v>
      </c>
      <c r="Q11" s="252" t="s">
        <v>2</v>
      </c>
      <c r="R11" s="252" t="s">
        <v>2</v>
      </c>
      <c r="S11" s="252" t="s">
        <v>2</v>
      </c>
    </row>
    <row r="12" spans="1:19" ht="18" customHeight="1">
      <c r="A12" s="269" t="s">
        <v>136</v>
      </c>
      <c r="B12" s="270"/>
      <c r="C12" s="268"/>
      <c r="D12" s="268"/>
      <c r="E12" s="268"/>
      <c r="F12" s="238" t="s">
        <v>317</v>
      </c>
      <c r="G12" s="252" t="s">
        <v>1</v>
      </c>
      <c r="H12" s="252" t="s">
        <v>1</v>
      </c>
      <c r="I12" s="252" t="s">
        <v>1</v>
      </c>
      <c r="J12" s="252" t="s">
        <v>2</v>
      </c>
      <c r="K12" s="252" t="s">
        <v>1</v>
      </c>
      <c r="L12" s="252" t="s">
        <v>1</v>
      </c>
      <c r="M12" s="252" t="s">
        <v>2</v>
      </c>
      <c r="N12" s="252" t="s">
        <v>1</v>
      </c>
      <c r="O12" s="252" t="s">
        <v>1</v>
      </c>
      <c r="P12" s="252" t="s">
        <v>2</v>
      </c>
      <c r="Q12" s="252" t="s">
        <v>1</v>
      </c>
      <c r="R12" s="252" t="s">
        <v>1</v>
      </c>
      <c r="S12" s="252" t="s">
        <v>2</v>
      </c>
    </row>
    <row r="13" spans="1:19" ht="18" customHeight="1">
      <c r="A13" s="267" t="s">
        <v>7</v>
      </c>
      <c r="B13" s="268"/>
      <c r="C13" s="268"/>
      <c r="D13" s="268"/>
      <c r="E13" s="268"/>
      <c r="F13" s="253">
        <v>0.01</v>
      </c>
      <c r="G13" s="252" t="s">
        <v>0</v>
      </c>
      <c r="H13" s="252" t="s">
        <v>0</v>
      </c>
      <c r="I13" s="252" t="s">
        <v>1</v>
      </c>
      <c r="J13" s="252" t="s">
        <v>0</v>
      </c>
      <c r="K13" s="252" t="s">
        <v>1</v>
      </c>
      <c r="L13" s="252" t="s">
        <v>0</v>
      </c>
      <c r="M13" s="252" t="s">
        <v>1</v>
      </c>
      <c r="N13" s="252" t="s">
        <v>0</v>
      </c>
      <c r="O13" s="252" t="s">
        <v>1</v>
      </c>
      <c r="P13" s="252" t="s">
        <v>0</v>
      </c>
      <c r="Q13" s="252" t="s">
        <v>1</v>
      </c>
      <c r="R13" s="252" t="s">
        <v>0</v>
      </c>
      <c r="S13" s="252" t="s">
        <v>1</v>
      </c>
    </row>
    <row r="14" spans="1:21" s="14" customFormat="1" ht="18" customHeight="1">
      <c r="A14" s="630" t="s">
        <v>8</v>
      </c>
      <c r="B14" s="741"/>
      <c r="C14" s="631"/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2"/>
      <c r="O14" s="632"/>
      <c r="P14" s="632"/>
      <c r="Q14" s="632"/>
      <c r="R14" s="632"/>
      <c r="S14" s="633"/>
      <c r="T14" s="20"/>
      <c r="U14" s="20"/>
    </row>
    <row r="15" spans="1:19" ht="18" customHeight="1">
      <c r="A15" s="267" t="s">
        <v>274</v>
      </c>
      <c r="B15" s="268"/>
      <c r="C15" s="271"/>
      <c r="D15" s="272"/>
      <c r="E15" s="272"/>
      <c r="F15" s="263">
        <v>0.35</v>
      </c>
      <c r="G15" s="252" t="s">
        <v>0</v>
      </c>
      <c r="H15" s="252" t="s">
        <v>0</v>
      </c>
      <c r="I15" s="252" t="s">
        <v>0</v>
      </c>
      <c r="J15" s="252" t="s">
        <v>0</v>
      </c>
      <c r="K15" s="252" t="s">
        <v>2</v>
      </c>
      <c r="L15" s="252" t="s">
        <v>0</v>
      </c>
      <c r="M15" s="252" t="s">
        <v>0</v>
      </c>
      <c r="N15" s="252" t="s">
        <v>0</v>
      </c>
      <c r="O15" s="252" t="s">
        <v>2</v>
      </c>
      <c r="P15" s="252" t="s">
        <v>0</v>
      </c>
      <c r="Q15" s="252" t="s">
        <v>0</v>
      </c>
      <c r="R15" s="252" t="s">
        <v>0</v>
      </c>
      <c r="S15" s="252" t="s">
        <v>2</v>
      </c>
    </row>
    <row r="16" spans="1:21" s="14" customFormat="1" ht="18" customHeight="1">
      <c r="A16" s="630" t="s">
        <v>9</v>
      </c>
      <c r="B16" s="741"/>
      <c r="C16" s="631"/>
      <c r="D16" s="631"/>
      <c r="E16" s="631"/>
      <c r="F16" s="631"/>
      <c r="G16" s="631"/>
      <c r="H16" s="631"/>
      <c r="I16" s="631"/>
      <c r="J16" s="631"/>
      <c r="K16" s="631"/>
      <c r="L16" s="631"/>
      <c r="M16" s="585"/>
      <c r="S16" s="35"/>
      <c r="T16" s="20"/>
      <c r="U16" s="20"/>
    </row>
    <row r="17" spans="1:19" ht="18" customHeight="1">
      <c r="A17" s="274" t="s">
        <v>372</v>
      </c>
      <c r="B17" s="275"/>
      <c r="C17" s="275"/>
      <c r="D17" s="275"/>
      <c r="E17" s="275"/>
      <c r="F17" s="253">
        <v>0.2</v>
      </c>
      <c r="G17" s="252" t="s">
        <v>0</v>
      </c>
      <c r="H17" s="252" t="s">
        <v>1</v>
      </c>
      <c r="I17" s="252" t="s">
        <v>2</v>
      </c>
      <c r="J17" s="252" t="s">
        <v>1</v>
      </c>
      <c r="K17" s="252" t="s">
        <v>2</v>
      </c>
      <c r="L17" s="252" t="s">
        <v>1</v>
      </c>
      <c r="M17" s="252" t="s">
        <v>2</v>
      </c>
      <c r="N17" s="252" t="s">
        <v>1</v>
      </c>
      <c r="O17" s="252" t="s">
        <v>2</v>
      </c>
      <c r="P17" s="252" t="s">
        <v>1</v>
      </c>
      <c r="Q17" s="252" t="s">
        <v>2</v>
      </c>
      <c r="R17" s="252" t="s">
        <v>1</v>
      </c>
      <c r="S17" s="252" t="s">
        <v>2</v>
      </c>
    </row>
    <row r="18" spans="1:19" ht="18" customHeight="1">
      <c r="A18" s="276" t="s">
        <v>70</v>
      </c>
      <c r="B18" s="277"/>
      <c r="C18" s="275"/>
      <c r="D18" s="275"/>
      <c r="E18" s="275"/>
      <c r="F18" s="238">
        <v>0.04</v>
      </c>
      <c r="G18" s="256" t="s">
        <v>1</v>
      </c>
      <c r="H18" s="256" t="s">
        <v>1</v>
      </c>
      <c r="I18" s="256" t="s">
        <v>1</v>
      </c>
      <c r="J18" s="256" t="s">
        <v>1</v>
      </c>
      <c r="K18" s="256" t="s">
        <v>1</v>
      </c>
      <c r="L18" s="256" t="s">
        <v>1</v>
      </c>
      <c r="M18" s="256" t="s">
        <v>1</v>
      </c>
      <c r="N18" s="252" t="s">
        <v>1</v>
      </c>
      <c r="O18" s="256" t="s">
        <v>1</v>
      </c>
      <c r="P18" s="256" t="s">
        <v>1</v>
      </c>
      <c r="Q18" s="256" t="s">
        <v>1</v>
      </c>
      <c r="R18" s="256" t="s">
        <v>1</v>
      </c>
      <c r="S18" s="256" t="s">
        <v>1</v>
      </c>
    </row>
    <row r="19" spans="1:19" ht="18" customHeight="1">
      <c r="A19" s="276" t="s">
        <v>116</v>
      </c>
      <c r="B19" s="275"/>
      <c r="C19" s="275"/>
      <c r="D19" s="275"/>
      <c r="E19" s="275"/>
      <c r="F19" s="257">
        <v>1</v>
      </c>
      <c r="G19" s="258"/>
      <c r="H19" s="259"/>
      <c r="I19" s="259"/>
      <c r="J19" s="259"/>
      <c r="K19" s="259"/>
      <c r="L19" s="259"/>
      <c r="M19" s="260"/>
      <c r="N19" s="261" t="s">
        <v>2</v>
      </c>
      <c r="O19" s="262"/>
      <c r="P19" s="259"/>
      <c r="Q19" s="259"/>
      <c r="R19" s="259"/>
      <c r="S19" s="260"/>
    </row>
    <row r="20" spans="1:21" s="14" customFormat="1" ht="18" customHeight="1">
      <c r="A20" s="630" t="s">
        <v>13</v>
      </c>
      <c r="B20" s="631"/>
      <c r="C20" s="631"/>
      <c r="D20" s="631"/>
      <c r="E20" s="631"/>
      <c r="F20" s="631"/>
      <c r="G20" s="606"/>
      <c r="H20" s="606"/>
      <c r="I20" s="606"/>
      <c r="J20" s="606"/>
      <c r="K20" s="606"/>
      <c r="L20" s="606"/>
      <c r="M20" s="606"/>
      <c r="N20" s="58"/>
      <c r="S20" s="35"/>
      <c r="T20" s="20"/>
      <c r="U20" s="20"/>
    </row>
    <row r="21" spans="1:19" ht="18" customHeight="1">
      <c r="A21" s="269" t="s">
        <v>52</v>
      </c>
      <c r="B21" s="268"/>
      <c r="C21" s="268"/>
      <c r="D21" s="268"/>
      <c r="E21" s="268"/>
      <c r="F21" s="238">
        <v>0.35</v>
      </c>
      <c r="G21" s="252" t="s">
        <v>0</v>
      </c>
      <c r="H21" s="252"/>
      <c r="I21" s="252" t="s">
        <v>0</v>
      </c>
      <c r="J21" s="252" t="s">
        <v>0</v>
      </c>
      <c r="K21" s="252" t="s">
        <v>0</v>
      </c>
      <c r="L21" s="252" t="s">
        <v>0</v>
      </c>
      <c r="M21" s="252" t="s">
        <v>1</v>
      </c>
      <c r="N21" s="255" t="s">
        <v>0</v>
      </c>
      <c r="O21" s="252" t="s">
        <v>0</v>
      </c>
      <c r="P21" s="252" t="s">
        <v>0</v>
      </c>
      <c r="Q21" s="252" t="s">
        <v>0</v>
      </c>
      <c r="R21" s="252" t="s">
        <v>0</v>
      </c>
      <c r="S21" s="252" t="s">
        <v>1</v>
      </c>
    </row>
    <row r="22" spans="1:19" ht="18" customHeight="1">
      <c r="A22" s="269" t="s">
        <v>51</v>
      </c>
      <c r="B22" s="268"/>
      <c r="C22" s="268"/>
      <c r="D22" s="268"/>
      <c r="E22" s="268"/>
      <c r="F22" s="238">
        <v>0.8</v>
      </c>
      <c r="G22" s="252" t="s">
        <v>0</v>
      </c>
      <c r="H22" s="252" t="s">
        <v>0</v>
      </c>
      <c r="I22" s="252" t="s">
        <v>0</v>
      </c>
      <c r="J22" s="252" t="s">
        <v>0</v>
      </c>
      <c r="K22" s="252" t="s">
        <v>0</v>
      </c>
      <c r="L22" s="252" t="s">
        <v>0</v>
      </c>
      <c r="M22" s="252" t="s">
        <v>1</v>
      </c>
      <c r="N22" s="252" t="s">
        <v>0</v>
      </c>
      <c r="O22" s="252" t="s">
        <v>0</v>
      </c>
      <c r="P22" s="252" t="s">
        <v>0</v>
      </c>
      <c r="Q22" s="252" t="s">
        <v>0</v>
      </c>
      <c r="R22" s="252" t="s">
        <v>0</v>
      </c>
      <c r="S22" s="252" t="s">
        <v>1</v>
      </c>
    </row>
    <row r="23" spans="1:21" s="14" customFormat="1" ht="18" customHeight="1">
      <c r="A23" s="630" t="s">
        <v>14</v>
      </c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2"/>
      <c r="O23" s="632"/>
      <c r="P23" s="632"/>
      <c r="Q23" s="632"/>
      <c r="R23" s="632"/>
      <c r="S23" s="633"/>
      <c r="T23" s="20"/>
      <c r="U23" s="20"/>
    </row>
    <row r="24" spans="1:19" ht="18" customHeight="1">
      <c r="A24" s="269" t="s">
        <v>95</v>
      </c>
      <c r="B24" s="268"/>
      <c r="C24" s="268"/>
      <c r="D24" s="268"/>
      <c r="E24" s="268"/>
      <c r="F24" s="238">
        <v>0.15</v>
      </c>
      <c r="G24" s="252" t="s">
        <v>0</v>
      </c>
      <c r="H24" s="252" t="s">
        <v>1</v>
      </c>
      <c r="I24" s="252" t="s">
        <v>1</v>
      </c>
      <c r="J24" s="252" t="s">
        <v>1</v>
      </c>
      <c r="K24" s="252" t="s">
        <v>1</v>
      </c>
      <c r="L24" s="252" t="s">
        <v>1</v>
      </c>
      <c r="M24" s="252" t="s">
        <v>1</v>
      </c>
      <c r="N24" s="252" t="s">
        <v>1</v>
      </c>
      <c r="O24" s="252" t="s">
        <v>1</v>
      </c>
      <c r="P24" s="252" t="s">
        <v>1</v>
      </c>
      <c r="Q24" s="252" t="s">
        <v>1</v>
      </c>
      <c r="R24" s="252" t="s">
        <v>1</v>
      </c>
      <c r="S24" s="252" t="s">
        <v>1</v>
      </c>
    </row>
    <row r="25" spans="1:19" ht="18" customHeight="1">
      <c r="A25" s="269" t="s">
        <v>96</v>
      </c>
      <c r="B25" s="268"/>
      <c r="C25" s="268"/>
      <c r="D25" s="268"/>
      <c r="E25" s="268"/>
      <c r="F25" s="238">
        <v>0.45</v>
      </c>
      <c r="G25" s="252" t="s">
        <v>0</v>
      </c>
      <c r="H25" s="252" t="s">
        <v>1</v>
      </c>
      <c r="I25" s="252" t="s">
        <v>1</v>
      </c>
      <c r="J25" s="252" t="s">
        <v>1</v>
      </c>
      <c r="K25" s="252" t="s">
        <v>1</v>
      </c>
      <c r="L25" s="252" t="s">
        <v>1</v>
      </c>
      <c r="M25" s="252" t="s">
        <v>1</v>
      </c>
      <c r="N25" s="252" t="s">
        <v>1</v>
      </c>
      <c r="O25" s="252" t="s">
        <v>1</v>
      </c>
      <c r="P25" s="252" t="s">
        <v>1</v>
      </c>
      <c r="Q25" s="252" t="s">
        <v>1</v>
      </c>
      <c r="R25" s="252" t="s">
        <v>1</v>
      </c>
      <c r="S25" s="252" t="s">
        <v>1</v>
      </c>
    </row>
    <row r="26" spans="1:19" ht="18" customHeight="1">
      <c r="A26" s="269" t="s">
        <v>53</v>
      </c>
      <c r="B26" s="268"/>
      <c r="C26" s="268"/>
      <c r="D26" s="268"/>
      <c r="E26" s="268"/>
      <c r="F26" s="238">
        <v>0.01</v>
      </c>
      <c r="G26" s="252" t="s">
        <v>1</v>
      </c>
      <c r="H26" s="252" t="s">
        <v>1</v>
      </c>
      <c r="I26" s="252" t="s">
        <v>1</v>
      </c>
      <c r="J26" s="252" t="s">
        <v>1</v>
      </c>
      <c r="K26" s="252" t="s">
        <v>1</v>
      </c>
      <c r="L26" s="252" t="s">
        <v>1</v>
      </c>
      <c r="M26" s="252" t="s">
        <v>1</v>
      </c>
      <c r="N26" s="252" t="s">
        <v>1</v>
      </c>
      <c r="O26" s="252" t="s">
        <v>1</v>
      </c>
      <c r="P26" s="252" t="s">
        <v>1</v>
      </c>
      <c r="Q26" s="252" t="s">
        <v>1</v>
      </c>
      <c r="R26" s="252" t="s">
        <v>1</v>
      </c>
      <c r="S26" s="252" t="s">
        <v>1</v>
      </c>
    </row>
    <row r="27" spans="1:19" ht="18" customHeight="1">
      <c r="A27" s="269" t="s">
        <v>71</v>
      </c>
      <c r="B27" s="268"/>
      <c r="C27" s="268"/>
      <c r="D27" s="268"/>
      <c r="E27" s="268"/>
      <c r="F27" s="238" t="s">
        <v>319</v>
      </c>
      <c r="G27" s="252" t="s">
        <v>1</v>
      </c>
      <c r="H27" s="252" t="s">
        <v>1</v>
      </c>
      <c r="I27" s="252" t="s">
        <v>2</v>
      </c>
      <c r="J27" s="252" t="s">
        <v>1</v>
      </c>
      <c r="K27" s="252" t="s">
        <v>2</v>
      </c>
      <c r="L27" s="252" t="s">
        <v>1</v>
      </c>
      <c r="M27" s="252" t="s">
        <v>2</v>
      </c>
      <c r="N27" s="252" t="s">
        <v>1</v>
      </c>
      <c r="O27" s="252" t="s">
        <v>2</v>
      </c>
      <c r="P27" s="252" t="s">
        <v>1</v>
      </c>
      <c r="Q27" s="252" t="s">
        <v>2</v>
      </c>
      <c r="R27" s="252" t="s">
        <v>1</v>
      </c>
      <c r="S27" s="252" t="s">
        <v>2</v>
      </c>
    </row>
    <row r="28" spans="1:19" ht="18" customHeight="1">
      <c r="A28" s="269" t="s">
        <v>132</v>
      </c>
      <c r="B28" s="268"/>
      <c r="C28" s="268"/>
      <c r="D28" s="268"/>
      <c r="E28" s="268"/>
      <c r="F28" s="238">
        <v>0.01</v>
      </c>
      <c r="G28" s="252" t="s">
        <v>0</v>
      </c>
      <c r="H28" s="252" t="s">
        <v>1</v>
      </c>
      <c r="I28" s="252" t="s">
        <v>1</v>
      </c>
      <c r="J28" s="252" t="s">
        <v>1</v>
      </c>
      <c r="K28" s="252" t="s">
        <v>1</v>
      </c>
      <c r="L28" s="252" t="s">
        <v>1</v>
      </c>
      <c r="M28" s="252" t="s">
        <v>1</v>
      </c>
      <c r="N28" s="252" t="s">
        <v>1</v>
      </c>
      <c r="O28" s="252" t="s">
        <v>1</v>
      </c>
      <c r="P28" s="252" t="s">
        <v>1</v>
      </c>
      <c r="Q28" s="252" t="s">
        <v>1</v>
      </c>
      <c r="R28" s="252" t="s">
        <v>1</v>
      </c>
      <c r="S28" s="252" t="s">
        <v>1</v>
      </c>
    </row>
    <row r="29" spans="1:19" ht="18" customHeight="1">
      <c r="A29" s="269" t="s">
        <v>61</v>
      </c>
      <c r="B29" s="268"/>
      <c r="C29" s="268"/>
      <c r="D29" s="268"/>
      <c r="E29" s="268"/>
      <c r="F29" s="238">
        <v>0.01</v>
      </c>
      <c r="G29" s="252" t="s">
        <v>0</v>
      </c>
      <c r="H29" s="252" t="s">
        <v>1</v>
      </c>
      <c r="I29" s="252" t="s">
        <v>1</v>
      </c>
      <c r="J29" s="252" t="s">
        <v>1</v>
      </c>
      <c r="K29" s="252" t="s">
        <v>1</v>
      </c>
      <c r="L29" s="252" t="s">
        <v>1</v>
      </c>
      <c r="M29" s="252" t="s">
        <v>1</v>
      </c>
      <c r="N29" s="252" t="s">
        <v>1</v>
      </c>
      <c r="O29" s="252" t="s">
        <v>1</v>
      </c>
      <c r="P29" s="252" t="s">
        <v>1</v>
      </c>
      <c r="Q29" s="252" t="s">
        <v>1</v>
      </c>
      <c r="R29" s="252" t="s">
        <v>1</v>
      </c>
      <c r="S29" s="252" t="s">
        <v>1</v>
      </c>
    </row>
    <row r="30" spans="1:21" s="14" customFormat="1" ht="18" customHeight="1">
      <c r="A30" s="630" t="s">
        <v>67</v>
      </c>
      <c r="B30" s="631"/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2"/>
      <c r="O30" s="632"/>
      <c r="P30" s="632"/>
      <c r="Q30" s="632"/>
      <c r="R30" s="632"/>
      <c r="S30" s="633"/>
      <c r="T30" s="20"/>
      <c r="U30" s="20"/>
    </row>
    <row r="31" spans="1:21" s="2" customFormat="1" ht="18" customHeight="1">
      <c r="A31" s="269" t="s">
        <v>373</v>
      </c>
      <c r="B31" s="268"/>
      <c r="C31" s="268"/>
      <c r="D31" s="278"/>
      <c r="E31" s="278"/>
      <c r="F31" s="238" t="s">
        <v>319</v>
      </c>
      <c r="G31" s="252" t="s">
        <v>1</v>
      </c>
      <c r="H31" s="252" t="s">
        <v>1</v>
      </c>
      <c r="I31" s="252" t="s">
        <v>2</v>
      </c>
      <c r="J31" s="252" t="s">
        <v>1</v>
      </c>
      <c r="K31" s="252" t="s">
        <v>2</v>
      </c>
      <c r="L31" s="252" t="s">
        <v>1</v>
      </c>
      <c r="M31" s="252" t="s">
        <v>2</v>
      </c>
      <c r="N31" s="252" t="s">
        <v>1</v>
      </c>
      <c r="O31" s="252" t="s">
        <v>2</v>
      </c>
      <c r="P31" s="252" t="s">
        <v>1</v>
      </c>
      <c r="Q31" s="252" t="s">
        <v>2</v>
      </c>
      <c r="R31" s="252" t="s">
        <v>1</v>
      </c>
      <c r="S31" s="252" t="s">
        <v>2</v>
      </c>
      <c r="T31" s="3"/>
      <c r="U31" s="3"/>
    </row>
    <row r="32" spans="1:21" s="2" customFormat="1" ht="18" customHeight="1">
      <c r="A32" s="269" t="s">
        <v>60</v>
      </c>
      <c r="B32" s="279"/>
      <c r="C32" s="268"/>
      <c r="D32" s="268"/>
      <c r="E32" s="268"/>
      <c r="F32" s="238">
        <v>0.01</v>
      </c>
      <c r="G32" s="252" t="s">
        <v>0</v>
      </c>
      <c r="H32" s="252" t="s">
        <v>1</v>
      </c>
      <c r="I32" s="252" t="s">
        <v>1</v>
      </c>
      <c r="J32" s="252" t="s">
        <v>1</v>
      </c>
      <c r="K32" s="252" t="s">
        <v>1</v>
      </c>
      <c r="L32" s="252" t="s">
        <v>1</v>
      </c>
      <c r="M32" s="252" t="s">
        <v>1</v>
      </c>
      <c r="N32" s="252" t="s">
        <v>1</v>
      </c>
      <c r="O32" s="252" t="s">
        <v>1</v>
      </c>
      <c r="P32" s="252" t="s">
        <v>1</v>
      </c>
      <c r="Q32" s="252" t="s">
        <v>1</v>
      </c>
      <c r="R32" s="252" t="s">
        <v>1</v>
      </c>
      <c r="S32" s="252" t="s">
        <v>1</v>
      </c>
      <c r="T32" s="3"/>
      <c r="U32" s="3"/>
    </row>
    <row r="33" spans="1:21" s="2" customFormat="1" ht="18" customHeight="1">
      <c r="A33" s="267" t="s">
        <v>122</v>
      </c>
      <c r="B33" s="268"/>
      <c r="C33" s="268"/>
      <c r="D33" s="268"/>
      <c r="E33" s="268"/>
      <c r="F33" s="238" t="s">
        <v>321</v>
      </c>
      <c r="G33" s="252" t="s">
        <v>1</v>
      </c>
      <c r="H33" s="252" t="s">
        <v>1</v>
      </c>
      <c r="I33" s="252" t="s">
        <v>1</v>
      </c>
      <c r="J33" s="252" t="s">
        <v>2</v>
      </c>
      <c r="K33" s="252" t="s">
        <v>1</v>
      </c>
      <c r="L33" s="252" t="s">
        <v>1</v>
      </c>
      <c r="M33" s="252" t="s">
        <v>2</v>
      </c>
      <c r="N33" s="252" t="s">
        <v>1</v>
      </c>
      <c r="O33" s="252" t="s">
        <v>1</v>
      </c>
      <c r="P33" s="252" t="s">
        <v>2</v>
      </c>
      <c r="Q33" s="252" t="s">
        <v>1</v>
      </c>
      <c r="R33" s="252" t="s">
        <v>1</v>
      </c>
      <c r="S33" s="252" t="s">
        <v>2</v>
      </c>
      <c r="T33" s="3"/>
      <c r="U33" s="3"/>
    </row>
    <row r="34" spans="1:21" s="2" customFormat="1" ht="18" customHeight="1">
      <c r="A34" s="267" t="s">
        <v>124</v>
      </c>
      <c r="B34" s="270"/>
      <c r="C34" s="268"/>
      <c r="D34" s="268"/>
      <c r="E34" s="268"/>
      <c r="F34" s="238" t="s">
        <v>320</v>
      </c>
      <c r="G34" s="252" t="s">
        <v>1</v>
      </c>
      <c r="H34" s="252" t="s">
        <v>1</v>
      </c>
      <c r="I34" s="252" t="s">
        <v>1</v>
      </c>
      <c r="J34" s="252" t="s">
        <v>1</v>
      </c>
      <c r="K34" s="252" t="s">
        <v>58</v>
      </c>
      <c r="L34" s="252" t="s">
        <v>1</v>
      </c>
      <c r="M34" s="252" t="s">
        <v>1</v>
      </c>
      <c r="N34" s="252" t="s">
        <v>1</v>
      </c>
      <c r="O34" s="252" t="s">
        <v>1</v>
      </c>
      <c r="P34" s="252" t="s">
        <v>1</v>
      </c>
      <c r="Q34" s="252" t="s">
        <v>1</v>
      </c>
      <c r="R34" s="252" t="s">
        <v>58</v>
      </c>
      <c r="S34" s="252" t="s">
        <v>1</v>
      </c>
      <c r="T34" s="3"/>
      <c r="U34" s="3"/>
    </row>
    <row r="35" spans="1:21" s="2" customFormat="1" ht="18" customHeight="1">
      <c r="A35" s="267" t="s">
        <v>125</v>
      </c>
      <c r="B35" s="268"/>
      <c r="C35" s="268"/>
      <c r="D35" s="268"/>
      <c r="E35" s="268"/>
      <c r="F35" s="238" t="s">
        <v>322</v>
      </c>
      <c r="G35" s="252" t="s">
        <v>1</v>
      </c>
      <c r="H35" s="252" t="s">
        <v>1</v>
      </c>
      <c r="I35" s="252" t="s">
        <v>1</v>
      </c>
      <c r="J35" s="252" t="s">
        <v>1</v>
      </c>
      <c r="K35" s="252" t="s">
        <v>1</v>
      </c>
      <c r="L35" s="252" t="s">
        <v>1</v>
      </c>
      <c r="M35" s="252" t="s">
        <v>1</v>
      </c>
      <c r="N35" s="252" t="s">
        <v>58</v>
      </c>
      <c r="O35" s="252" t="s">
        <v>1</v>
      </c>
      <c r="P35" s="252" t="s">
        <v>1</v>
      </c>
      <c r="Q35" s="252" t="s">
        <v>1</v>
      </c>
      <c r="R35" s="252" t="s">
        <v>1</v>
      </c>
      <c r="S35" s="252" t="s">
        <v>1</v>
      </c>
      <c r="T35" s="3"/>
      <c r="U35" s="3"/>
    </row>
    <row r="36" spans="1:21" s="2" customFormat="1" ht="18" customHeight="1">
      <c r="A36" s="267" t="s">
        <v>102</v>
      </c>
      <c r="B36" s="270"/>
      <c r="C36" s="279"/>
      <c r="D36" s="279"/>
      <c r="E36" s="279"/>
      <c r="F36" s="238" t="s">
        <v>343</v>
      </c>
      <c r="G36" s="252" t="s">
        <v>1</v>
      </c>
      <c r="H36" s="252" t="s">
        <v>58</v>
      </c>
      <c r="I36" s="252" t="s">
        <v>1</v>
      </c>
      <c r="J36" s="252" t="s">
        <v>1</v>
      </c>
      <c r="K36" s="252" t="s">
        <v>2</v>
      </c>
      <c r="L36" s="252" t="s">
        <v>1</v>
      </c>
      <c r="M36" s="252" t="s">
        <v>1</v>
      </c>
      <c r="N36" s="252" t="s">
        <v>58</v>
      </c>
      <c r="O36" s="252" t="s">
        <v>1</v>
      </c>
      <c r="P36" s="252" t="s">
        <v>1</v>
      </c>
      <c r="Q36" s="252" t="s">
        <v>2</v>
      </c>
      <c r="R36" s="252" t="s">
        <v>1</v>
      </c>
      <c r="S36" s="252" t="s">
        <v>1</v>
      </c>
      <c r="T36" s="3"/>
      <c r="U36" s="3"/>
    </row>
    <row r="37" spans="1:21" s="2" customFormat="1" ht="18" customHeight="1">
      <c r="A37" s="269" t="s">
        <v>62</v>
      </c>
      <c r="B37" s="268"/>
      <c r="C37" s="268"/>
      <c r="D37" s="278"/>
      <c r="E37" s="278"/>
      <c r="F37" s="238">
        <v>0.07</v>
      </c>
      <c r="G37" s="252" t="s">
        <v>1</v>
      </c>
      <c r="H37" s="252" t="s">
        <v>1</v>
      </c>
      <c r="I37" s="252" t="s">
        <v>1</v>
      </c>
      <c r="J37" s="252" t="s">
        <v>1</v>
      </c>
      <c r="K37" s="252" t="s">
        <v>1</v>
      </c>
      <c r="L37" s="252" t="s">
        <v>1</v>
      </c>
      <c r="M37" s="252" t="s">
        <v>1</v>
      </c>
      <c r="N37" s="252" t="s">
        <v>1</v>
      </c>
      <c r="O37" s="252" t="s">
        <v>1</v>
      </c>
      <c r="P37" s="252" t="s">
        <v>1</v>
      </c>
      <c r="Q37" s="252" t="s">
        <v>1</v>
      </c>
      <c r="R37" s="252" t="s">
        <v>1</v>
      </c>
      <c r="S37" s="252" t="s">
        <v>1</v>
      </c>
      <c r="T37" s="3"/>
      <c r="U37" s="3"/>
    </row>
    <row r="38" spans="1:21" s="37" customFormat="1" ht="18" customHeight="1">
      <c r="A38" s="624" t="s">
        <v>68</v>
      </c>
      <c r="B38" s="749"/>
      <c r="C38" s="746"/>
      <c r="D38" s="746"/>
      <c r="E38" s="746"/>
      <c r="F38" s="746"/>
      <c r="G38" s="596"/>
      <c r="H38" s="596"/>
      <c r="I38" s="596"/>
      <c r="J38" s="596"/>
      <c r="K38" s="596"/>
      <c r="L38" s="596"/>
      <c r="M38" s="596"/>
      <c r="N38" s="625"/>
      <c r="O38" s="625"/>
      <c r="P38" s="625"/>
      <c r="Q38" s="625"/>
      <c r="R38" s="625"/>
      <c r="S38" s="626"/>
      <c r="T38" s="36"/>
      <c r="U38" s="36"/>
    </row>
    <row r="39" spans="1:21" s="2" customFormat="1" ht="18" customHeight="1">
      <c r="A39" s="280" t="s">
        <v>374</v>
      </c>
      <c r="B39" s="267"/>
      <c r="C39" s="268"/>
      <c r="D39" s="268"/>
      <c r="E39" s="268"/>
      <c r="F39" s="253">
        <v>0.15</v>
      </c>
      <c r="G39" s="254" t="s">
        <v>1</v>
      </c>
      <c r="H39" s="252" t="s">
        <v>1</v>
      </c>
      <c r="I39" s="252" t="s">
        <v>1</v>
      </c>
      <c r="J39" s="252" t="s">
        <v>1</v>
      </c>
      <c r="K39" s="252" t="s">
        <v>1</v>
      </c>
      <c r="L39" s="252" t="s">
        <v>1</v>
      </c>
      <c r="M39" s="252" t="s">
        <v>1</v>
      </c>
      <c r="N39" s="252" t="s">
        <v>1</v>
      </c>
      <c r="O39" s="252" t="s">
        <v>1</v>
      </c>
      <c r="P39" s="252" t="s">
        <v>1</v>
      </c>
      <c r="Q39" s="252" t="s">
        <v>1</v>
      </c>
      <c r="R39" s="252" t="s">
        <v>1</v>
      </c>
      <c r="S39" s="252" t="s">
        <v>1</v>
      </c>
      <c r="T39" s="3"/>
      <c r="U39" s="3"/>
    </row>
    <row r="40" spans="1:21" s="2" customFormat="1" ht="18" customHeight="1">
      <c r="A40" s="269" t="s">
        <v>375</v>
      </c>
      <c r="B40" s="268"/>
      <c r="C40" s="273"/>
      <c r="D40" s="281"/>
      <c r="E40" s="281"/>
      <c r="F40" s="238">
        <v>0.03</v>
      </c>
      <c r="G40" s="252" t="s">
        <v>1</v>
      </c>
      <c r="H40" s="252" t="s">
        <v>1</v>
      </c>
      <c r="I40" s="252" t="s">
        <v>1</v>
      </c>
      <c r="J40" s="252" t="s">
        <v>1</v>
      </c>
      <c r="K40" s="252" t="s">
        <v>1</v>
      </c>
      <c r="L40" s="252" t="s">
        <v>1</v>
      </c>
      <c r="M40" s="252" t="s">
        <v>1</v>
      </c>
      <c r="N40" s="252" t="s">
        <v>1</v>
      </c>
      <c r="O40" s="252" t="s">
        <v>1</v>
      </c>
      <c r="P40" s="252" t="s">
        <v>1</v>
      </c>
      <c r="Q40" s="252" t="s">
        <v>1</v>
      </c>
      <c r="R40" s="252" t="s">
        <v>1</v>
      </c>
      <c r="S40" s="252" t="s">
        <v>1</v>
      </c>
      <c r="T40" s="3"/>
      <c r="U40" s="3"/>
    </row>
    <row r="41" spans="1:21" s="2" customFormat="1" ht="18" customHeight="1">
      <c r="A41" s="269" t="s">
        <v>76</v>
      </c>
      <c r="B41" s="268"/>
      <c r="C41" s="278"/>
      <c r="D41" s="278"/>
      <c r="E41" s="278"/>
      <c r="F41" s="238">
        <v>0.35</v>
      </c>
      <c r="G41" s="252" t="s">
        <v>1</v>
      </c>
      <c r="H41" s="252" t="s">
        <v>0</v>
      </c>
      <c r="I41" s="252" t="s">
        <v>0</v>
      </c>
      <c r="J41" s="252" t="s">
        <v>0</v>
      </c>
      <c r="K41" s="252" t="s">
        <v>0</v>
      </c>
      <c r="L41" s="252" t="s">
        <v>0</v>
      </c>
      <c r="M41" s="252" t="s">
        <v>0</v>
      </c>
      <c r="N41" s="252" t="s">
        <v>0</v>
      </c>
      <c r="O41" s="252" t="s">
        <v>0</v>
      </c>
      <c r="P41" s="252" t="s">
        <v>0</v>
      </c>
      <c r="Q41" s="252" t="s">
        <v>0</v>
      </c>
      <c r="R41" s="252" t="s">
        <v>0</v>
      </c>
      <c r="S41" s="252" t="s">
        <v>0</v>
      </c>
      <c r="T41" s="3"/>
      <c r="U41" s="3"/>
    </row>
    <row r="42" spans="1:21" s="39" customFormat="1" ht="18" customHeight="1">
      <c r="A42" s="624" t="s">
        <v>16</v>
      </c>
      <c r="B42" s="749"/>
      <c r="C42" s="625"/>
      <c r="D42" s="625"/>
      <c r="E42" s="625"/>
      <c r="F42" s="625"/>
      <c r="G42" s="625"/>
      <c r="H42" s="625"/>
      <c r="I42" s="625"/>
      <c r="J42" s="625"/>
      <c r="K42" s="625"/>
      <c r="L42" s="625"/>
      <c r="M42" s="625"/>
      <c r="N42" s="625"/>
      <c r="O42" s="625"/>
      <c r="P42" s="625"/>
      <c r="Q42" s="625"/>
      <c r="R42" s="625"/>
      <c r="S42" s="626"/>
      <c r="T42" s="38"/>
      <c r="U42" s="38"/>
    </row>
    <row r="43" spans="1:21" s="2" customFormat="1" ht="18" customHeight="1">
      <c r="A43" s="269" t="s">
        <v>56</v>
      </c>
      <c r="B43" s="268"/>
      <c r="C43" s="268"/>
      <c r="D43" s="278"/>
      <c r="E43" s="278"/>
      <c r="F43" s="238">
        <v>0.03</v>
      </c>
      <c r="G43" s="252" t="s">
        <v>0</v>
      </c>
      <c r="H43" s="252" t="s">
        <v>1</v>
      </c>
      <c r="I43" s="252" t="s">
        <v>1</v>
      </c>
      <c r="J43" s="252" t="s">
        <v>1</v>
      </c>
      <c r="K43" s="252" t="s">
        <v>1</v>
      </c>
      <c r="L43" s="252" t="s">
        <v>1</v>
      </c>
      <c r="M43" s="252" t="s">
        <v>1</v>
      </c>
      <c r="N43" s="252" t="s">
        <v>1</v>
      </c>
      <c r="O43" s="252" t="s">
        <v>1</v>
      </c>
      <c r="P43" s="252" t="s">
        <v>1</v>
      </c>
      <c r="Q43" s="252" t="s">
        <v>1</v>
      </c>
      <c r="R43" s="252" t="s">
        <v>1</v>
      </c>
      <c r="S43" s="252" t="s">
        <v>1</v>
      </c>
      <c r="T43" s="3"/>
      <c r="U43" s="3"/>
    </row>
    <row r="44" spans="1:21" s="2" customFormat="1" ht="18" customHeight="1">
      <c r="A44" s="269" t="s">
        <v>134</v>
      </c>
      <c r="B44" s="268"/>
      <c r="C44" s="278"/>
      <c r="D44" s="278"/>
      <c r="E44" s="278"/>
      <c r="F44" s="238">
        <v>0.02</v>
      </c>
      <c r="G44" s="252" t="s">
        <v>0</v>
      </c>
      <c r="H44" s="252" t="s">
        <v>1</v>
      </c>
      <c r="I44" s="252" t="s">
        <v>1</v>
      </c>
      <c r="J44" s="252" t="s">
        <v>1</v>
      </c>
      <c r="K44" s="252" t="s">
        <v>1</v>
      </c>
      <c r="L44" s="252" t="s">
        <v>1</v>
      </c>
      <c r="M44" s="252" t="s">
        <v>1</v>
      </c>
      <c r="N44" s="252" t="s">
        <v>1</v>
      </c>
      <c r="O44" s="252" t="s">
        <v>1</v>
      </c>
      <c r="P44" s="252" t="s">
        <v>1</v>
      </c>
      <c r="Q44" s="252" t="s">
        <v>1</v>
      </c>
      <c r="R44" s="252" t="s">
        <v>1</v>
      </c>
      <c r="S44" s="252" t="s">
        <v>1</v>
      </c>
      <c r="T44" s="3"/>
      <c r="U44" s="3"/>
    </row>
    <row r="45" spans="1:21" s="39" customFormat="1" ht="18" customHeight="1">
      <c r="A45" s="624" t="s">
        <v>74</v>
      </c>
      <c r="B45" s="749"/>
      <c r="C45" s="596"/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625"/>
      <c r="O45" s="625"/>
      <c r="P45" s="625"/>
      <c r="Q45" s="625"/>
      <c r="R45" s="625"/>
      <c r="S45" s="626"/>
      <c r="T45" s="38"/>
      <c r="U45" s="38"/>
    </row>
    <row r="46" spans="1:21" s="2" customFormat="1" ht="18" customHeight="1">
      <c r="A46" s="269" t="s">
        <v>376</v>
      </c>
      <c r="B46" s="279"/>
      <c r="C46" s="268"/>
      <c r="D46" s="268"/>
      <c r="E46" s="268"/>
      <c r="F46" s="84">
        <v>0.03</v>
      </c>
      <c r="G46" s="250" t="s">
        <v>0</v>
      </c>
      <c r="H46" s="250" t="s">
        <v>1</v>
      </c>
      <c r="I46" s="250" t="s">
        <v>1</v>
      </c>
      <c r="J46" s="250" t="s">
        <v>1</v>
      </c>
      <c r="K46" s="250" t="s">
        <v>1</v>
      </c>
      <c r="L46" s="250" t="s">
        <v>1</v>
      </c>
      <c r="M46" s="250" t="s">
        <v>1</v>
      </c>
      <c r="N46" s="250" t="s">
        <v>1</v>
      </c>
      <c r="O46" s="250" t="s">
        <v>1</v>
      </c>
      <c r="P46" s="250" t="s">
        <v>1</v>
      </c>
      <c r="Q46" s="250" t="s">
        <v>1</v>
      </c>
      <c r="R46" s="250" t="s">
        <v>1</v>
      </c>
      <c r="S46" s="250" t="s">
        <v>1</v>
      </c>
      <c r="T46" s="3"/>
      <c r="U46" s="3"/>
    </row>
    <row r="47" spans="1:21" s="2" customFormat="1" ht="18" customHeight="1">
      <c r="A47" s="267" t="s">
        <v>94</v>
      </c>
      <c r="B47" s="268"/>
      <c r="C47" s="268"/>
      <c r="D47" s="268"/>
      <c r="E47" s="268"/>
      <c r="F47" s="133">
        <v>0.1</v>
      </c>
      <c r="G47" s="250" t="s">
        <v>0</v>
      </c>
      <c r="H47" s="250" t="s">
        <v>1</v>
      </c>
      <c r="I47" s="250" t="s">
        <v>1</v>
      </c>
      <c r="J47" s="250" t="s">
        <v>58</v>
      </c>
      <c r="K47" s="250" t="s">
        <v>1</v>
      </c>
      <c r="L47" s="250" t="s">
        <v>1</v>
      </c>
      <c r="M47" s="250" t="s">
        <v>58</v>
      </c>
      <c r="N47" s="250" t="s">
        <v>1</v>
      </c>
      <c r="O47" s="250" t="s">
        <v>1</v>
      </c>
      <c r="P47" s="250" t="s">
        <v>58</v>
      </c>
      <c r="Q47" s="250" t="s">
        <v>1</v>
      </c>
      <c r="R47" s="250" t="s">
        <v>1</v>
      </c>
      <c r="S47" s="250" t="s">
        <v>58</v>
      </c>
      <c r="T47" s="3"/>
      <c r="U47" s="3"/>
    </row>
    <row r="48" spans="1:21" s="37" customFormat="1" ht="18" customHeight="1">
      <c r="A48" s="624" t="s">
        <v>72</v>
      </c>
      <c r="B48" s="745"/>
      <c r="C48" s="746"/>
      <c r="D48" s="746"/>
      <c r="E48" s="746"/>
      <c r="F48" s="746"/>
      <c r="G48" s="596"/>
      <c r="H48" s="596"/>
      <c r="I48" s="596"/>
      <c r="J48" s="596"/>
      <c r="K48" s="596"/>
      <c r="L48" s="596"/>
      <c r="M48" s="596"/>
      <c r="N48" s="625"/>
      <c r="O48" s="625"/>
      <c r="P48" s="625"/>
      <c r="Q48" s="625"/>
      <c r="R48" s="625"/>
      <c r="S48" s="626"/>
      <c r="T48" s="36"/>
      <c r="U48" s="36"/>
    </row>
    <row r="49" spans="1:21" s="2" customFormat="1" ht="18" customHeight="1">
      <c r="A49" s="269" t="s">
        <v>63</v>
      </c>
      <c r="B49" s="268"/>
      <c r="C49" s="268"/>
      <c r="D49" s="278"/>
      <c r="E49" s="278"/>
      <c r="F49" s="84">
        <v>0.04</v>
      </c>
      <c r="G49" s="249" t="s">
        <v>0</v>
      </c>
      <c r="H49" s="250" t="s">
        <v>1</v>
      </c>
      <c r="I49" s="250" t="s">
        <v>1</v>
      </c>
      <c r="J49" s="250" t="s">
        <v>1</v>
      </c>
      <c r="K49" s="250" t="s">
        <v>1</v>
      </c>
      <c r="L49" s="250" t="s">
        <v>1</v>
      </c>
      <c r="M49" s="250" t="s">
        <v>1</v>
      </c>
      <c r="N49" s="250" t="s">
        <v>1</v>
      </c>
      <c r="O49" s="250" t="s">
        <v>1</v>
      </c>
      <c r="P49" s="250" t="s">
        <v>1</v>
      </c>
      <c r="Q49" s="250" t="s">
        <v>1</v>
      </c>
      <c r="R49" s="250" t="s">
        <v>1</v>
      </c>
      <c r="S49" s="250" t="s">
        <v>1</v>
      </c>
      <c r="T49" s="3"/>
      <c r="U49" s="3"/>
    </row>
    <row r="50" spans="1:21" s="2" customFormat="1" ht="18" customHeight="1">
      <c r="A50" s="269" t="s">
        <v>73</v>
      </c>
      <c r="B50" s="273"/>
      <c r="C50" s="281"/>
      <c r="D50" s="281"/>
      <c r="E50" s="281"/>
      <c r="F50" s="133">
        <v>0.35</v>
      </c>
      <c r="G50" s="249" t="s">
        <v>0</v>
      </c>
      <c r="H50" s="250" t="s">
        <v>1</v>
      </c>
      <c r="I50" s="250" t="s">
        <v>1</v>
      </c>
      <c r="J50" s="250" t="s">
        <v>1</v>
      </c>
      <c r="K50" s="250" t="s">
        <v>1</v>
      </c>
      <c r="L50" s="250" t="s">
        <v>1</v>
      </c>
      <c r="M50" s="250" t="s">
        <v>1</v>
      </c>
      <c r="N50" s="250" t="s">
        <v>1</v>
      </c>
      <c r="O50" s="250" t="s">
        <v>1</v>
      </c>
      <c r="P50" s="250" t="s">
        <v>1</v>
      </c>
      <c r="Q50" s="250" t="s">
        <v>1</v>
      </c>
      <c r="R50" s="250" t="s">
        <v>1</v>
      </c>
      <c r="S50" s="250" t="s">
        <v>1</v>
      </c>
      <c r="T50" s="3"/>
      <c r="U50" s="3"/>
    </row>
    <row r="51" spans="1:21" s="2" customFormat="1" ht="15">
      <c r="A51" s="747"/>
      <c r="B51" s="748"/>
      <c r="C51" s="659"/>
      <c r="D51"/>
      <c r="E51"/>
      <c r="F51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251"/>
      <c r="T51" s="3"/>
      <c r="U51" s="3"/>
    </row>
    <row r="52" spans="1:21" s="19" customFormat="1" ht="15.75" customHeight="1">
      <c r="A52" s="727" t="s">
        <v>275</v>
      </c>
      <c r="B52" s="112"/>
      <c r="C52" s="112"/>
      <c r="D52" s="112"/>
      <c r="E52" s="282" t="s">
        <v>276</v>
      </c>
      <c r="F52" s="238" t="s">
        <v>281</v>
      </c>
      <c r="G52" s="239">
        <v>1.2</v>
      </c>
      <c r="H52" s="239">
        <v>2.265</v>
      </c>
      <c r="I52" s="239">
        <v>3.2325</v>
      </c>
      <c r="J52" s="239">
        <v>2.7075</v>
      </c>
      <c r="K52" s="239">
        <v>3.2325</v>
      </c>
      <c r="L52" s="239">
        <v>2.265</v>
      </c>
      <c r="M52" s="239">
        <v>5.2125</v>
      </c>
      <c r="N52" s="239">
        <v>3.24</v>
      </c>
      <c r="O52" s="239">
        <v>3.2325</v>
      </c>
      <c r="P52" s="239">
        <v>2.7075</v>
      </c>
      <c r="Q52" s="239">
        <v>3.2325</v>
      </c>
      <c r="R52" s="239">
        <v>2.265</v>
      </c>
      <c r="S52" s="239">
        <v>5.2125</v>
      </c>
      <c r="U52" s="3"/>
    </row>
    <row r="53" spans="1:21" s="19" customFormat="1" ht="15.75" customHeight="1">
      <c r="A53" s="728"/>
      <c r="B53" s="107"/>
      <c r="C53" s="113"/>
      <c r="D53" s="113"/>
      <c r="E53" s="282" t="s">
        <v>277</v>
      </c>
      <c r="F53" s="240" t="s">
        <v>278</v>
      </c>
      <c r="G53" s="241">
        <f aca="true" t="shared" si="0" ref="G53:S53">G52*1490</f>
        <v>1788</v>
      </c>
      <c r="H53" s="241">
        <f t="shared" si="0"/>
        <v>3374.8500000000004</v>
      </c>
      <c r="I53" s="241">
        <f t="shared" si="0"/>
        <v>4816.425</v>
      </c>
      <c r="J53" s="241">
        <f t="shared" si="0"/>
        <v>4034.175</v>
      </c>
      <c r="K53" s="241">
        <f t="shared" si="0"/>
        <v>4816.425</v>
      </c>
      <c r="L53" s="241">
        <f t="shared" si="0"/>
        <v>3374.8500000000004</v>
      </c>
      <c r="M53" s="241">
        <f t="shared" si="0"/>
        <v>7766.625000000001</v>
      </c>
      <c r="N53" s="241">
        <f t="shared" si="0"/>
        <v>4827.6</v>
      </c>
      <c r="O53" s="241">
        <f t="shared" si="0"/>
        <v>4816.425</v>
      </c>
      <c r="P53" s="241">
        <f t="shared" si="0"/>
        <v>4034.175</v>
      </c>
      <c r="Q53" s="241">
        <f t="shared" si="0"/>
        <v>4816.425</v>
      </c>
      <c r="R53" s="241">
        <f t="shared" si="0"/>
        <v>3374.8500000000004</v>
      </c>
      <c r="S53" s="241">
        <f t="shared" si="0"/>
        <v>7766.625000000001</v>
      </c>
      <c r="U53" s="3"/>
    </row>
    <row r="54" spans="1:21" s="19" customFormat="1" ht="15.75" customHeight="1">
      <c r="A54" s="97" t="s">
        <v>325</v>
      </c>
      <c r="B54" s="78"/>
      <c r="C54" s="108"/>
      <c r="D54" s="108"/>
      <c r="E54" s="282" t="s">
        <v>279</v>
      </c>
      <c r="F54" s="238" t="s">
        <v>278</v>
      </c>
      <c r="G54" s="242">
        <f>G101</f>
        <v>2484</v>
      </c>
      <c r="H54" s="242">
        <f aca="true" t="shared" si="1" ref="H54:S54">H101</f>
        <v>2484</v>
      </c>
      <c r="I54" s="242">
        <f t="shared" si="1"/>
        <v>3629</v>
      </c>
      <c r="J54" s="242">
        <f t="shared" si="1"/>
        <v>6399</v>
      </c>
      <c r="K54" s="242">
        <f t="shared" si="1"/>
        <v>5829</v>
      </c>
      <c r="L54" s="242">
        <f t="shared" si="1"/>
        <v>2484</v>
      </c>
      <c r="M54" s="242">
        <f t="shared" si="1"/>
        <v>9404</v>
      </c>
      <c r="N54" s="242">
        <f t="shared" si="1"/>
        <v>24484</v>
      </c>
      <c r="O54" s="242">
        <f t="shared" si="1"/>
        <v>5829</v>
      </c>
      <c r="P54" s="242">
        <f t="shared" si="1"/>
        <v>6399</v>
      </c>
      <c r="Q54" s="242">
        <f t="shared" si="1"/>
        <v>3629</v>
      </c>
      <c r="R54" s="242">
        <f t="shared" si="1"/>
        <v>2484</v>
      </c>
      <c r="S54" s="242">
        <f t="shared" si="1"/>
        <v>11604</v>
      </c>
      <c r="U54" s="3"/>
    </row>
    <row r="55" spans="1:21" s="19" customFormat="1" ht="15.75" customHeight="1">
      <c r="A55" s="283" t="s">
        <v>280</v>
      </c>
      <c r="B55" s="190"/>
      <c r="C55" s="190"/>
      <c r="D55" s="190"/>
      <c r="E55" s="284"/>
      <c r="F55" s="243" t="s">
        <v>278</v>
      </c>
      <c r="G55" s="244">
        <f aca="true" t="shared" si="2" ref="G55:S55">G54+G53</f>
        <v>4272</v>
      </c>
      <c r="H55" s="244">
        <f t="shared" si="2"/>
        <v>5858.85</v>
      </c>
      <c r="I55" s="244">
        <f t="shared" si="2"/>
        <v>8445.425</v>
      </c>
      <c r="J55" s="244">
        <f t="shared" si="2"/>
        <v>10433.175</v>
      </c>
      <c r="K55" s="244">
        <f t="shared" si="2"/>
        <v>10645.425</v>
      </c>
      <c r="L55" s="244">
        <f t="shared" si="2"/>
        <v>5858.85</v>
      </c>
      <c r="M55" s="244">
        <f t="shared" si="2"/>
        <v>17170.625</v>
      </c>
      <c r="N55" s="244">
        <f t="shared" si="2"/>
        <v>29311.6</v>
      </c>
      <c r="O55" s="244">
        <f t="shared" si="2"/>
        <v>10645.425</v>
      </c>
      <c r="P55" s="244">
        <f t="shared" si="2"/>
        <v>10433.175</v>
      </c>
      <c r="Q55" s="244">
        <f t="shared" si="2"/>
        <v>8445.425</v>
      </c>
      <c r="R55" s="244">
        <f t="shared" si="2"/>
        <v>5858.85</v>
      </c>
      <c r="S55" s="244">
        <f t="shared" si="2"/>
        <v>19370.625</v>
      </c>
      <c r="U55" s="3"/>
    </row>
    <row r="56" spans="1:21" s="19" customFormat="1" ht="15.75" customHeight="1">
      <c r="A56" s="157" t="s">
        <v>326</v>
      </c>
      <c r="B56" s="159"/>
      <c r="C56" s="159"/>
      <c r="D56" s="159"/>
      <c r="E56" s="77" t="s">
        <v>276</v>
      </c>
      <c r="F56" s="238" t="s">
        <v>281</v>
      </c>
      <c r="G56" s="239">
        <v>1.35</v>
      </c>
      <c r="H56" s="239">
        <v>2.49</v>
      </c>
      <c r="I56" s="239">
        <v>3.3825</v>
      </c>
      <c r="J56" s="239">
        <v>2.8575</v>
      </c>
      <c r="K56" s="239">
        <v>3.4575</v>
      </c>
      <c r="L56" s="239">
        <v>2.415</v>
      </c>
      <c r="M56" s="239">
        <v>5.3625</v>
      </c>
      <c r="N56" s="239">
        <v>3.615</v>
      </c>
      <c r="O56" s="239">
        <v>3.3825</v>
      </c>
      <c r="P56" s="239">
        <v>2.8575</v>
      </c>
      <c r="Q56" s="239">
        <v>3.4575</v>
      </c>
      <c r="R56" s="239">
        <v>2.415</v>
      </c>
      <c r="S56" s="239">
        <v>5.3625</v>
      </c>
      <c r="U56" s="3"/>
    </row>
    <row r="57" spans="1:21" s="19" customFormat="1" ht="15.75" customHeight="1">
      <c r="A57" s="157"/>
      <c r="B57" s="159"/>
      <c r="C57" s="159"/>
      <c r="D57" s="159"/>
      <c r="E57" s="77" t="s">
        <v>277</v>
      </c>
      <c r="F57" s="240" t="s">
        <v>278</v>
      </c>
      <c r="G57" s="241">
        <f aca="true" t="shared" si="3" ref="G57:S57">G56*1490</f>
        <v>2011.5000000000002</v>
      </c>
      <c r="H57" s="241">
        <f t="shared" si="3"/>
        <v>3710.1000000000004</v>
      </c>
      <c r="I57" s="241">
        <f t="shared" si="3"/>
        <v>5039.925</v>
      </c>
      <c r="J57" s="241">
        <f t="shared" si="3"/>
        <v>4257.675</v>
      </c>
      <c r="K57" s="241">
        <f t="shared" si="3"/>
        <v>5151.675</v>
      </c>
      <c r="L57" s="241">
        <f t="shared" si="3"/>
        <v>3598.35</v>
      </c>
      <c r="M57" s="241">
        <f t="shared" si="3"/>
        <v>7990.125</v>
      </c>
      <c r="N57" s="241">
        <f t="shared" si="3"/>
        <v>5386.35</v>
      </c>
      <c r="O57" s="241">
        <f t="shared" si="3"/>
        <v>5039.925</v>
      </c>
      <c r="P57" s="241">
        <f t="shared" si="3"/>
        <v>4257.675</v>
      </c>
      <c r="Q57" s="241">
        <f t="shared" si="3"/>
        <v>5151.675</v>
      </c>
      <c r="R57" s="241">
        <f t="shared" si="3"/>
        <v>3598.35</v>
      </c>
      <c r="S57" s="241">
        <f t="shared" si="3"/>
        <v>7990.125</v>
      </c>
      <c r="U57" s="3"/>
    </row>
    <row r="58" spans="1:21" s="19" customFormat="1" ht="15.75" customHeight="1">
      <c r="A58" s="171"/>
      <c r="B58" s="108"/>
      <c r="C58" s="108"/>
      <c r="D58" s="108"/>
      <c r="E58" s="77" t="s">
        <v>279</v>
      </c>
      <c r="F58" s="238" t="s">
        <v>278</v>
      </c>
      <c r="G58" s="242">
        <f>G102</f>
        <v>2484</v>
      </c>
      <c r="H58" s="242">
        <f aca="true" t="shared" si="4" ref="H58:S58">H102</f>
        <v>2988</v>
      </c>
      <c r="I58" s="242">
        <f t="shared" si="4"/>
        <v>3629</v>
      </c>
      <c r="J58" s="242">
        <f t="shared" si="4"/>
        <v>6399</v>
      </c>
      <c r="K58" s="242">
        <f t="shared" si="4"/>
        <v>6333</v>
      </c>
      <c r="L58" s="242">
        <f t="shared" si="4"/>
        <v>2484</v>
      </c>
      <c r="M58" s="242">
        <f t="shared" si="4"/>
        <v>9404</v>
      </c>
      <c r="N58" s="242">
        <f t="shared" si="4"/>
        <v>25366</v>
      </c>
      <c r="O58" s="242">
        <f t="shared" si="4"/>
        <v>5829</v>
      </c>
      <c r="P58" s="242">
        <f t="shared" si="4"/>
        <v>6399</v>
      </c>
      <c r="Q58" s="242">
        <f t="shared" si="4"/>
        <v>4133</v>
      </c>
      <c r="R58" s="242">
        <f t="shared" si="4"/>
        <v>2484</v>
      </c>
      <c r="S58" s="242">
        <f t="shared" si="4"/>
        <v>11604</v>
      </c>
      <c r="U58" s="3"/>
    </row>
    <row r="59" spans="1:21" s="19" customFormat="1" ht="15.75" customHeight="1">
      <c r="A59" s="283" t="s">
        <v>280</v>
      </c>
      <c r="B59" s="190"/>
      <c r="C59" s="190"/>
      <c r="D59" s="190"/>
      <c r="E59" s="284"/>
      <c r="F59" s="243" t="s">
        <v>278</v>
      </c>
      <c r="G59" s="244">
        <f aca="true" t="shared" si="5" ref="G59:P59">G58+G57</f>
        <v>4495.5</v>
      </c>
      <c r="H59" s="244">
        <f t="shared" si="5"/>
        <v>6698.1</v>
      </c>
      <c r="I59" s="244">
        <f t="shared" si="5"/>
        <v>8668.925</v>
      </c>
      <c r="J59" s="244">
        <f t="shared" si="5"/>
        <v>10656.675</v>
      </c>
      <c r="K59" s="244">
        <f t="shared" si="5"/>
        <v>11484.675</v>
      </c>
      <c r="L59" s="244">
        <f t="shared" si="5"/>
        <v>6082.35</v>
      </c>
      <c r="M59" s="244">
        <f t="shared" si="5"/>
        <v>17394.125</v>
      </c>
      <c r="N59" s="244">
        <f t="shared" si="5"/>
        <v>30752.35</v>
      </c>
      <c r="O59" s="244">
        <f t="shared" si="5"/>
        <v>10868.925</v>
      </c>
      <c r="P59" s="244">
        <f t="shared" si="5"/>
        <v>10656.675</v>
      </c>
      <c r="Q59" s="244">
        <f>Q58+Q53</f>
        <v>8949.425</v>
      </c>
      <c r="R59" s="244">
        <f>R58+R57</f>
        <v>6082.35</v>
      </c>
      <c r="S59" s="244">
        <f>S58+S57</f>
        <v>19594.125</v>
      </c>
      <c r="U59" s="3"/>
    </row>
    <row r="60" spans="1:21" s="19" customFormat="1" ht="15.75" customHeight="1">
      <c r="A60" s="728" t="s">
        <v>282</v>
      </c>
      <c r="B60" s="107"/>
      <c r="C60" s="107"/>
      <c r="D60" s="107"/>
      <c r="E60" s="77" t="s">
        <v>276</v>
      </c>
      <c r="F60" s="245" t="s">
        <v>281</v>
      </c>
      <c r="G60" s="239">
        <v>1.1025</v>
      </c>
      <c r="H60" s="239">
        <v>2.1675</v>
      </c>
      <c r="I60" s="239">
        <v>3.135</v>
      </c>
      <c r="J60" s="239">
        <v>2.535</v>
      </c>
      <c r="K60" s="239">
        <v>3.4575</v>
      </c>
      <c r="L60" s="239">
        <v>2.1675</v>
      </c>
      <c r="M60" s="239">
        <v>5.04</v>
      </c>
      <c r="N60" s="239">
        <v>3.1425</v>
      </c>
      <c r="O60" s="239">
        <v>3.135</v>
      </c>
      <c r="P60" s="239">
        <v>2.535</v>
      </c>
      <c r="Q60" s="239">
        <v>3.135</v>
      </c>
      <c r="R60" s="239">
        <v>2.49</v>
      </c>
      <c r="S60" s="246">
        <v>5.04</v>
      </c>
      <c r="U60" s="3"/>
    </row>
    <row r="61" spans="1:21" s="19" customFormat="1" ht="15.75" customHeight="1">
      <c r="A61" s="728"/>
      <c r="B61" s="107"/>
      <c r="C61" s="107"/>
      <c r="D61" s="107"/>
      <c r="E61" s="77" t="s">
        <v>277</v>
      </c>
      <c r="F61" s="240" t="s">
        <v>278</v>
      </c>
      <c r="G61" s="247">
        <f aca="true" t="shared" si="6" ref="G61:S61">G60*1490</f>
        <v>1642.7250000000001</v>
      </c>
      <c r="H61" s="247">
        <f t="shared" si="6"/>
        <v>3229.575</v>
      </c>
      <c r="I61" s="247">
        <f t="shared" si="6"/>
        <v>4671.15</v>
      </c>
      <c r="J61" s="247">
        <f t="shared" si="6"/>
        <v>3777.15</v>
      </c>
      <c r="K61" s="247">
        <f t="shared" si="6"/>
        <v>5151.675</v>
      </c>
      <c r="L61" s="247">
        <f t="shared" si="6"/>
        <v>3229.575</v>
      </c>
      <c r="M61" s="247">
        <f t="shared" si="6"/>
        <v>7509.6</v>
      </c>
      <c r="N61" s="241">
        <f t="shared" si="6"/>
        <v>4682.325</v>
      </c>
      <c r="O61" s="241">
        <f t="shared" si="6"/>
        <v>4671.15</v>
      </c>
      <c r="P61" s="241">
        <f t="shared" si="6"/>
        <v>3777.15</v>
      </c>
      <c r="Q61" s="241">
        <f t="shared" si="6"/>
        <v>4671.15</v>
      </c>
      <c r="R61" s="241">
        <f t="shared" si="6"/>
        <v>3710.1000000000004</v>
      </c>
      <c r="S61" s="241">
        <f t="shared" si="6"/>
        <v>7509.6</v>
      </c>
      <c r="U61" s="3"/>
    </row>
    <row r="62" spans="1:21" s="19" customFormat="1" ht="15.75" customHeight="1">
      <c r="A62" s="285" t="s">
        <v>325</v>
      </c>
      <c r="B62" s="78"/>
      <c r="C62" s="78"/>
      <c r="D62" s="78"/>
      <c r="E62" s="77" t="s">
        <v>279</v>
      </c>
      <c r="F62" s="238" t="s">
        <v>278</v>
      </c>
      <c r="G62" s="248">
        <f>G103</f>
        <v>2484</v>
      </c>
      <c r="H62" s="248">
        <f aca="true" t="shared" si="7" ref="H62:S62">H103</f>
        <v>2484</v>
      </c>
      <c r="I62" s="248">
        <f t="shared" si="7"/>
        <v>3629</v>
      </c>
      <c r="J62" s="248">
        <f t="shared" si="7"/>
        <v>6399</v>
      </c>
      <c r="K62" s="248">
        <f t="shared" si="7"/>
        <v>7857</v>
      </c>
      <c r="L62" s="248">
        <f t="shared" si="7"/>
        <v>2484</v>
      </c>
      <c r="M62" s="248">
        <f t="shared" si="7"/>
        <v>9404</v>
      </c>
      <c r="N62" s="248">
        <f t="shared" si="7"/>
        <v>24484</v>
      </c>
      <c r="O62" s="248">
        <f t="shared" si="7"/>
        <v>5829</v>
      </c>
      <c r="P62" s="248">
        <f t="shared" si="7"/>
        <v>6399</v>
      </c>
      <c r="Q62" s="248">
        <f t="shared" si="7"/>
        <v>3629</v>
      </c>
      <c r="R62" s="248">
        <f t="shared" si="7"/>
        <v>4512</v>
      </c>
      <c r="S62" s="248">
        <f t="shared" si="7"/>
        <v>11604</v>
      </c>
      <c r="U62" s="3"/>
    </row>
    <row r="63" spans="1:21" s="19" customFormat="1" ht="15.75" customHeight="1">
      <c r="A63" s="94" t="s">
        <v>280</v>
      </c>
      <c r="B63" s="96"/>
      <c r="C63" s="96"/>
      <c r="D63" s="96"/>
      <c r="E63" s="63"/>
      <c r="F63" s="243" t="s">
        <v>278</v>
      </c>
      <c r="G63" s="244">
        <f aca="true" t="shared" si="8" ref="G63:M63">G61+G62</f>
        <v>4126.725</v>
      </c>
      <c r="H63" s="244">
        <f>H61+H62</f>
        <v>5713.575</v>
      </c>
      <c r="I63" s="244">
        <f t="shared" si="8"/>
        <v>8300.15</v>
      </c>
      <c r="J63" s="244">
        <f t="shared" si="8"/>
        <v>10176.15</v>
      </c>
      <c r="K63" s="244">
        <f t="shared" si="8"/>
        <v>13008.675</v>
      </c>
      <c r="L63" s="244">
        <f t="shared" si="8"/>
        <v>5713.575</v>
      </c>
      <c r="M63" s="244">
        <f t="shared" si="8"/>
        <v>16913.6</v>
      </c>
      <c r="N63" s="244">
        <f aca="true" t="shared" si="9" ref="N63:S63">N61+N62</f>
        <v>29166.325</v>
      </c>
      <c r="O63" s="244">
        <f t="shared" si="9"/>
        <v>10500.15</v>
      </c>
      <c r="P63" s="244">
        <f t="shared" si="9"/>
        <v>10176.15</v>
      </c>
      <c r="Q63" s="244">
        <f t="shared" si="9"/>
        <v>8300.15</v>
      </c>
      <c r="R63" s="244">
        <f t="shared" si="9"/>
        <v>8222.1</v>
      </c>
      <c r="S63" s="244">
        <f t="shared" si="9"/>
        <v>19113.6</v>
      </c>
      <c r="T63" s="3"/>
      <c r="U63" s="3"/>
    </row>
    <row r="64" spans="1:21" s="2" customFormat="1" ht="15.75">
      <c r="A64" s="624" t="s">
        <v>139</v>
      </c>
      <c r="B64" s="749"/>
      <c r="C64" s="625"/>
      <c r="D64" s="625"/>
      <c r="E64" s="625"/>
      <c r="F64" s="625"/>
      <c r="G64" s="625"/>
      <c r="H64" s="625"/>
      <c r="I64" s="625"/>
      <c r="J64" s="625"/>
      <c r="K64" s="625"/>
      <c r="L64" s="625"/>
      <c r="M64" s="625"/>
      <c r="N64" s="625"/>
      <c r="O64" s="625"/>
      <c r="P64" s="625"/>
      <c r="Q64" s="625"/>
      <c r="R64" s="625"/>
      <c r="S64" s="626"/>
      <c r="T64" s="3"/>
      <c r="U64" s="3"/>
    </row>
    <row r="65" spans="1:19" ht="15.75">
      <c r="A65" s="286" t="s">
        <v>273</v>
      </c>
      <c r="B65" s="287"/>
      <c r="C65" s="287"/>
      <c r="D65" s="288"/>
      <c r="E65" s="288"/>
      <c r="F65" s="233">
        <v>0.35</v>
      </c>
      <c r="G65" s="234" t="s">
        <v>0</v>
      </c>
      <c r="H65" s="234" t="s">
        <v>0</v>
      </c>
      <c r="I65" s="234" t="s">
        <v>2</v>
      </c>
      <c r="J65" s="234" t="s">
        <v>0</v>
      </c>
      <c r="K65" s="234" t="s">
        <v>2</v>
      </c>
      <c r="L65" s="234" t="s">
        <v>0</v>
      </c>
      <c r="M65" s="234" t="s">
        <v>2</v>
      </c>
      <c r="N65" s="234" t="s">
        <v>0</v>
      </c>
      <c r="O65" s="234" t="s">
        <v>2</v>
      </c>
      <c r="P65" s="234" t="s">
        <v>0</v>
      </c>
      <c r="Q65" s="234" t="s">
        <v>2</v>
      </c>
      <c r="R65" s="234" t="s">
        <v>0</v>
      </c>
      <c r="S65" s="234" t="s">
        <v>2</v>
      </c>
    </row>
    <row r="66" spans="1:20" ht="15.75">
      <c r="A66" s="289" t="s">
        <v>5</v>
      </c>
      <c r="B66" s="290"/>
      <c r="C66" s="291"/>
      <c r="D66" s="291"/>
      <c r="E66" s="291"/>
      <c r="F66" s="233">
        <v>1.3</v>
      </c>
      <c r="G66" s="234" t="s">
        <v>0</v>
      </c>
      <c r="H66" s="234" t="s">
        <v>0</v>
      </c>
      <c r="I66" s="234" t="s">
        <v>1</v>
      </c>
      <c r="J66" s="234" t="s">
        <v>0</v>
      </c>
      <c r="K66" s="234" t="s">
        <v>1</v>
      </c>
      <c r="L66" s="234" t="s">
        <v>0</v>
      </c>
      <c r="M66" s="234" t="s">
        <v>1</v>
      </c>
      <c r="N66" s="234" t="s">
        <v>0</v>
      </c>
      <c r="O66" s="234" t="s">
        <v>1</v>
      </c>
      <c r="P66" s="234" t="s">
        <v>0</v>
      </c>
      <c r="Q66" s="234" t="s">
        <v>1</v>
      </c>
      <c r="R66" s="234" t="s">
        <v>0</v>
      </c>
      <c r="S66" s="234" t="s">
        <v>1</v>
      </c>
      <c r="T66" s="4" t="s">
        <v>81</v>
      </c>
    </row>
    <row r="67" spans="1:21" s="19" customFormat="1" ht="15.75">
      <c r="A67" s="289" t="s">
        <v>76</v>
      </c>
      <c r="B67" s="287"/>
      <c r="C67" s="288"/>
      <c r="D67" s="288"/>
      <c r="E67" s="288"/>
      <c r="F67" s="233">
        <v>0.4</v>
      </c>
      <c r="G67" s="235" t="s">
        <v>0</v>
      </c>
      <c r="H67" s="234" t="s">
        <v>1</v>
      </c>
      <c r="I67" s="234" t="s">
        <v>1</v>
      </c>
      <c r="J67" s="234" t="s">
        <v>1</v>
      </c>
      <c r="K67" s="234" t="s">
        <v>1</v>
      </c>
      <c r="L67" s="234" t="s">
        <v>1</v>
      </c>
      <c r="M67" s="234" t="s">
        <v>1</v>
      </c>
      <c r="N67" s="234" t="s">
        <v>1</v>
      </c>
      <c r="O67" s="234" t="s">
        <v>1</v>
      </c>
      <c r="P67" s="234" t="s">
        <v>1</v>
      </c>
      <c r="Q67" s="234" t="s">
        <v>1</v>
      </c>
      <c r="R67" s="234" t="s">
        <v>1</v>
      </c>
      <c r="S67" s="234" t="s">
        <v>1</v>
      </c>
      <c r="T67" s="3"/>
      <c r="U67" s="3"/>
    </row>
    <row r="68" spans="1:21" s="19" customFormat="1" ht="15.75">
      <c r="A68" s="289" t="s">
        <v>77</v>
      </c>
      <c r="B68" s="292"/>
      <c r="C68" s="292"/>
      <c r="D68" s="292"/>
      <c r="E68" s="292"/>
      <c r="F68" s="236">
        <v>1.4</v>
      </c>
      <c r="G68" s="237" t="s">
        <v>0</v>
      </c>
      <c r="H68" s="237" t="s">
        <v>0</v>
      </c>
      <c r="I68" s="237" t="s">
        <v>1</v>
      </c>
      <c r="J68" s="237" t="s">
        <v>0</v>
      </c>
      <c r="K68" s="237" t="s">
        <v>1</v>
      </c>
      <c r="L68" s="237" t="s">
        <v>0</v>
      </c>
      <c r="M68" s="237" t="s">
        <v>1</v>
      </c>
      <c r="N68" s="237" t="s">
        <v>0</v>
      </c>
      <c r="O68" s="237" t="s">
        <v>1</v>
      </c>
      <c r="P68" s="237" t="s">
        <v>0</v>
      </c>
      <c r="Q68" s="237" t="s">
        <v>1</v>
      </c>
      <c r="R68" s="237" t="s">
        <v>0</v>
      </c>
      <c r="S68" s="237" t="s">
        <v>0</v>
      </c>
      <c r="T68" s="3"/>
      <c r="U68" s="3"/>
    </row>
    <row r="69" spans="1:21" s="2" customFormat="1" ht="15.75">
      <c r="A69" s="71"/>
      <c r="B69" s="167"/>
      <c r="C69" s="167"/>
      <c r="D69" s="167"/>
      <c r="E69" s="167"/>
      <c r="F69" s="223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224"/>
      <c r="T69" s="3"/>
      <c r="U69" s="3"/>
    </row>
    <row r="70" spans="1:21" s="19" customFormat="1" ht="15.75">
      <c r="A70" s="293" t="s">
        <v>273</v>
      </c>
      <c r="B70" s="294"/>
      <c r="C70" s="294"/>
      <c r="D70" s="294"/>
      <c r="E70" s="294"/>
      <c r="F70" s="225">
        <v>0.35</v>
      </c>
      <c r="G70" s="226" t="s">
        <v>0</v>
      </c>
      <c r="H70" s="226" t="s">
        <v>2</v>
      </c>
      <c r="I70" s="226" t="s">
        <v>2</v>
      </c>
      <c r="J70" s="226" t="s">
        <v>2</v>
      </c>
      <c r="K70" s="226" t="s">
        <v>0</v>
      </c>
      <c r="L70" s="226" t="s">
        <v>2</v>
      </c>
      <c r="M70" s="226" t="s">
        <v>2</v>
      </c>
      <c r="N70" s="226" t="s">
        <v>2</v>
      </c>
      <c r="O70" s="226" t="s">
        <v>0</v>
      </c>
      <c r="P70" s="226" t="s">
        <v>2</v>
      </c>
      <c r="Q70" s="226" t="s">
        <v>2</v>
      </c>
      <c r="R70" s="226" t="s">
        <v>2</v>
      </c>
      <c r="S70" s="226" t="s">
        <v>0</v>
      </c>
      <c r="U70" s="3"/>
    </row>
    <row r="71" spans="1:21" s="19" customFormat="1" ht="15.75">
      <c r="A71" s="295" t="s">
        <v>274</v>
      </c>
      <c r="B71" s="296"/>
      <c r="C71" s="296"/>
      <c r="D71" s="296"/>
      <c r="E71" s="296"/>
      <c r="F71" s="227">
        <v>0.35</v>
      </c>
      <c r="G71" s="228" t="s">
        <v>0</v>
      </c>
      <c r="H71" s="228" t="s">
        <v>0</v>
      </c>
      <c r="I71" s="228" t="s">
        <v>2</v>
      </c>
      <c r="J71" s="228" t="s">
        <v>0</v>
      </c>
      <c r="K71" s="228" t="s">
        <v>0</v>
      </c>
      <c r="L71" s="228" t="s">
        <v>0</v>
      </c>
      <c r="M71" s="228" t="s">
        <v>2</v>
      </c>
      <c r="N71" s="228" t="s">
        <v>0</v>
      </c>
      <c r="O71" s="228" t="s">
        <v>0</v>
      </c>
      <c r="P71" s="228" t="s">
        <v>0</v>
      </c>
      <c r="Q71" s="228" t="s">
        <v>2</v>
      </c>
      <c r="R71" s="228" t="s">
        <v>0</v>
      </c>
      <c r="S71" s="228" t="s">
        <v>2</v>
      </c>
      <c r="U71" s="3"/>
    </row>
    <row r="72" spans="1:21" s="19" customFormat="1" ht="15.75">
      <c r="A72" s="295" t="s">
        <v>270</v>
      </c>
      <c r="B72" s="294"/>
      <c r="C72" s="294"/>
      <c r="D72" s="294"/>
      <c r="E72" s="294"/>
      <c r="F72" s="229">
        <v>0.4</v>
      </c>
      <c r="G72" s="228" t="s">
        <v>0</v>
      </c>
      <c r="H72" s="228" t="s">
        <v>0</v>
      </c>
      <c r="I72" s="228" t="s">
        <v>0</v>
      </c>
      <c r="J72" s="228" t="s">
        <v>2</v>
      </c>
      <c r="K72" s="228" t="s">
        <v>0</v>
      </c>
      <c r="L72" s="228" t="s">
        <v>0</v>
      </c>
      <c r="M72" s="228" t="s">
        <v>0</v>
      </c>
      <c r="N72" s="228" t="s">
        <v>0</v>
      </c>
      <c r="O72" s="228" t="s">
        <v>0</v>
      </c>
      <c r="P72" s="228" t="s">
        <v>2</v>
      </c>
      <c r="Q72" s="228" t="s">
        <v>0</v>
      </c>
      <c r="R72" s="228" t="s">
        <v>0</v>
      </c>
      <c r="S72" s="228" t="s">
        <v>0</v>
      </c>
      <c r="U72" s="3"/>
    </row>
    <row r="73" spans="1:21" s="19" customFormat="1" ht="15.75">
      <c r="A73" s="293" t="s">
        <v>7</v>
      </c>
      <c r="B73" s="296"/>
      <c r="C73" s="296"/>
      <c r="D73" s="296"/>
      <c r="E73" s="296"/>
      <c r="F73" s="230">
        <v>0.01</v>
      </c>
      <c r="G73" s="228" t="s">
        <v>0</v>
      </c>
      <c r="H73" s="228" t="s">
        <v>1</v>
      </c>
      <c r="I73" s="228" t="s">
        <v>0</v>
      </c>
      <c r="J73" s="228" t="s">
        <v>1</v>
      </c>
      <c r="K73" s="228" t="s">
        <v>0</v>
      </c>
      <c r="L73" s="228" t="s">
        <v>1</v>
      </c>
      <c r="M73" s="228" t="s">
        <v>0</v>
      </c>
      <c r="N73" s="228" t="s">
        <v>1</v>
      </c>
      <c r="O73" s="228" t="s">
        <v>0</v>
      </c>
      <c r="P73" s="228" t="s">
        <v>1</v>
      </c>
      <c r="Q73" s="228" t="s">
        <v>0</v>
      </c>
      <c r="R73" s="228" t="s">
        <v>1</v>
      </c>
      <c r="S73" s="228" t="s">
        <v>0</v>
      </c>
      <c r="U73" s="3"/>
    </row>
    <row r="74" spans="1:21" s="19" customFormat="1" ht="15.75">
      <c r="A74" s="295" t="s">
        <v>304</v>
      </c>
      <c r="B74" s="294"/>
      <c r="C74" s="294"/>
      <c r="D74" s="294"/>
      <c r="E74" s="294"/>
      <c r="F74" s="231">
        <v>0.4</v>
      </c>
      <c r="G74" s="228" t="s">
        <v>0</v>
      </c>
      <c r="H74" s="228" t="s">
        <v>1</v>
      </c>
      <c r="I74" s="228" t="s">
        <v>1</v>
      </c>
      <c r="J74" s="228" t="s">
        <v>1</v>
      </c>
      <c r="K74" s="228" t="s">
        <v>1</v>
      </c>
      <c r="L74" s="228" t="s">
        <v>1</v>
      </c>
      <c r="M74" s="228" t="s">
        <v>1</v>
      </c>
      <c r="N74" s="228" t="s">
        <v>1</v>
      </c>
      <c r="O74" s="228" t="s">
        <v>1</v>
      </c>
      <c r="P74" s="228" t="s">
        <v>1</v>
      </c>
      <c r="Q74" s="228" t="s">
        <v>1</v>
      </c>
      <c r="R74" s="228" t="s">
        <v>1</v>
      </c>
      <c r="S74" s="228" t="s">
        <v>1</v>
      </c>
      <c r="U74" s="3"/>
    </row>
    <row r="75" spans="1:21" s="19" customFormat="1" ht="15.75">
      <c r="A75" s="297" t="s">
        <v>262</v>
      </c>
      <c r="B75" s="296"/>
      <c r="C75" s="296"/>
      <c r="D75" s="296"/>
      <c r="E75" s="296"/>
      <c r="F75" s="231">
        <v>0.1</v>
      </c>
      <c r="G75" s="228" t="s">
        <v>0</v>
      </c>
      <c r="H75" s="228" t="s">
        <v>1</v>
      </c>
      <c r="I75" s="228" t="s">
        <v>1</v>
      </c>
      <c r="J75" s="228" t="s">
        <v>1</v>
      </c>
      <c r="K75" s="228" t="s">
        <v>1</v>
      </c>
      <c r="L75" s="228" t="s">
        <v>1</v>
      </c>
      <c r="M75" s="228" t="s">
        <v>1</v>
      </c>
      <c r="N75" s="228" t="s">
        <v>1</v>
      </c>
      <c r="O75" s="228" t="s">
        <v>1</v>
      </c>
      <c r="P75" s="228" t="s">
        <v>1</v>
      </c>
      <c r="Q75" s="228" t="s">
        <v>1</v>
      </c>
      <c r="R75" s="228" t="s">
        <v>1</v>
      </c>
      <c r="S75" s="228" t="s">
        <v>1</v>
      </c>
      <c r="U75" s="3"/>
    </row>
    <row r="76" spans="1:21" s="19" customFormat="1" ht="15.75">
      <c r="A76" s="293" t="s">
        <v>269</v>
      </c>
      <c r="B76" s="294"/>
      <c r="C76" s="294"/>
      <c r="D76" s="294"/>
      <c r="E76" s="294"/>
      <c r="F76" s="229">
        <v>0.3</v>
      </c>
      <c r="G76" s="228" t="s">
        <v>0</v>
      </c>
      <c r="H76" s="228" t="s">
        <v>2</v>
      </c>
      <c r="I76" s="228" t="s">
        <v>0</v>
      </c>
      <c r="J76" s="228" t="s">
        <v>0</v>
      </c>
      <c r="K76" s="228" t="s">
        <v>2</v>
      </c>
      <c r="L76" s="228" t="s">
        <v>0</v>
      </c>
      <c r="M76" s="228" t="s">
        <v>0</v>
      </c>
      <c r="N76" s="228" t="s">
        <v>0</v>
      </c>
      <c r="O76" s="228" t="s">
        <v>2</v>
      </c>
      <c r="P76" s="228" t="s">
        <v>0</v>
      </c>
      <c r="Q76" s="228" t="s">
        <v>2</v>
      </c>
      <c r="R76" s="228" t="s">
        <v>0</v>
      </c>
      <c r="S76" s="228" t="s">
        <v>0</v>
      </c>
      <c r="U76" s="3"/>
    </row>
    <row r="77" spans="1:21" s="19" customFormat="1" ht="15.75">
      <c r="A77" s="293" t="s">
        <v>263</v>
      </c>
      <c r="B77" s="296"/>
      <c r="C77" s="296"/>
      <c r="D77" s="296"/>
      <c r="E77" s="296"/>
      <c r="F77" s="229">
        <v>0.5</v>
      </c>
      <c r="G77" s="228" t="s">
        <v>0</v>
      </c>
      <c r="H77" s="228" t="s">
        <v>0</v>
      </c>
      <c r="I77" s="228" t="s">
        <v>2</v>
      </c>
      <c r="J77" s="228" t="s">
        <v>0</v>
      </c>
      <c r="K77" s="228" t="s">
        <v>0</v>
      </c>
      <c r="L77" s="228" t="s">
        <v>0</v>
      </c>
      <c r="M77" s="228" t="s">
        <v>2</v>
      </c>
      <c r="N77" s="228" t="s">
        <v>0</v>
      </c>
      <c r="O77" s="228" t="s">
        <v>2</v>
      </c>
      <c r="P77" s="228" t="s">
        <v>0</v>
      </c>
      <c r="Q77" s="228" t="s">
        <v>2</v>
      </c>
      <c r="R77" s="228" t="s">
        <v>0</v>
      </c>
      <c r="S77" s="228" t="s">
        <v>2</v>
      </c>
      <c r="U77" s="3"/>
    </row>
    <row r="78" spans="1:21" s="19" customFormat="1" ht="15.75">
      <c r="A78" s="293" t="s">
        <v>268</v>
      </c>
      <c r="B78" s="298"/>
      <c r="C78" s="294"/>
      <c r="D78" s="294"/>
      <c r="E78" s="294"/>
      <c r="F78" s="229">
        <v>0.3</v>
      </c>
      <c r="G78" s="228" t="s">
        <v>0</v>
      </c>
      <c r="H78" s="228" t="s">
        <v>2</v>
      </c>
      <c r="I78" s="228" t="s">
        <v>0</v>
      </c>
      <c r="J78" s="228" t="s">
        <v>0</v>
      </c>
      <c r="K78" s="228" t="s">
        <v>2</v>
      </c>
      <c r="L78" s="228" t="s">
        <v>0</v>
      </c>
      <c r="M78" s="228" t="s">
        <v>0</v>
      </c>
      <c r="N78" s="228" t="s">
        <v>0</v>
      </c>
      <c r="O78" s="228" t="s">
        <v>2</v>
      </c>
      <c r="P78" s="228" t="s">
        <v>0</v>
      </c>
      <c r="Q78" s="228" t="s">
        <v>2</v>
      </c>
      <c r="R78" s="228" t="s">
        <v>0</v>
      </c>
      <c r="S78" s="228" t="s">
        <v>0</v>
      </c>
      <c r="U78" s="3"/>
    </row>
    <row r="79" spans="1:21" s="19" customFormat="1" ht="15.75">
      <c r="A79" s="293" t="s">
        <v>267</v>
      </c>
      <c r="B79" s="294"/>
      <c r="C79" s="296"/>
      <c r="D79" s="296"/>
      <c r="E79" s="296"/>
      <c r="F79" s="229">
        <v>0.2</v>
      </c>
      <c r="G79" s="228" t="s">
        <v>0</v>
      </c>
      <c r="H79" s="228" t="s">
        <v>0</v>
      </c>
      <c r="I79" s="228" t="s">
        <v>0</v>
      </c>
      <c r="J79" s="228" t="s">
        <v>0</v>
      </c>
      <c r="K79" s="228" t="s">
        <v>58</v>
      </c>
      <c r="L79" s="228" t="s">
        <v>0</v>
      </c>
      <c r="M79" s="228" t="s">
        <v>2</v>
      </c>
      <c r="N79" s="228" t="s">
        <v>0</v>
      </c>
      <c r="O79" s="228" t="s">
        <v>2</v>
      </c>
      <c r="P79" s="228" t="s">
        <v>0</v>
      </c>
      <c r="Q79" s="228" t="s">
        <v>0</v>
      </c>
      <c r="R79" s="228" t="s">
        <v>0</v>
      </c>
      <c r="S79" s="228" t="s">
        <v>2</v>
      </c>
      <c r="U79" s="3"/>
    </row>
    <row r="80" spans="1:21" s="19" customFormat="1" ht="15.75">
      <c r="A80" s="293" t="s">
        <v>333</v>
      </c>
      <c r="B80" s="298"/>
      <c r="C80" s="298"/>
      <c r="D80" s="294"/>
      <c r="E80" s="298"/>
      <c r="F80" s="229">
        <v>0.2</v>
      </c>
      <c r="G80" s="228"/>
      <c r="H80" s="228" t="s">
        <v>2</v>
      </c>
      <c r="I80" s="228"/>
      <c r="J80" s="228" t="s">
        <v>2</v>
      </c>
      <c r="K80" s="228"/>
      <c r="L80" s="228" t="s">
        <v>2</v>
      </c>
      <c r="M80" s="228"/>
      <c r="N80" s="228" t="s">
        <v>2</v>
      </c>
      <c r="O80" s="228"/>
      <c r="P80" s="228" t="s">
        <v>2</v>
      </c>
      <c r="Q80" s="228"/>
      <c r="R80" s="228" t="s">
        <v>2</v>
      </c>
      <c r="S80" s="228"/>
      <c r="U80" s="3"/>
    </row>
    <row r="81" spans="1:21" s="19" customFormat="1" ht="15.75">
      <c r="A81" s="293" t="s">
        <v>271</v>
      </c>
      <c r="B81" s="298"/>
      <c r="C81" s="294"/>
      <c r="D81" s="294"/>
      <c r="E81" s="294"/>
      <c r="F81" s="229">
        <v>0.1</v>
      </c>
      <c r="G81" s="228" t="s">
        <v>0</v>
      </c>
      <c r="H81" s="228" t="s">
        <v>0</v>
      </c>
      <c r="I81" s="228" t="s">
        <v>2</v>
      </c>
      <c r="J81" s="228" t="s">
        <v>0</v>
      </c>
      <c r="K81" s="228" t="s">
        <v>2</v>
      </c>
      <c r="L81" s="228" t="s">
        <v>0</v>
      </c>
      <c r="M81" s="228" t="s">
        <v>0</v>
      </c>
      <c r="N81" s="228" t="s">
        <v>0</v>
      </c>
      <c r="O81" s="228" t="s">
        <v>2</v>
      </c>
      <c r="P81" s="228" t="s">
        <v>0</v>
      </c>
      <c r="Q81" s="228" t="s">
        <v>2</v>
      </c>
      <c r="R81" s="228" t="s">
        <v>0</v>
      </c>
      <c r="S81" s="228" t="s">
        <v>58</v>
      </c>
      <c r="T81" s="144"/>
      <c r="U81" s="3"/>
    </row>
    <row r="82" spans="1:21" s="19" customFormat="1" ht="15.75">
      <c r="A82" s="295" t="s">
        <v>265</v>
      </c>
      <c r="B82" s="294"/>
      <c r="C82" s="294"/>
      <c r="D82" s="294"/>
      <c r="E82" s="294"/>
      <c r="F82" s="231">
        <v>0.3</v>
      </c>
      <c r="G82" s="742" t="s">
        <v>264</v>
      </c>
      <c r="H82" s="743"/>
      <c r="I82" s="743"/>
      <c r="J82" s="743"/>
      <c r="K82" s="743"/>
      <c r="L82" s="743"/>
      <c r="M82" s="743"/>
      <c r="N82" s="743"/>
      <c r="O82" s="743"/>
      <c r="P82" s="743"/>
      <c r="Q82" s="743"/>
      <c r="R82" s="743"/>
      <c r="S82" s="744"/>
      <c r="T82" s="3"/>
      <c r="U82" s="3"/>
    </row>
    <row r="83" spans="1:22" s="2" customFormat="1" ht="12" customHeight="1">
      <c r="A83" s="18"/>
      <c r="B83" s="18"/>
      <c r="C83" s="18"/>
      <c r="D83" s="18"/>
      <c r="E83" s="18"/>
      <c r="F83" s="18"/>
      <c r="G83" s="21"/>
      <c r="H83" s="21"/>
      <c r="I83" s="21"/>
      <c r="J83" s="21"/>
      <c r="K83" s="21"/>
      <c r="L83" s="21"/>
      <c r="M83" s="21"/>
      <c r="U83" s="3"/>
      <c r="V83" s="3"/>
    </row>
    <row r="84" spans="1:22" s="2" customFormat="1" ht="12.75" customHeight="1">
      <c r="A84" s="18"/>
      <c r="B84" s="18"/>
      <c r="C84" s="18"/>
      <c r="D84" s="18"/>
      <c r="E84" s="18"/>
      <c r="F84" s="18"/>
      <c r="G84" s="21"/>
      <c r="H84" s="21"/>
      <c r="I84" s="21"/>
      <c r="J84" s="21"/>
      <c r="K84" s="21"/>
      <c r="L84" s="21"/>
      <c r="M84" s="21"/>
      <c r="U84" s="3"/>
      <c r="V84" s="3"/>
    </row>
    <row r="85" spans="1:22" s="2" customFormat="1" ht="12.75">
      <c r="A85" s="68"/>
      <c r="B85" s="76" t="s">
        <v>294</v>
      </c>
      <c r="C85" s="76" t="s">
        <v>295</v>
      </c>
      <c r="D85" s="76" t="s">
        <v>302</v>
      </c>
      <c r="E85" s="139" t="s">
        <v>303</v>
      </c>
      <c r="F85" s="138"/>
      <c r="G85" s="143">
        <v>2</v>
      </c>
      <c r="H85" s="67">
        <v>15</v>
      </c>
      <c r="I85" s="67">
        <v>30</v>
      </c>
      <c r="J85" s="67">
        <v>45</v>
      </c>
      <c r="K85" s="67">
        <v>60</v>
      </c>
      <c r="L85" s="67">
        <v>75</v>
      </c>
      <c r="M85" s="67">
        <v>90</v>
      </c>
      <c r="N85" s="67">
        <v>105</v>
      </c>
      <c r="O85" s="67">
        <v>120</v>
      </c>
      <c r="P85" s="67">
        <v>135</v>
      </c>
      <c r="Q85" s="67">
        <v>150</v>
      </c>
      <c r="R85" s="67">
        <v>165</v>
      </c>
      <c r="S85" s="67">
        <v>180</v>
      </c>
      <c r="U85" s="3"/>
      <c r="V85" s="3"/>
    </row>
    <row r="86" spans="1:22" s="2" customFormat="1" ht="16.5" customHeight="1">
      <c r="A86" s="299" t="s">
        <v>329</v>
      </c>
      <c r="B86" s="243">
        <v>420</v>
      </c>
      <c r="C86" s="243">
        <v>4.2</v>
      </c>
      <c r="D86" s="243" t="s">
        <v>299</v>
      </c>
      <c r="E86" s="300">
        <f aca="true" t="shared" si="10" ref="E86:E100">B86*C86</f>
        <v>1764</v>
      </c>
      <c r="F86" s="243"/>
      <c r="G86" s="301">
        <f>E86</f>
        <v>1764</v>
      </c>
      <c r="H86" s="243">
        <f>E86</f>
        <v>1764</v>
      </c>
      <c r="I86" s="243">
        <f>E86</f>
        <v>1764</v>
      </c>
      <c r="J86" s="243">
        <f>E86</f>
        <v>1764</v>
      </c>
      <c r="K86" s="243">
        <f>E86</f>
        <v>1764</v>
      </c>
      <c r="L86" s="243">
        <f>E86</f>
        <v>1764</v>
      </c>
      <c r="M86" s="243">
        <f>E86</f>
        <v>1764</v>
      </c>
      <c r="N86" s="243">
        <f>E86</f>
        <v>1764</v>
      </c>
      <c r="O86" s="243">
        <f>E86</f>
        <v>1764</v>
      </c>
      <c r="P86" s="243">
        <f>E86</f>
        <v>1764</v>
      </c>
      <c r="Q86" s="243">
        <f>E86</f>
        <v>1764</v>
      </c>
      <c r="R86" s="243">
        <f>E86</f>
        <v>1764</v>
      </c>
      <c r="S86" s="243">
        <f>E86</f>
        <v>1764</v>
      </c>
      <c r="U86" s="3"/>
      <c r="V86" s="3"/>
    </row>
    <row r="87" spans="1:22" s="2" customFormat="1" ht="16.5" customHeight="1">
      <c r="A87" s="302" t="s">
        <v>308</v>
      </c>
      <c r="B87" s="243">
        <v>630</v>
      </c>
      <c r="C87" s="243">
        <v>2.5</v>
      </c>
      <c r="D87" s="243" t="s">
        <v>299</v>
      </c>
      <c r="E87" s="300">
        <f t="shared" si="10"/>
        <v>1575</v>
      </c>
      <c r="F87" s="243"/>
      <c r="G87" s="301"/>
      <c r="H87" s="243"/>
      <c r="I87" s="243"/>
      <c r="J87" s="243">
        <f>E87</f>
        <v>1575</v>
      </c>
      <c r="K87" s="243"/>
      <c r="L87" s="243"/>
      <c r="M87" s="243">
        <f>E87</f>
        <v>1575</v>
      </c>
      <c r="N87" s="243"/>
      <c r="O87" s="243"/>
      <c r="P87" s="243">
        <f>E87</f>
        <v>1575</v>
      </c>
      <c r="Q87" s="243"/>
      <c r="R87" s="243"/>
      <c r="S87" s="243">
        <f>E87</f>
        <v>1575</v>
      </c>
      <c r="U87" s="3"/>
      <c r="V87" s="3"/>
    </row>
    <row r="88" spans="1:22" s="2" customFormat="1" ht="16.5" customHeight="1">
      <c r="A88" s="303" t="s">
        <v>335</v>
      </c>
      <c r="B88" s="243">
        <v>630</v>
      </c>
      <c r="C88" s="243">
        <v>0.6</v>
      </c>
      <c r="D88" s="243" t="s">
        <v>299</v>
      </c>
      <c r="E88" s="300">
        <f t="shared" si="10"/>
        <v>378</v>
      </c>
      <c r="F88" s="243"/>
      <c r="G88" s="301"/>
      <c r="H88" s="243"/>
      <c r="I88" s="243"/>
      <c r="J88" s="243"/>
      <c r="K88" s="243"/>
      <c r="L88" s="243"/>
      <c r="M88" s="243"/>
      <c r="N88" s="304">
        <f>E88</f>
        <v>378</v>
      </c>
      <c r="O88" s="243"/>
      <c r="P88" s="243"/>
      <c r="Q88" s="243"/>
      <c r="R88" s="243"/>
      <c r="S88" s="243"/>
      <c r="U88" s="3"/>
      <c r="V88" s="3"/>
    </row>
    <row r="89" spans="1:22" s="2" customFormat="1" ht="16.5" customHeight="1">
      <c r="A89" s="305" t="s">
        <v>336</v>
      </c>
      <c r="B89" s="243">
        <v>630</v>
      </c>
      <c r="C89" s="243">
        <v>0.8</v>
      </c>
      <c r="D89" s="243" t="s">
        <v>299</v>
      </c>
      <c r="E89" s="300">
        <f t="shared" si="10"/>
        <v>504</v>
      </c>
      <c r="F89" s="243"/>
      <c r="G89" s="301"/>
      <c r="H89" s="304">
        <f>E89</f>
        <v>504</v>
      </c>
      <c r="I89" s="304"/>
      <c r="J89" s="304"/>
      <c r="K89" s="304">
        <f>E89</f>
        <v>504</v>
      </c>
      <c r="L89" s="304"/>
      <c r="M89" s="304"/>
      <c r="N89" s="304">
        <f>E89</f>
        <v>504</v>
      </c>
      <c r="O89" s="304"/>
      <c r="P89" s="304"/>
      <c r="Q89" s="304">
        <f>E89</f>
        <v>504</v>
      </c>
      <c r="R89" s="243"/>
      <c r="S89" s="243"/>
      <c r="U89" s="3"/>
      <c r="V89" s="3"/>
    </row>
    <row r="90" spans="1:22" s="2" customFormat="1" ht="16.5" customHeight="1">
      <c r="A90" s="306" t="s">
        <v>377</v>
      </c>
      <c r="B90" s="243">
        <v>780</v>
      </c>
      <c r="C90" s="243">
        <v>2.6</v>
      </c>
      <c r="D90" s="243" t="s">
        <v>299</v>
      </c>
      <c r="E90" s="300">
        <f t="shared" si="10"/>
        <v>2028</v>
      </c>
      <c r="F90" s="243"/>
      <c r="G90" s="301"/>
      <c r="H90" s="243"/>
      <c r="I90" s="243"/>
      <c r="J90" s="243"/>
      <c r="K90" s="307">
        <f>E90</f>
        <v>2028</v>
      </c>
      <c r="L90" s="307"/>
      <c r="M90" s="307"/>
      <c r="N90" s="307"/>
      <c r="O90" s="307"/>
      <c r="P90" s="307"/>
      <c r="Q90" s="307"/>
      <c r="R90" s="307">
        <f>E90</f>
        <v>2028</v>
      </c>
      <c r="S90" s="243"/>
      <c r="U90" s="3"/>
      <c r="V90" s="3"/>
    </row>
    <row r="91" spans="1:22" s="2" customFormat="1" ht="16.5" customHeight="1">
      <c r="A91" s="306" t="s">
        <v>287</v>
      </c>
      <c r="B91" s="243">
        <v>720</v>
      </c>
      <c r="C91" s="243">
        <v>1</v>
      </c>
      <c r="D91" s="243" t="s">
        <v>300</v>
      </c>
      <c r="E91" s="300">
        <f t="shared" si="10"/>
        <v>720</v>
      </c>
      <c r="F91" s="243"/>
      <c r="G91" s="301">
        <f>E91</f>
        <v>720</v>
      </c>
      <c r="H91" s="243">
        <f>E91</f>
        <v>720</v>
      </c>
      <c r="I91" s="243">
        <f>E91</f>
        <v>720</v>
      </c>
      <c r="J91" s="243">
        <f>E91</f>
        <v>720</v>
      </c>
      <c r="K91" s="243">
        <f>E91</f>
        <v>720</v>
      </c>
      <c r="L91" s="243">
        <f>E91</f>
        <v>720</v>
      </c>
      <c r="M91" s="243">
        <f>E91</f>
        <v>720</v>
      </c>
      <c r="N91" s="243">
        <f>E91</f>
        <v>720</v>
      </c>
      <c r="O91" s="243">
        <f>E91</f>
        <v>720</v>
      </c>
      <c r="P91" s="243">
        <f>E91</f>
        <v>720</v>
      </c>
      <c r="Q91" s="243">
        <f>E91</f>
        <v>720</v>
      </c>
      <c r="R91" s="243">
        <f>E91</f>
        <v>720</v>
      </c>
      <c r="S91" s="243">
        <f>E91</f>
        <v>720</v>
      </c>
      <c r="U91" s="3"/>
      <c r="V91" s="3"/>
    </row>
    <row r="92" spans="1:22" s="2" customFormat="1" ht="16.5" customHeight="1">
      <c r="A92" s="306" t="s">
        <v>288</v>
      </c>
      <c r="B92" s="243">
        <v>900</v>
      </c>
      <c r="C92" s="243">
        <v>1</v>
      </c>
      <c r="D92" s="243" t="s">
        <v>300</v>
      </c>
      <c r="E92" s="300">
        <f t="shared" si="10"/>
        <v>900</v>
      </c>
      <c r="F92" s="243"/>
      <c r="G92" s="301"/>
      <c r="H92" s="243"/>
      <c r="I92" s="243">
        <f>E92</f>
        <v>900</v>
      </c>
      <c r="J92" s="243"/>
      <c r="K92" s="243">
        <f>E92</f>
        <v>900</v>
      </c>
      <c r="L92" s="243"/>
      <c r="M92" s="243">
        <f>E92</f>
        <v>900</v>
      </c>
      <c r="N92" s="243"/>
      <c r="O92" s="243">
        <f>E92</f>
        <v>900</v>
      </c>
      <c r="P92" s="243"/>
      <c r="Q92" s="243">
        <f>E92</f>
        <v>900</v>
      </c>
      <c r="R92" s="243"/>
      <c r="S92" s="243">
        <f>E92</f>
        <v>900</v>
      </c>
      <c r="U92" s="3"/>
      <c r="V92" s="3"/>
    </row>
    <row r="93" spans="1:22" s="2" customFormat="1" ht="16.5" customHeight="1">
      <c r="A93" s="306" t="s">
        <v>289</v>
      </c>
      <c r="B93" s="243">
        <v>22000</v>
      </c>
      <c r="C93" s="243">
        <v>1</v>
      </c>
      <c r="D93" s="243" t="s">
        <v>300</v>
      </c>
      <c r="E93" s="300">
        <f t="shared" si="10"/>
        <v>22000</v>
      </c>
      <c r="F93" s="243"/>
      <c r="G93" s="301"/>
      <c r="H93" s="243"/>
      <c r="I93" s="243"/>
      <c r="J93" s="243"/>
      <c r="K93" s="243"/>
      <c r="L93" s="243"/>
      <c r="M93" s="243"/>
      <c r="N93" s="243">
        <f>E93</f>
        <v>22000</v>
      </c>
      <c r="O93" s="243"/>
      <c r="P93" s="243"/>
      <c r="Q93" s="243"/>
      <c r="R93" s="243"/>
      <c r="S93" s="243"/>
      <c r="U93" s="3"/>
      <c r="V93" s="3"/>
    </row>
    <row r="94" spans="1:22" s="2" customFormat="1" ht="16.5" customHeight="1">
      <c r="A94" s="306" t="s">
        <v>347</v>
      </c>
      <c r="B94" s="243">
        <v>12000</v>
      </c>
      <c r="C94" s="243">
        <v>1</v>
      </c>
      <c r="D94" s="243" t="s">
        <v>300</v>
      </c>
      <c r="E94" s="300">
        <f t="shared" si="10"/>
        <v>12000</v>
      </c>
      <c r="F94" s="243"/>
      <c r="G94" s="301"/>
      <c r="H94" s="243"/>
      <c r="I94" s="243"/>
      <c r="J94" s="243"/>
      <c r="K94" s="243"/>
      <c r="L94" s="243"/>
      <c r="M94" s="243"/>
      <c r="N94" s="243">
        <v>12000</v>
      </c>
      <c r="O94" s="243"/>
      <c r="P94" s="243"/>
      <c r="Q94" s="243"/>
      <c r="R94" s="243"/>
      <c r="S94" s="243"/>
      <c r="U94" s="3"/>
      <c r="V94" s="3"/>
    </row>
    <row r="95" spans="1:22" s="2" customFormat="1" ht="16.5" customHeight="1">
      <c r="A95" s="306" t="s">
        <v>290</v>
      </c>
      <c r="B95" s="243">
        <v>1200</v>
      </c>
      <c r="C95" s="243">
        <v>1</v>
      </c>
      <c r="D95" s="243" t="s">
        <v>300</v>
      </c>
      <c r="E95" s="300">
        <f t="shared" si="10"/>
        <v>1200</v>
      </c>
      <c r="F95" s="243"/>
      <c r="G95" s="301"/>
      <c r="H95" s="243"/>
      <c r="I95" s="243"/>
      <c r="J95" s="243">
        <f>E95</f>
        <v>1200</v>
      </c>
      <c r="K95" s="243"/>
      <c r="L95" s="243"/>
      <c r="M95" s="243">
        <f>E95</f>
        <v>1200</v>
      </c>
      <c r="N95" s="243"/>
      <c r="O95" s="243"/>
      <c r="P95" s="243">
        <f>E95</f>
        <v>1200</v>
      </c>
      <c r="Q95" s="243"/>
      <c r="R95" s="243"/>
      <c r="S95" s="243">
        <f>E95</f>
        <v>1200</v>
      </c>
      <c r="U95" s="3"/>
      <c r="V95" s="3"/>
    </row>
    <row r="96" spans="1:22" s="2" customFormat="1" ht="16.5" customHeight="1">
      <c r="A96" s="308" t="s">
        <v>291</v>
      </c>
      <c r="B96" s="243">
        <v>550</v>
      </c>
      <c r="C96" s="243">
        <v>4</v>
      </c>
      <c r="D96" s="243" t="s">
        <v>300</v>
      </c>
      <c r="E96" s="300">
        <f t="shared" si="10"/>
        <v>2200</v>
      </c>
      <c r="F96" s="243"/>
      <c r="G96" s="301"/>
      <c r="H96" s="243"/>
      <c r="I96" s="243"/>
      <c r="J96" s="243"/>
      <c r="K96" s="243">
        <f>E96</f>
        <v>2200</v>
      </c>
      <c r="L96" s="243"/>
      <c r="M96" s="243"/>
      <c r="N96" s="243"/>
      <c r="O96" s="243">
        <f>E96</f>
        <v>2200</v>
      </c>
      <c r="P96" s="243"/>
      <c r="Q96" s="243"/>
      <c r="R96" s="243"/>
      <c r="S96" s="243">
        <f>E96</f>
        <v>2200</v>
      </c>
      <c r="U96" s="3"/>
      <c r="V96" s="3"/>
    </row>
    <row r="97" spans="1:22" s="2" customFormat="1" ht="16.5" customHeight="1">
      <c r="A97" s="302" t="s">
        <v>330</v>
      </c>
      <c r="B97" s="243">
        <v>300</v>
      </c>
      <c r="C97" s="243">
        <v>3.8</v>
      </c>
      <c r="D97" s="243" t="s">
        <v>299</v>
      </c>
      <c r="E97" s="300">
        <f t="shared" si="10"/>
        <v>1140</v>
      </c>
      <c r="F97" s="243"/>
      <c r="G97" s="309"/>
      <c r="H97" s="310"/>
      <c r="I97" s="310"/>
      <c r="J97" s="243">
        <f>E97</f>
        <v>1140</v>
      </c>
      <c r="K97" s="310"/>
      <c r="L97" s="310"/>
      <c r="M97" s="243">
        <f>E97</f>
        <v>1140</v>
      </c>
      <c r="N97" s="243"/>
      <c r="O97" s="243"/>
      <c r="P97" s="243">
        <f>E97</f>
        <v>1140</v>
      </c>
      <c r="Q97" s="243"/>
      <c r="R97" s="243"/>
      <c r="S97" s="243">
        <f>E97</f>
        <v>1140</v>
      </c>
      <c r="U97" s="3"/>
      <c r="V97" s="3"/>
    </row>
    <row r="98" spans="1:22" s="2" customFormat="1" ht="16.5" customHeight="1">
      <c r="A98" s="306" t="s">
        <v>292</v>
      </c>
      <c r="B98" s="243">
        <v>490</v>
      </c>
      <c r="C98" s="243">
        <v>0.5</v>
      </c>
      <c r="D98" s="243" t="s">
        <v>299</v>
      </c>
      <c r="E98" s="300">
        <f t="shared" si="10"/>
        <v>245</v>
      </c>
      <c r="F98" s="243"/>
      <c r="G98" s="301"/>
      <c r="H98" s="243"/>
      <c r="I98" s="243">
        <f>E98</f>
        <v>245</v>
      </c>
      <c r="J98" s="243"/>
      <c r="K98" s="243">
        <f>E98</f>
        <v>245</v>
      </c>
      <c r="L98" s="243"/>
      <c r="M98" s="243">
        <f>E98</f>
        <v>245</v>
      </c>
      <c r="N98" s="243"/>
      <c r="O98" s="243">
        <f>E98</f>
        <v>245</v>
      </c>
      <c r="P98" s="243"/>
      <c r="Q98" s="243">
        <f>E98</f>
        <v>245</v>
      </c>
      <c r="R98" s="243"/>
      <c r="S98" s="243">
        <f>E98</f>
        <v>245</v>
      </c>
      <c r="U98" s="3"/>
      <c r="V98" s="3"/>
    </row>
    <row r="99" spans="1:22" s="2" customFormat="1" ht="16.5" customHeight="1">
      <c r="A99" s="306" t="s">
        <v>293</v>
      </c>
      <c r="B99" s="243">
        <v>1860</v>
      </c>
      <c r="C99" s="243">
        <v>1</v>
      </c>
      <c r="D99" s="243" t="s">
        <v>300</v>
      </c>
      <c r="E99" s="300">
        <f t="shared" si="10"/>
        <v>1860</v>
      </c>
      <c r="F99" s="243"/>
      <c r="G99" s="301"/>
      <c r="H99" s="243"/>
      <c r="I99" s="243"/>
      <c r="J99" s="243"/>
      <c r="K99" s="243"/>
      <c r="L99" s="243"/>
      <c r="M99" s="243">
        <f>E99</f>
        <v>1860</v>
      </c>
      <c r="N99" s="243"/>
      <c r="O99" s="243"/>
      <c r="P99" s="243"/>
      <c r="Q99" s="243"/>
      <c r="R99" s="243"/>
      <c r="S99" s="243">
        <f>E99</f>
        <v>1860</v>
      </c>
      <c r="U99" s="3"/>
      <c r="V99" s="3"/>
    </row>
    <row r="100" spans="1:22" s="2" customFormat="1" ht="16.5" customHeight="1">
      <c r="A100" s="306" t="s">
        <v>296</v>
      </c>
      <c r="B100" s="243">
        <v>110</v>
      </c>
      <c r="C100" s="243">
        <v>4</v>
      </c>
      <c r="D100" s="243" t="s">
        <v>300</v>
      </c>
      <c r="E100" s="300">
        <f t="shared" si="10"/>
        <v>440</v>
      </c>
      <c r="F100" s="311"/>
      <c r="G100" s="301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U100" s="3"/>
      <c r="V100" s="3"/>
    </row>
    <row r="101" spans="1:22" s="2" customFormat="1" ht="14.25" customHeight="1">
      <c r="A101" s="312"/>
      <c r="B101" s="20"/>
      <c r="C101" s="20"/>
      <c r="D101" s="14"/>
      <c r="E101" s="302" t="s">
        <v>313</v>
      </c>
      <c r="F101" s="313" t="s">
        <v>327</v>
      </c>
      <c r="G101" s="266">
        <f>G86+G91</f>
        <v>2484</v>
      </c>
      <c r="H101" s="266">
        <f>H86+H91</f>
        <v>2484</v>
      </c>
      <c r="I101" s="266">
        <f>I86+I91+I92+I98</f>
        <v>3629</v>
      </c>
      <c r="J101" s="266">
        <f>J86+J87+J91+J95+J97</f>
        <v>6399</v>
      </c>
      <c r="K101" s="266">
        <f>K86+K91+K92+K96+K98</f>
        <v>5829</v>
      </c>
      <c r="L101" s="266">
        <f>L86+L91</f>
        <v>2484</v>
      </c>
      <c r="M101" s="266">
        <f>M86+M87+M91+M92+M95+M97+M98+M99</f>
        <v>9404</v>
      </c>
      <c r="N101" s="266">
        <f>N86+N91+N93</f>
        <v>24484</v>
      </c>
      <c r="O101" s="266">
        <f>O86+O91+O92+O96+O98</f>
        <v>5829</v>
      </c>
      <c r="P101" s="266">
        <f>P86+P87+P88+P91+P95+P97</f>
        <v>6399</v>
      </c>
      <c r="Q101" s="266">
        <f>Q86+Q91+Q92+Q98</f>
        <v>3629</v>
      </c>
      <c r="R101" s="266">
        <f>R86+R91</f>
        <v>2484</v>
      </c>
      <c r="S101" s="266">
        <f>S86+S87+S88+S91+S92+S95+S96+S97+S98+S99</f>
        <v>11604</v>
      </c>
      <c r="U101" s="3"/>
      <c r="V101" s="3"/>
    </row>
    <row r="102" spans="1:22" s="2" customFormat="1" ht="14.25" customHeight="1">
      <c r="A102" s="312"/>
      <c r="B102" s="14"/>
      <c r="C102" s="14"/>
      <c r="D102" s="20"/>
      <c r="E102" s="314"/>
      <c r="F102" s="315" t="s">
        <v>324</v>
      </c>
      <c r="G102" s="266">
        <f>G86+G91</f>
        <v>2484</v>
      </c>
      <c r="H102" s="266">
        <f>H86+H89+H91</f>
        <v>2988</v>
      </c>
      <c r="I102" s="266">
        <f>I86+I91+I92+I98</f>
        <v>3629</v>
      </c>
      <c r="J102" s="266">
        <f>J91+J86++J95+J87+J97</f>
        <v>6399</v>
      </c>
      <c r="K102" s="266">
        <f>K86+K89+K91+K92+K96+K98</f>
        <v>6333</v>
      </c>
      <c r="L102" s="266">
        <f>L86+L91</f>
        <v>2484</v>
      </c>
      <c r="M102" s="266">
        <f>M86+M87+M91+M92+M95+M97+M98+M99</f>
        <v>9404</v>
      </c>
      <c r="N102" s="266">
        <f>N86+N88+N89+N91+N93</f>
        <v>25366</v>
      </c>
      <c r="O102" s="266">
        <f>O86+O91+O92+O96+O98</f>
        <v>5829</v>
      </c>
      <c r="P102" s="266">
        <f>P86+P87+P91+P95+P97</f>
        <v>6399</v>
      </c>
      <c r="Q102" s="266">
        <f>Q86+Q89+Q91+Q92+Q98</f>
        <v>4133</v>
      </c>
      <c r="R102" s="266">
        <f>R86+R91</f>
        <v>2484</v>
      </c>
      <c r="S102" s="266">
        <f>S86+S87+S91+S92+S95+S96+S98+S97+S99</f>
        <v>11604</v>
      </c>
      <c r="U102" s="3"/>
      <c r="V102" s="3"/>
    </row>
    <row r="103" spans="1:21" s="19" customFormat="1" ht="14.25" customHeight="1">
      <c r="A103" s="312"/>
      <c r="B103" s="312"/>
      <c r="C103" s="312"/>
      <c r="D103" s="14"/>
      <c r="E103" s="306" t="s">
        <v>312</v>
      </c>
      <c r="F103" s="266" t="s">
        <v>328</v>
      </c>
      <c r="G103" s="266">
        <f>G86+G91</f>
        <v>2484</v>
      </c>
      <c r="H103" s="266">
        <f>H86+H91</f>
        <v>2484</v>
      </c>
      <c r="I103" s="266">
        <f>I86+I91+I92+I98</f>
        <v>3629</v>
      </c>
      <c r="J103" s="266">
        <f>J86+J87+J91+J95+J97</f>
        <v>6399</v>
      </c>
      <c r="K103" s="266">
        <f>K86+K90+K91+K92+K96+K98</f>
        <v>7857</v>
      </c>
      <c r="L103" s="266">
        <f>L86+L91</f>
        <v>2484</v>
      </c>
      <c r="M103" s="266">
        <f>M86+M87+M91+M92+M95+M97+M98+M99</f>
        <v>9404</v>
      </c>
      <c r="N103" s="266">
        <f>N86+N91+N93</f>
        <v>24484</v>
      </c>
      <c r="O103" s="266">
        <f>O86+O91+O92+O96+O98</f>
        <v>5829</v>
      </c>
      <c r="P103" s="266">
        <f>P86+P87+P91+P95+P97</f>
        <v>6399</v>
      </c>
      <c r="Q103" s="266">
        <f>Q86+Q91+Q92+Q98</f>
        <v>3629</v>
      </c>
      <c r="R103" s="266">
        <f>R86+R90+R91</f>
        <v>4512</v>
      </c>
      <c r="S103" s="266">
        <f>S86+S87+S91+S92+S95+S96+S97+S98+S99</f>
        <v>11604</v>
      </c>
      <c r="T103" s="3"/>
      <c r="U103" s="3"/>
    </row>
    <row r="104" spans="1:21" s="19" customFormat="1" ht="16.5" customHeight="1">
      <c r="A104" s="312"/>
      <c r="B104" s="312"/>
      <c r="C104" s="312"/>
      <c r="D104" s="312"/>
      <c r="E104" s="312"/>
      <c r="F104" s="312"/>
      <c r="G104" s="313"/>
      <c r="H104" s="313"/>
      <c r="I104" s="313"/>
      <c r="J104" s="313"/>
      <c r="K104" s="14"/>
      <c r="L104" s="313" t="s">
        <v>348</v>
      </c>
      <c r="M104" s="313"/>
      <c r="N104" s="266">
        <v>-10000</v>
      </c>
      <c r="O104" s="313"/>
      <c r="P104" s="313"/>
      <c r="Q104" s="313"/>
      <c r="R104" s="313"/>
      <c r="S104" s="313"/>
      <c r="T104" s="3"/>
      <c r="U104" s="3"/>
    </row>
    <row r="105" spans="1:21" s="19" customFormat="1" ht="16.5" customHeight="1">
      <c r="A105" s="312"/>
      <c r="B105" s="312"/>
      <c r="C105" s="312"/>
      <c r="D105" s="312"/>
      <c r="E105" s="312"/>
      <c r="F105" s="312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"/>
      <c r="U105" s="3"/>
    </row>
    <row r="106" spans="1:19" ht="16.5" customHeight="1">
      <c r="A106" s="317"/>
      <c r="B106" s="318"/>
      <c r="C106" s="223"/>
      <c r="D106" s="308"/>
      <c r="E106" s="319"/>
      <c r="F106" s="243"/>
      <c r="G106" s="38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16.5" customHeight="1">
      <c r="A107" s="317"/>
      <c r="B107" s="318"/>
      <c r="C107" s="20"/>
      <c r="D107" s="308"/>
      <c r="E107" s="319"/>
      <c r="F107" s="243"/>
      <c r="G107" s="38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16.5" customHeight="1">
      <c r="A108" s="317"/>
      <c r="B108" s="318"/>
      <c r="C108" s="223"/>
      <c r="D108" s="308"/>
      <c r="E108" s="319"/>
      <c r="F108" s="243"/>
      <c r="G108" s="38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16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16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16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16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21" s="2" customFormat="1" ht="16.5" customHeight="1">
      <c r="A113" s="707" t="s">
        <v>144</v>
      </c>
      <c r="B113" s="707"/>
      <c r="C113" s="707"/>
      <c r="D113" s="707"/>
      <c r="E113" s="707"/>
      <c r="F113" s="707"/>
      <c r="G113" s="707"/>
      <c r="H113" s="707"/>
      <c r="I113" s="707"/>
      <c r="J113" s="707"/>
      <c r="K113" s="707"/>
      <c r="L113" s="14"/>
      <c r="M113" s="14"/>
      <c r="N113" s="14"/>
      <c r="O113" s="14"/>
      <c r="P113" s="14"/>
      <c r="Q113" s="14"/>
      <c r="R113" s="14"/>
      <c r="S113" s="14"/>
      <c r="T113" s="3"/>
      <c r="U113" s="3"/>
    </row>
    <row r="114" spans="1:21" s="2" customFormat="1" ht="16.5" customHeight="1">
      <c r="A114" s="14"/>
      <c r="B114" s="14"/>
      <c r="C114" s="14"/>
      <c r="D114" s="14"/>
      <c r="E114" s="14"/>
      <c r="F114" s="20"/>
      <c r="G114" s="20"/>
      <c r="H114" s="20"/>
      <c r="I114" s="20"/>
      <c r="J114" s="20"/>
      <c r="K114" s="20"/>
      <c r="L114" s="14"/>
      <c r="M114" s="14"/>
      <c r="N114" s="14"/>
      <c r="O114" s="14"/>
      <c r="P114" s="14"/>
      <c r="Q114" s="14"/>
      <c r="R114" s="14"/>
      <c r="S114" s="14"/>
      <c r="T114" s="3"/>
      <c r="U114" s="3"/>
    </row>
    <row r="115" spans="1:21" s="2" customFormat="1" ht="16.5" customHeight="1">
      <c r="A115" s="708" t="s">
        <v>378</v>
      </c>
      <c r="B115" s="708"/>
      <c r="C115" s="708"/>
      <c r="D115" s="708"/>
      <c r="E115" s="708"/>
      <c r="F115" s="660"/>
      <c r="G115" s="20"/>
      <c r="H115" s="20"/>
      <c r="I115" s="20"/>
      <c r="J115" s="20"/>
      <c r="K115" s="20"/>
      <c r="L115" s="14"/>
      <c r="M115" s="14"/>
      <c r="N115" s="14"/>
      <c r="O115" s="14"/>
      <c r="P115" s="14"/>
      <c r="Q115" s="14"/>
      <c r="R115" s="14"/>
      <c r="S115" s="14"/>
      <c r="T115" s="3"/>
      <c r="U115" s="3"/>
    </row>
    <row r="116" spans="1:21" s="2" customFormat="1" ht="16.5" customHeight="1">
      <c r="A116" s="14"/>
      <c r="B116" s="14"/>
      <c r="C116" s="14"/>
      <c r="D116" s="14"/>
      <c r="E116" s="14"/>
      <c r="F116" s="20"/>
      <c r="G116" s="20"/>
      <c r="H116" s="20"/>
      <c r="I116" s="20"/>
      <c r="J116" s="20"/>
      <c r="K116" s="20"/>
      <c r="L116" s="14"/>
      <c r="M116" s="14"/>
      <c r="N116" s="14"/>
      <c r="O116" s="14"/>
      <c r="P116" s="14"/>
      <c r="Q116" s="14"/>
      <c r="R116" s="14"/>
      <c r="S116" s="14"/>
      <c r="T116" s="3"/>
      <c r="U116" s="3"/>
    </row>
    <row r="117" spans="1:21" s="2" customFormat="1" ht="16.5" customHeight="1">
      <c r="A117" s="708" t="s">
        <v>379</v>
      </c>
      <c r="B117" s="708"/>
      <c r="C117" s="708"/>
      <c r="D117" s="708"/>
      <c r="E117" s="708"/>
      <c r="F117" s="660"/>
      <c r="G117" s="660"/>
      <c r="H117" s="660"/>
      <c r="I117" s="660"/>
      <c r="J117" s="660"/>
      <c r="K117" s="660"/>
      <c r="L117" s="660"/>
      <c r="M117" s="660"/>
      <c r="N117" s="660"/>
      <c r="O117" s="660"/>
      <c r="P117" s="660"/>
      <c r="Q117" s="660"/>
      <c r="R117" s="660"/>
      <c r="S117" s="660"/>
      <c r="T117" s="3"/>
      <c r="U117" s="3"/>
    </row>
    <row r="118" spans="1:21" s="2" customFormat="1" ht="16.5" customHeight="1">
      <c r="A118" s="14"/>
      <c r="B118" s="14"/>
      <c r="C118" s="14"/>
      <c r="D118" s="14"/>
      <c r="E118" s="14"/>
      <c r="F118" s="20"/>
      <c r="G118" s="20"/>
      <c r="H118" s="20"/>
      <c r="I118" s="20"/>
      <c r="J118" s="20"/>
      <c r="K118" s="20"/>
      <c r="L118" s="14"/>
      <c r="M118" s="14"/>
      <c r="N118" s="14"/>
      <c r="O118" s="14"/>
      <c r="P118" s="14"/>
      <c r="Q118" s="14"/>
      <c r="R118" s="14"/>
      <c r="S118" s="14"/>
      <c r="T118" s="3"/>
      <c r="U118" s="3"/>
    </row>
    <row r="119" spans="1:21" s="2" customFormat="1" ht="16.5" customHeight="1">
      <c r="A119" s="14" t="s">
        <v>141</v>
      </c>
      <c r="B119" s="14"/>
      <c r="C119" s="14"/>
      <c r="D119" s="14"/>
      <c r="E119" s="14"/>
      <c r="F119" s="20"/>
      <c r="G119" s="20"/>
      <c r="H119" s="20"/>
      <c r="I119" s="20"/>
      <c r="J119" s="20"/>
      <c r="K119" s="20"/>
      <c r="L119" s="14"/>
      <c r="M119" s="14"/>
      <c r="N119" s="14"/>
      <c r="O119" s="14"/>
      <c r="P119" s="14"/>
      <c r="Q119" s="14"/>
      <c r="R119" s="14"/>
      <c r="S119" s="14"/>
      <c r="T119" s="3"/>
      <c r="U119" s="3"/>
    </row>
    <row r="120" spans="1:21" s="2" customFormat="1" ht="16.5" customHeight="1">
      <c r="A120" s="14"/>
      <c r="B120" s="14"/>
      <c r="C120" s="14"/>
      <c r="D120" s="14"/>
      <c r="E120" s="14"/>
      <c r="F120" s="20"/>
      <c r="G120" s="20"/>
      <c r="H120" s="20"/>
      <c r="I120" s="20"/>
      <c r="J120" s="20"/>
      <c r="K120" s="20"/>
      <c r="L120" s="14"/>
      <c r="M120" s="14"/>
      <c r="N120" s="14"/>
      <c r="O120" s="14"/>
      <c r="P120" s="14"/>
      <c r="Q120" s="14"/>
      <c r="R120" s="14"/>
      <c r="S120" s="14"/>
      <c r="T120" s="3"/>
      <c r="U120" s="3"/>
    </row>
    <row r="121" spans="1:21" s="2" customFormat="1" ht="16.5" customHeight="1">
      <c r="A121" s="14" t="s">
        <v>314</v>
      </c>
      <c r="B121" s="14"/>
      <c r="C121" s="14"/>
      <c r="D121" s="14"/>
      <c r="E121" s="14"/>
      <c r="F121" s="20"/>
      <c r="G121" s="20"/>
      <c r="H121" s="20"/>
      <c r="I121" s="20"/>
      <c r="J121" s="20"/>
      <c r="K121" s="20"/>
      <c r="L121" s="14"/>
      <c r="M121" s="14"/>
      <c r="N121" s="14"/>
      <c r="O121" s="14"/>
      <c r="P121" s="14"/>
      <c r="Q121" s="14"/>
      <c r="R121" s="14"/>
      <c r="S121" s="14"/>
      <c r="T121" s="3"/>
      <c r="U121" s="3"/>
    </row>
    <row r="122" spans="1:21" s="2" customFormat="1" ht="16.5" customHeight="1">
      <c r="A122" s="14"/>
      <c r="B122" s="14"/>
      <c r="C122" s="14"/>
      <c r="D122" s="14"/>
      <c r="E122" s="14"/>
      <c r="F122" s="20"/>
      <c r="G122" s="20"/>
      <c r="H122" s="20"/>
      <c r="I122" s="20"/>
      <c r="J122" s="20"/>
      <c r="K122" s="20"/>
      <c r="L122" s="14"/>
      <c r="M122" s="14"/>
      <c r="N122" s="14"/>
      <c r="O122" s="14"/>
      <c r="P122" s="14"/>
      <c r="Q122" s="14"/>
      <c r="R122" s="14"/>
      <c r="S122" s="14"/>
      <c r="T122" s="3"/>
      <c r="U122" s="3"/>
    </row>
    <row r="123" spans="1:21" s="8" customFormat="1" ht="16.5" customHeight="1">
      <c r="A123" s="131" t="s">
        <v>315</v>
      </c>
      <c r="B123" s="130"/>
      <c r="C123" s="130"/>
      <c r="D123" s="14"/>
      <c r="E123" s="14"/>
      <c r="F123" s="20"/>
      <c r="G123" s="20"/>
      <c r="H123" s="20"/>
      <c r="I123" s="20"/>
      <c r="J123" s="20"/>
      <c r="K123" s="20"/>
      <c r="L123" s="14"/>
      <c r="M123" s="14"/>
      <c r="N123" s="14"/>
      <c r="O123" s="14"/>
      <c r="P123" s="14"/>
      <c r="Q123" s="14"/>
      <c r="R123" s="14"/>
      <c r="S123" s="14"/>
      <c r="T123" s="9"/>
      <c r="U123" s="9"/>
    </row>
    <row r="124" spans="1:21" s="8" customFormat="1" ht="16.5" customHeight="1">
      <c r="A124" s="14"/>
      <c r="B124" s="14"/>
      <c r="C124" s="14"/>
      <c r="D124" s="14"/>
      <c r="E124" s="14"/>
      <c r="F124" s="20"/>
      <c r="G124" s="20"/>
      <c r="H124" s="20"/>
      <c r="I124" s="20"/>
      <c r="J124" s="20"/>
      <c r="K124" s="20"/>
      <c r="L124" s="14"/>
      <c r="M124" s="14"/>
      <c r="N124" s="14"/>
      <c r="O124" s="14"/>
      <c r="P124" s="14"/>
      <c r="Q124" s="14"/>
      <c r="R124" s="14"/>
      <c r="S124" s="14"/>
      <c r="T124" s="9"/>
      <c r="U124" s="9"/>
    </row>
    <row r="125" spans="1:21" s="8" customFormat="1" ht="16.5" customHeight="1">
      <c r="A125" s="131" t="s">
        <v>316</v>
      </c>
      <c r="B125" s="130"/>
      <c r="C125" s="130"/>
      <c r="D125" s="130"/>
      <c r="E125" s="130"/>
      <c r="F125" s="130"/>
      <c r="G125" s="20"/>
      <c r="H125" s="20"/>
      <c r="I125" s="20"/>
      <c r="J125" s="20"/>
      <c r="K125" s="20"/>
      <c r="L125" s="14"/>
      <c r="M125" s="14"/>
      <c r="N125" s="14"/>
      <c r="O125" s="14"/>
      <c r="P125" s="14"/>
      <c r="Q125" s="14"/>
      <c r="R125" s="14"/>
      <c r="S125" s="14"/>
      <c r="T125" s="9"/>
      <c r="U125" s="9"/>
    </row>
    <row r="126" spans="1:21" s="8" customFormat="1" ht="16.5" customHeight="1">
      <c r="A126" s="131"/>
      <c r="B126" s="130"/>
      <c r="C126" s="130"/>
      <c r="D126" s="130"/>
      <c r="E126" s="130"/>
      <c r="F126" s="130"/>
      <c r="G126" s="20"/>
      <c r="H126" s="20"/>
      <c r="I126" s="20"/>
      <c r="J126" s="20"/>
      <c r="K126" s="20"/>
      <c r="L126" s="14"/>
      <c r="M126" s="14"/>
      <c r="N126" s="14"/>
      <c r="O126" s="14"/>
      <c r="P126" s="14"/>
      <c r="Q126" s="14"/>
      <c r="R126" s="14"/>
      <c r="S126" s="14"/>
      <c r="T126" s="9"/>
      <c r="U126" s="9"/>
    </row>
  </sheetData>
  <sheetProtection/>
  <mergeCells count="18">
    <mergeCell ref="A42:S42"/>
    <mergeCell ref="A38:S38"/>
    <mergeCell ref="A45:S45"/>
    <mergeCell ref="A117:S117"/>
    <mergeCell ref="G82:S82"/>
    <mergeCell ref="A48:S48"/>
    <mergeCell ref="A51:C51"/>
    <mergeCell ref="A52:A53"/>
    <mergeCell ref="A60:A61"/>
    <mergeCell ref="A113:K113"/>
    <mergeCell ref="A115:F115"/>
    <mergeCell ref="A64:S64"/>
    <mergeCell ref="A30:S30"/>
    <mergeCell ref="A7:A8"/>
    <mergeCell ref="A16:M16"/>
    <mergeCell ref="A14:S14"/>
    <mergeCell ref="A20:M20"/>
    <mergeCell ref="A23:S23"/>
  </mergeCells>
  <printOptions/>
  <pageMargins left="0.17" right="0.17" top="0.5" bottom="0.16" header="0.5" footer="0.16"/>
  <pageSetup fitToWidth="0" fitToHeight="1" horizontalDpi="600" verticalDpi="600" orientation="portrait" paperSize="9" scale="3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21"/>
  <sheetViews>
    <sheetView view="pageBreakPreview" zoomScale="70" zoomScaleNormal="75" zoomScaleSheetLayoutView="70" zoomScalePageLayoutView="0" workbookViewId="0" topLeftCell="A31">
      <selection activeCell="G60" sqref="G60"/>
    </sheetView>
  </sheetViews>
  <sheetFormatPr defaultColWidth="9.140625" defaultRowHeight="12.75"/>
  <cols>
    <col min="1" max="1" width="71.421875" style="0" customWidth="1"/>
    <col min="2" max="2" width="11.57421875" style="0" bestFit="1" customWidth="1"/>
    <col min="3" max="3" width="11.7109375" style="0" bestFit="1" customWidth="1"/>
    <col min="4" max="4" width="4.28125" style="0" bestFit="1" customWidth="1"/>
    <col min="5" max="5" width="22.28125" style="0" bestFit="1" customWidth="1"/>
    <col min="6" max="6" width="10.8515625" style="0" customWidth="1"/>
    <col min="7" max="19" width="8.57421875" style="0" customWidth="1"/>
  </cols>
  <sheetData>
    <row r="1" ht="37.5" customHeight="1"/>
    <row r="2" s="27" customFormat="1" ht="23.25">
      <c r="A2" s="29" t="s">
        <v>115</v>
      </c>
    </row>
    <row r="3" ht="9" customHeight="1"/>
    <row r="4" s="14" customFormat="1" ht="15.75">
      <c r="A4" s="13" t="s">
        <v>266</v>
      </c>
    </row>
    <row r="5" ht="8.25" customHeight="1">
      <c r="A5" s="1"/>
    </row>
    <row r="6" spans="1:19" ht="15.75">
      <c r="A6" s="320" t="s">
        <v>380</v>
      </c>
      <c r="B6" s="321"/>
      <c r="C6" s="322"/>
      <c r="D6" s="322"/>
      <c r="E6" s="323" t="s">
        <v>37</v>
      </c>
      <c r="F6" s="324"/>
      <c r="G6" s="228">
        <v>2</v>
      </c>
      <c r="H6" s="325">
        <v>15</v>
      </c>
      <c r="I6" s="325">
        <v>30</v>
      </c>
      <c r="J6" s="325">
        <v>45</v>
      </c>
      <c r="K6" s="325">
        <v>60</v>
      </c>
      <c r="L6" s="325">
        <v>75</v>
      </c>
      <c r="M6" s="325">
        <v>90</v>
      </c>
      <c r="N6" s="325">
        <v>105</v>
      </c>
      <c r="O6" s="325">
        <v>120</v>
      </c>
      <c r="P6" s="325">
        <v>135</v>
      </c>
      <c r="Q6" s="325">
        <v>150</v>
      </c>
      <c r="R6" s="325">
        <v>165</v>
      </c>
      <c r="S6" s="325">
        <v>180</v>
      </c>
    </row>
    <row r="7" spans="1:19" ht="15.75">
      <c r="A7" s="326"/>
      <c r="B7" s="327"/>
      <c r="C7" s="328"/>
      <c r="D7" s="328"/>
      <c r="E7" s="323" t="s">
        <v>3</v>
      </c>
      <c r="F7" s="324"/>
      <c r="G7" s="231" t="s">
        <v>0</v>
      </c>
      <c r="H7" s="325">
        <v>12</v>
      </c>
      <c r="I7" s="325">
        <v>24</v>
      </c>
      <c r="J7" s="325">
        <v>36</v>
      </c>
      <c r="K7" s="325">
        <v>48</v>
      </c>
      <c r="L7" s="325">
        <v>60</v>
      </c>
      <c r="M7" s="325">
        <v>72</v>
      </c>
      <c r="N7" s="325">
        <v>84</v>
      </c>
      <c r="O7" s="325">
        <v>96</v>
      </c>
      <c r="P7" s="325">
        <v>108</v>
      </c>
      <c r="Q7" s="325">
        <v>120</v>
      </c>
      <c r="R7" s="325">
        <v>132</v>
      </c>
      <c r="S7" s="325">
        <v>144</v>
      </c>
    </row>
    <row r="8" spans="1:19" s="14" customFormat="1" ht="18" customHeight="1">
      <c r="A8" s="53" t="s">
        <v>4</v>
      </c>
      <c r="B8" s="160"/>
      <c r="C8" s="87"/>
      <c r="D8" s="87"/>
      <c r="E8" s="54"/>
      <c r="F8" s="54"/>
      <c r="G8" s="318">
        <v>0</v>
      </c>
      <c r="H8" s="318">
        <v>1</v>
      </c>
      <c r="I8" s="318">
        <v>2</v>
      </c>
      <c r="J8" s="318">
        <v>3</v>
      </c>
      <c r="K8" s="318">
        <v>4</v>
      </c>
      <c r="L8" s="318">
        <v>5</v>
      </c>
      <c r="M8" s="318">
        <v>6</v>
      </c>
      <c r="N8" s="318">
        <v>7</v>
      </c>
      <c r="O8" s="318">
        <v>8</v>
      </c>
      <c r="P8" s="318">
        <v>9</v>
      </c>
      <c r="Q8" s="318">
        <v>10</v>
      </c>
      <c r="R8" s="318">
        <v>11</v>
      </c>
      <c r="S8" s="318">
        <v>12</v>
      </c>
    </row>
    <row r="9" spans="1:19" ht="18" customHeight="1">
      <c r="A9" s="267" t="s">
        <v>103</v>
      </c>
      <c r="B9" s="268"/>
      <c r="C9" s="268"/>
      <c r="D9" s="268"/>
      <c r="E9" s="268"/>
      <c r="F9" s="253" t="s">
        <v>332</v>
      </c>
      <c r="G9" s="250" t="s">
        <v>1</v>
      </c>
      <c r="H9" s="250" t="s">
        <v>1</v>
      </c>
      <c r="I9" s="250" t="s">
        <v>1</v>
      </c>
      <c r="J9" s="250" t="s">
        <v>1</v>
      </c>
      <c r="K9" s="250" t="s">
        <v>1</v>
      </c>
      <c r="L9" s="250" t="s">
        <v>1</v>
      </c>
      <c r="M9" s="250" t="s">
        <v>2</v>
      </c>
      <c r="N9" s="250" t="s">
        <v>1</v>
      </c>
      <c r="O9" s="250" t="s">
        <v>1</v>
      </c>
      <c r="P9" s="250" t="s">
        <v>1</v>
      </c>
      <c r="Q9" s="250" t="s">
        <v>1</v>
      </c>
      <c r="R9" s="250" t="s">
        <v>1</v>
      </c>
      <c r="S9" s="250" t="s">
        <v>2</v>
      </c>
    </row>
    <row r="10" spans="1:19" ht="18" customHeight="1">
      <c r="A10" s="267" t="s">
        <v>6</v>
      </c>
      <c r="B10" s="270"/>
      <c r="C10" s="268"/>
      <c r="D10" s="268"/>
      <c r="E10" s="268"/>
      <c r="F10" s="253">
        <v>0.35</v>
      </c>
      <c r="G10" s="250" t="s">
        <v>2</v>
      </c>
      <c r="H10" s="250" t="s">
        <v>2</v>
      </c>
      <c r="I10" s="250" t="s">
        <v>2</v>
      </c>
      <c r="J10" s="250" t="s">
        <v>2</v>
      </c>
      <c r="K10" s="250" t="s">
        <v>2</v>
      </c>
      <c r="L10" s="250" t="s">
        <v>2</v>
      </c>
      <c r="M10" s="250" t="s">
        <v>2</v>
      </c>
      <c r="N10" s="250" t="s">
        <v>2</v>
      </c>
      <c r="O10" s="250" t="s">
        <v>2</v>
      </c>
      <c r="P10" s="250" t="s">
        <v>2</v>
      </c>
      <c r="Q10" s="250" t="s">
        <v>2</v>
      </c>
      <c r="R10" s="250" t="s">
        <v>2</v>
      </c>
      <c r="S10" s="250" t="s">
        <v>2</v>
      </c>
    </row>
    <row r="11" spans="1:19" ht="18" customHeight="1">
      <c r="A11" s="269" t="s">
        <v>136</v>
      </c>
      <c r="B11" s="268"/>
      <c r="C11" s="268"/>
      <c r="D11" s="268"/>
      <c r="E11" s="268"/>
      <c r="F11" s="238" t="s">
        <v>317</v>
      </c>
      <c r="G11" s="250" t="s">
        <v>1</v>
      </c>
      <c r="H11" s="250" t="s">
        <v>1</v>
      </c>
      <c r="I11" s="250" t="s">
        <v>1</v>
      </c>
      <c r="J11" s="250" t="s">
        <v>2</v>
      </c>
      <c r="K11" s="250" t="s">
        <v>1</v>
      </c>
      <c r="L11" s="250" t="s">
        <v>1</v>
      </c>
      <c r="M11" s="250" t="s">
        <v>2</v>
      </c>
      <c r="N11" s="250" t="s">
        <v>1</v>
      </c>
      <c r="O11" s="250" t="s">
        <v>1</v>
      </c>
      <c r="P11" s="250" t="s">
        <v>2</v>
      </c>
      <c r="Q11" s="250" t="s">
        <v>1</v>
      </c>
      <c r="R11" s="250" t="s">
        <v>1</v>
      </c>
      <c r="S11" s="250" t="s">
        <v>2</v>
      </c>
    </row>
    <row r="12" spans="1:19" ht="18" customHeight="1">
      <c r="A12" s="267" t="s">
        <v>7</v>
      </c>
      <c r="B12" s="268"/>
      <c r="C12" s="268"/>
      <c r="D12" s="268"/>
      <c r="E12" s="268"/>
      <c r="F12" s="253">
        <v>0.01</v>
      </c>
      <c r="G12" s="250" t="s">
        <v>0</v>
      </c>
      <c r="H12" s="250" t="s">
        <v>0</v>
      </c>
      <c r="I12" s="250" t="s">
        <v>1</v>
      </c>
      <c r="J12" s="250" t="s">
        <v>0</v>
      </c>
      <c r="K12" s="250" t="s">
        <v>1</v>
      </c>
      <c r="L12" s="250" t="s">
        <v>0</v>
      </c>
      <c r="M12" s="250" t="s">
        <v>1</v>
      </c>
      <c r="N12" s="250" t="s">
        <v>0</v>
      </c>
      <c r="O12" s="250" t="s">
        <v>1</v>
      </c>
      <c r="P12" s="250" t="s">
        <v>0</v>
      </c>
      <c r="Q12" s="250" t="s">
        <v>1</v>
      </c>
      <c r="R12" s="250" t="s">
        <v>0</v>
      </c>
      <c r="S12" s="250" t="s">
        <v>1</v>
      </c>
    </row>
    <row r="13" spans="1:19" ht="18" customHeight="1">
      <c r="A13" s="53" t="s">
        <v>8</v>
      </c>
      <c r="B13" s="160"/>
      <c r="C13" s="54"/>
      <c r="D13" s="54"/>
      <c r="E13" s="54"/>
      <c r="F13" s="134"/>
      <c r="G13" s="54"/>
      <c r="H13" s="54"/>
      <c r="I13" s="54"/>
      <c r="J13" s="54"/>
      <c r="K13" s="54"/>
      <c r="L13" s="54"/>
      <c r="M13" s="54"/>
      <c r="N13" s="58"/>
      <c r="O13" s="58"/>
      <c r="P13" s="58"/>
      <c r="Q13" s="58"/>
      <c r="R13" s="58"/>
      <c r="S13" s="59"/>
    </row>
    <row r="14" spans="1:19" ht="18" customHeight="1">
      <c r="A14" s="267" t="s">
        <v>274</v>
      </c>
      <c r="B14" s="271"/>
      <c r="C14" s="271"/>
      <c r="D14" s="271"/>
      <c r="E14" s="272"/>
      <c r="F14" s="263">
        <v>0.35</v>
      </c>
      <c r="G14" s="329" t="s">
        <v>0</v>
      </c>
      <c r="H14" s="329" t="s">
        <v>0</v>
      </c>
      <c r="I14" s="329" t="s">
        <v>0</v>
      </c>
      <c r="J14" s="329" t="s">
        <v>0</v>
      </c>
      <c r="K14" s="329" t="s">
        <v>2</v>
      </c>
      <c r="L14" s="329" t="s">
        <v>0</v>
      </c>
      <c r="M14" s="329" t="s">
        <v>0</v>
      </c>
      <c r="N14" s="329" t="s">
        <v>0</v>
      </c>
      <c r="O14" s="329" t="s">
        <v>2</v>
      </c>
      <c r="P14" s="329" t="s">
        <v>0</v>
      </c>
      <c r="Q14" s="329" t="s">
        <v>0</v>
      </c>
      <c r="R14" s="329" t="s">
        <v>0</v>
      </c>
      <c r="S14" s="329" t="s">
        <v>2</v>
      </c>
    </row>
    <row r="15" spans="1:19" ht="18" customHeight="1">
      <c r="A15" s="53" t="s">
        <v>9</v>
      </c>
      <c r="B15" s="160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8"/>
      <c r="O15" s="58"/>
      <c r="P15" s="58"/>
      <c r="Q15" s="58"/>
      <c r="R15" s="58"/>
      <c r="S15" s="59"/>
    </row>
    <row r="16" spans="1:19" ht="18" customHeight="1">
      <c r="A16" s="267" t="s">
        <v>381</v>
      </c>
      <c r="B16" s="268"/>
      <c r="C16" s="268"/>
      <c r="D16" s="268"/>
      <c r="E16" s="268"/>
      <c r="F16" s="253">
        <v>0.2</v>
      </c>
      <c r="G16" s="330" t="s">
        <v>0</v>
      </c>
      <c r="H16" s="330" t="s">
        <v>1</v>
      </c>
      <c r="I16" s="330" t="s">
        <v>2</v>
      </c>
      <c r="J16" s="330" t="s">
        <v>1</v>
      </c>
      <c r="K16" s="330" t="s">
        <v>2</v>
      </c>
      <c r="L16" s="330" t="s">
        <v>1</v>
      </c>
      <c r="M16" s="330" t="s">
        <v>2</v>
      </c>
      <c r="N16" s="330" t="s">
        <v>1</v>
      </c>
      <c r="O16" s="330" t="s">
        <v>2</v>
      </c>
      <c r="P16" s="330" t="s">
        <v>1</v>
      </c>
      <c r="Q16" s="330" t="s">
        <v>2</v>
      </c>
      <c r="R16" s="330" t="s">
        <v>1</v>
      </c>
      <c r="S16" s="330" t="s">
        <v>2</v>
      </c>
    </row>
    <row r="17" spans="1:19" s="14" customFormat="1" ht="18" customHeight="1">
      <c r="A17" s="269" t="s">
        <v>70</v>
      </c>
      <c r="B17" s="273"/>
      <c r="C17" s="268"/>
      <c r="D17" s="268"/>
      <c r="E17" s="268"/>
      <c r="F17" s="238">
        <v>0.04</v>
      </c>
      <c r="G17" s="329" t="s">
        <v>1</v>
      </c>
      <c r="H17" s="329" t="s">
        <v>1</v>
      </c>
      <c r="I17" s="329" t="s">
        <v>1</v>
      </c>
      <c r="J17" s="329" t="s">
        <v>1</v>
      </c>
      <c r="K17" s="329" t="s">
        <v>1</v>
      </c>
      <c r="L17" s="329" t="s">
        <v>1</v>
      </c>
      <c r="M17" s="329" t="s">
        <v>1</v>
      </c>
      <c r="N17" s="250" t="s">
        <v>1</v>
      </c>
      <c r="O17" s="329" t="s">
        <v>1</v>
      </c>
      <c r="P17" s="329" t="s">
        <v>1</v>
      </c>
      <c r="Q17" s="329" t="s">
        <v>1</v>
      </c>
      <c r="R17" s="329" t="s">
        <v>1</v>
      </c>
      <c r="S17" s="329" t="s">
        <v>1</v>
      </c>
    </row>
    <row r="18" spans="1:19" ht="18" customHeight="1">
      <c r="A18" s="269" t="s">
        <v>12</v>
      </c>
      <c r="B18" s="268"/>
      <c r="C18" s="268"/>
      <c r="D18" s="268"/>
      <c r="E18" s="268"/>
      <c r="F18" s="331">
        <v>0.75</v>
      </c>
      <c r="G18" s="332"/>
      <c r="H18" s="333"/>
      <c r="I18" s="333"/>
      <c r="J18" s="333"/>
      <c r="K18" s="333"/>
      <c r="L18" s="333"/>
      <c r="M18" s="334"/>
      <c r="N18" s="335" t="s">
        <v>2</v>
      </c>
      <c r="O18" s="336"/>
      <c r="P18" s="333"/>
      <c r="Q18" s="333"/>
      <c r="R18" s="333"/>
      <c r="S18" s="334"/>
    </row>
    <row r="19" spans="1:19" ht="18" customHeight="1">
      <c r="A19" s="53" t="s">
        <v>13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8"/>
      <c r="O19" s="58"/>
      <c r="P19" s="58"/>
      <c r="Q19" s="58"/>
      <c r="R19" s="58"/>
      <c r="S19" s="59"/>
    </row>
    <row r="20" spans="1:19" s="14" customFormat="1" ht="18" customHeight="1">
      <c r="A20" s="269" t="s">
        <v>52</v>
      </c>
      <c r="B20" s="268"/>
      <c r="C20" s="268"/>
      <c r="D20" s="268"/>
      <c r="E20" s="268"/>
      <c r="F20" s="238">
        <v>0.35</v>
      </c>
      <c r="G20" s="330" t="s">
        <v>0</v>
      </c>
      <c r="H20" s="330" t="s">
        <v>0</v>
      </c>
      <c r="I20" s="330" t="s">
        <v>0</v>
      </c>
      <c r="J20" s="330" t="s">
        <v>0</v>
      </c>
      <c r="K20" s="330" t="s">
        <v>0</v>
      </c>
      <c r="L20" s="330" t="s">
        <v>0</v>
      </c>
      <c r="M20" s="330" t="s">
        <v>1</v>
      </c>
      <c r="N20" s="330" t="s">
        <v>0</v>
      </c>
      <c r="O20" s="330" t="s">
        <v>0</v>
      </c>
      <c r="P20" s="330" t="s">
        <v>0</v>
      </c>
      <c r="Q20" s="330" t="s">
        <v>0</v>
      </c>
      <c r="R20" s="330" t="s">
        <v>0</v>
      </c>
      <c r="S20" s="330" t="s">
        <v>1</v>
      </c>
    </row>
    <row r="21" spans="1:19" ht="18" customHeight="1">
      <c r="A21" s="269" t="s">
        <v>51</v>
      </c>
      <c r="B21" s="268"/>
      <c r="C21" s="268"/>
      <c r="D21" s="268"/>
      <c r="E21" s="268"/>
      <c r="F21" s="238">
        <v>0.15</v>
      </c>
      <c r="G21" s="250" t="s">
        <v>0</v>
      </c>
      <c r="H21" s="250" t="s">
        <v>0</v>
      </c>
      <c r="I21" s="250" t="s">
        <v>0</v>
      </c>
      <c r="J21" s="250" t="s">
        <v>0</v>
      </c>
      <c r="K21" s="250" t="s">
        <v>0</v>
      </c>
      <c r="L21" s="250" t="s">
        <v>0</v>
      </c>
      <c r="M21" s="250" t="s">
        <v>1</v>
      </c>
      <c r="N21" s="250" t="s">
        <v>0</v>
      </c>
      <c r="O21" s="250" t="s">
        <v>0</v>
      </c>
      <c r="P21" s="250" t="s">
        <v>0</v>
      </c>
      <c r="Q21" s="250" t="s">
        <v>0</v>
      </c>
      <c r="R21" s="250" t="s">
        <v>0</v>
      </c>
      <c r="S21" s="250" t="s">
        <v>1</v>
      </c>
    </row>
    <row r="22" spans="1:19" ht="18" customHeight="1">
      <c r="A22" s="53" t="s">
        <v>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8"/>
      <c r="O22" s="58"/>
      <c r="P22" s="58"/>
      <c r="Q22" s="58"/>
      <c r="R22" s="58"/>
      <c r="S22" s="59"/>
    </row>
    <row r="23" spans="1:19" ht="18" customHeight="1">
      <c r="A23" s="269" t="s">
        <v>95</v>
      </c>
      <c r="B23" s="268"/>
      <c r="C23" s="268"/>
      <c r="D23" s="268"/>
      <c r="E23" s="268"/>
      <c r="F23" s="238">
        <v>0.15</v>
      </c>
      <c r="G23" s="250" t="s">
        <v>0</v>
      </c>
      <c r="H23" s="250" t="s">
        <v>1</v>
      </c>
      <c r="I23" s="250" t="s">
        <v>1</v>
      </c>
      <c r="J23" s="250" t="s">
        <v>1</v>
      </c>
      <c r="K23" s="250" t="s">
        <v>1</v>
      </c>
      <c r="L23" s="250" t="s">
        <v>1</v>
      </c>
      <c r="M23" s="250" t="s">
        <v>1</v>
      </c>
      <c r="N23" s="250" t="s">
        <v>1</v>
      </c>
      <c r="O23" s="250" t="s">
        <v>1</v>
      </c>
      <c r="P23" s="250" t="s">
        <v>1</v>
      </c>
      <c r="Q23" s="250" t="s">
        <v>1</v>
      </c>
      <c r="R23" s="250" t="s">
        <v>1</v>
      </c>
      <c r="S23" s="250" t="s">
        <v>1</v>
      </c>
    </row>
    <row r="24" spans="1:19" ht="18" customHeight="1">
      <c r="A24" s="269" t="s">
        <v>96</v>
      </c>
      <c r="B24" s="268"/>
      <c r="C24" s="268"/>
      <c r="D24" s="268"/>
      <c r="E24" s="268"/>
      <c r="F24" s="238">
        <v>0.7</v>
      </c>
      <c r="G24" s="250" t="s">
        <v>0</v>
      </c>
      <c r="H24" s="250" t="s">
        <v>1</v>
      </c>
      <c r="I24" s="250" t="s">
        <v>1</v>
      </c>
      <c r="J24" s="250" t="s">
        <v>1</v>
      </c>
      <c r="K24" s="250" t="s">
        <v>1</v>
      </c>
      <c r="L24" s="250" t="s">
        <v>1</v>
      </c>
      <c r="M24" s="250" t="s">
        <v>1</v>
      </c>
      <c r="N24" s="250" t="s">
        <v>1</v>
      </c>
      <c r="O24" s="250" t="s">
        <v>1</v>
      </c>
      <c r="P24" s="250" t="s">
        <v>1</v>
      </c>
      <c r="Q24" s="250" t="s">
        <v>1</v>
      </c>
      <c r="R24" s="250" t="s">
        <v>1</v>
      </c>
      <c r="S24" s="250" t="s">
        <v>1</v>
      </c>
    </row>
    <row r="25" spans="1:19" s="14" customFormat="1" ht="18" customHeight="1">
      <c r="A25" s="269" t="s">
        <v>53</v>
      </c>
      <c r="B25" s="268"/>
      <c r="C25" s="268"/>
      <c r="D25" s="268"/>
      <c r="E25" s="268"/>
      <c r="F25" s="238">
        <v>0.01</v>
      </c>
      <c r="G25" s="250" t="s">
        <v>1</v>
      </c>
      <c r="H25" s="250" t="s">
        <v>1</v>
      </c>
      <c r="I25" s="250" t="s">
        <v>1</v>
      </c>
      <c r="J25" s="250" t="s">
        <v>1</v>
      </c>
      <c r="K25" s="250" t="s">
        <v>1</v>
      </c>
      <c r="L25" s="250" t="s">
        <v>1</v>
      </c>
      <c r="M25" s="250" t="s">
        <v>1</v>
      </c>
      <c r="N25" s="250" t="s">
        <v>1</v>
      </c>
      <c r="O25" s="250" t="s">
        <v>1</v>
      </c>
      <c r="P25" s="250" t="s">
        <v>1</v>
      </c>
      <c r="Q25" s="250" t="s">
        <v>1</v>
      </c>
      <c r="R25" s="250" t="s">
        <v>1</v>
      </c>
      <c r="S25" s="250" t="s">
        <v>1</v>
      </c>
    </row>
    <row r="26" spans="1:19" ht="18" customHeight="1">
      <c r="A26" s="269" t="s">
        <v>71</v>
      </c>
      <c r="B26" s="268"/>
      <c r="C26" s="268"/>
      <c r="D26" s="268"/>
      <c r="E26" s="268"/>
      <c r="F26" s="238" t="s">
        <v>319</v>
      </c>
      <c r="G26" s="250" t="s">
        <v>1</v>
      </c>
      <c r="H26" s="250" t="s">
        <v>1</v>
      </c>
      <c r="I26" s="250" t="s">
        <v>2</v>
      </c>
      <c r="J26" s="250" t="s">
        <v>1</v>
      </c>
      <c r="K26" s="250" t="s">
        <v>2</v>
      </c>
      <c r="L26" s="250" t="s">
        <v>1</v>
      </c>
      <c r="M26" s="250" t="s">
        <v>2</v>
      </c>
      <c r="N26" s="250" t="s">
        <v>1</v>
      </c>
      <c r="O26" s="250" t="s">
        <v>2</v>
      </c>
      <c r="P26" s="250" t="s">
        <v>1</v>
      </c>
      <c r="Q26" s="250" t="s">
        <v>2</v>
      </c>
      <c r="R26" s="250" t="s">
        <v>1</v>
      </c>
      <c r="S26" s="250" t="s">
        <v>2</v>
      </c>
    </row>
    <row r="27" spans="1:19" ht="18" customHeight="1">
      <c r="A27" s="269" t="s">
        <v>132</v>
      </c>
      <c r="B27" s="268"/>
      <c r="C27" s="268"/>
      <c r="D27" s="268"/>
      <c r="E27" s="268"/>
      <c r="F27" s="238">
        <v>0.01</v>
      </c>
      <c r="G27" s="250" t="s">
        <v>0</v>
      </c>
      <c r="H27" s="250" t="s">
        <v>1</v>
      </c>
      <c r="I27" s="250" t="s">
        <v>1</v>
      </c>
      <c r="J27" s="250" t="s">
        <v>1</v>
      </c>
      <c r="K27" s="250" t="s">
        <v>1</v>
      </c>
      <c r="L27" s="250" t="s">
        <v>1</v>
      </c>
      <c r="M27" s="250" t="s">
        <v>1</v>
      </c>
      <c r="N27" s="250" t="s">
        <v>1</v>
      </c>
      <c r="O27" s="250" t="s">
        <v>1</v>
      </c>
      <c r="P27" s="250" t="s">
        <v>1</v>
      </c>
      <c r="Q27" s="250" t="s">
        <v>1</v>
      </c>
      <c r="R27" s="250" t="s">
        <v>1</v>
      </c>
      <c r="S27" s="250" t="s">
        <v>1</v>
      </c>
    </row>
    <row r="28" spans="1:19" s="14" customFormat="1" ht="18" customHeight="1">
      <c r="A28" s="269" t="s">
        <v>61</v>
      </c>
      <c r="B28" s="268"/>
      <c r="C28" s="268"/>
      <c r="D28" s="268"/>
      <c r="E28" s="268"/>
      <c r="F28" s="238">
        <v>0.01</v>
      </c>
      <c r="G28" s="250" t="s">
        <v>0</v>
      </c>
      <c r="H28" s="250" t="s">
        <v>1</v>
      </c>
      <c r="I28" s="250" t="s">
        <v>1</v>
      </c>
      <c r="J28" s="250" t="s">
        <v>1</v>
      </c>
      <c r="K28" s="250" t="s">
        <v>1</v>
      </c>
      <c r="L28" s="250" t="s">
        <v>1</v>
      </c>
      <c r="M28" s="250" t="s">
        <v>1</v>
      </c>
      <c r="N28" s="250" t="s">
        <v>1</v>
      </c>
      <c r="O28" s="250" t="s">
        <v>1</v>
      </c>
      <c r="P28" s="250" t="s">
        <v>1</v>
      </c>
      <c r="Q28" s="250" t="s">
        <v>1</v>
      </c>
      <c r="R28" s="250" t="s">
        <v>1</v>
      </c>
      <c r="S28" s="250" t="s">
        <v>1</v>
      </c>
    </row>
    <row r="29" spans="1:19" ht="18" customHeight="1">
      <c r="A29" s="53" t="s">
        <v>67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8"/>
      <c r="O29" s="58"/>
      <c r="P29" s="58"/>
      <c r="Q29" s="58"/>
      <c r="R29" s="58"/>
      <c r="S29" s="59"/>
    </row>
    <row r="30" spans="1:19" ht="18" customHeight="1">
      <c r="A30" s="269" t="s">
        <v>382</v>
      </c>
      <c r="B30" s="268"/>
      <c r="C30" s="268"/>
      <c r="D30" s="268"/>
      <c r="E30" s="278"/>
      <c r="F30" s="238" t="s">
        <v>319</v>
      </c>
      <c r="G30" s="250" t="s">
        <v>1</v>
      </c>
      <c r="H30" s="250" t="s">
        <v>1</v>
      </c>
      <c r="I30" s="250" t="s">
        <v>2</v>
      </c>
      <c r="J30" s="250" t="s">
        <v>1</v>
      </c>
      <c r="K30" s="250" t="s">
        <v>2</v>
      </c>
      <c r="L30" s="250" t="s">
        <v>1</v>
      </c>
      <c r="M30" s="250" t="s">
        <v>2</v>
      </c>
      <c r="N30" s="250" t="s">
        <v>1</v>
      </c>
      <c r="O30" s="250" t="s">
        <v>2</v>
      </c>
      <c r="P30" s="250" t="s">
        <v>1</v>
      </c>
      <c r="Q30" s="250" t="s">
        <v>2</v>
      </c>
      <c r="R30" s="250" t="s">
        <v>1</v>
      </c>
      <c r="S30" s="250" t="s">
        <v>2</v>
      </c>
    </row>
    <row r="31" spans="1:19" ht="18" customHeight="1">
      <c r="A31" s="269" t="s">
        <v>60</v>
      </c>
      <c r="B31" s="279"/>
      <c r="C31" s="268"/>
      <c r="D31" s="268"/>
      <c r="E31" s="268"/>
      <c r="F31" s="238">
        <v>0.01</v>
      </c>
      <c r="G31" s="250" t="s">
        <v>0</v>
      </c>
      <c r="H31" s="250" t="s">
        <v>1</v>
      </c>
      <c r="I31" s="250" t="s">
        <v>1</v>
      </c>
      <c r="J31" s="250" t="s">
        <v>1</v>
      </c>
      <c r="K31" s="250" t="s">
        <v>1</v>
      </c>
      <c r="L31" s="250" t="s">
        <v>1</v>
      </c>
      <c r="M31" s="250" t="s">
        <v>1</v>
      </c>
      <c r="N31" s="250" t="s">
        <v>1</v>
      </c>
      <c r="O31" s="250" t="s">
        <v>1</v>
      </c>
      <c r="P31" s="250" t="s">
        <v>1</v>
      </c>
      <c r="Q31" s="250" t="s">
        <v>1</v>
      </c>
      <c r="R31" s="250" t="s">
        <v>1</v>
      </c>
      <c r="S31" s="250" t="s">
        <v>1</v>
      </c>
    </row>
    <row r="32" spans="1:19" ht="18" customHeight="1">
      <c r="A32" s="267" t="s">
        <v>122</v>
      </c>
      <c r="B32" s="268"/>
      <c r="C32" s="268"/>
      <c r="D32" s="268"/>
      <c r="E32" s="268"/>
      <c r="F32" s="238" t="s">
        <v>321</v>
      </c>
      <c r="G32" s="250" t="s">
        <v>1</v>
      </c>
      <c r="H32" s="250" t="s">
        <v>1</v>
      </c>
      <c r="I32" s="250" t="s">
        <v>1</v>
      </c>
      <c r="J32" s="250" t="s">
        <v>2</v>
      </c>
      <c r="K32" s="250" t="s">
        <v>1</v>
      </c>
      <c r="L32" s="250" t="s">
        <v>1</v>
      </c>
      <c r="M32" s="250" t="s">
        <v>2</v>
      </c>
      <c r="N32" s="250" t="s">
        <v>1</v>
      </c>
      <c r="O32" s="250" t="s">
        <v>1</v>
      </c>
      <c r="P32" s="250" t="s">
        <v>2</v>
      </c>
      <c r="Q32" s="250" t="s">
        <v>1</v>
      </c>
      <c r="R32" s="250" t="s">
        <v>1</v>
      </c>
      <c r="S32" s="250" t="s">
        <v>2</v>
      </c>
    </row>
    <row r="33" spans="1:19" ht="18" customHeight="1">
      <c r="A33" s="267" t="s">
        <v>124</v>
      </c>
      <c r="B33" s="270"/>
      <c r="C33" s="268"/>
      <c r="D33" s="268"/>
      <c r="E33" s="268"/>
      <c r="F33" s="238" t="s">
        <v>320</v>
      </c>
      <c r="G33" s="250" t="s">
        <v>1</v>
      </c>
      <c r="H33" s="250" t="s">
        <v>1</v>
      </c>
      <c r="I33" s="250" t="s">
        <v>1</v>
      </c>
      <c r="J33" s="250" t="s">
        <v>1</v>
      </c>
      <c r="K33" s="250" t="s">
        <v>58</v>
      </c>
      <c r="L33" s="250" t="s">
        <v>1</v>
      </c>
      <c r="M33" s="250" t="s">
        <v>1</v>
      </c>
      <c r="N33" s="250" t="s">
        <v>1</v>
      </c>
      <c r="O33" s="250" t="s">
        <v>1</v>
      </c>
      <c r="P33" s="250" t="s">
        <v>1</v>
      </c>
      <c r="Q33" s="250" t="s">
        <v>1</v>
      </c>
      <c r="R33" s="250" t="s">
        <v>58</v>
      </c>
      <c r="S33" s="250" t="s">
        <v>1</v>
      </c>
    </row>
    <row r="34" spans="1:19" ht="18" customHeight="1">
      <c r="A34" s="267" t="s">
        <v>125</v>
      </c>
      <c r="B34" s="268"/>
      <c r="C34" s="268"/>
      <c r="D34" s="268"/>
      <c r="E34" s="268"/>
      <c r="F34" s="238" t="s">
        <v>322</v>
      </c>
      <c r="G34" s="250" t="s">
        <v>1</v>
      </c>
      <c r="H34" s="250" t="s">
        <v>1</v>
      </c>
      <c r="I34" s="250" t="s">
        <v>1</v>
      </c>
      <c r="J34" s="250" t="s">
        <v>58</v>
      </c>
      <c r="K34" s="250" t="s">
        <v>1</v>
      </c>
      <c r="L34" s="250" t="s">
        <v>1</v>
      </c>
      <c r="M34" s="250" t="s">
        <v>58</v>
      </c>
      <c r="N34" s="250" t="s">
        <v>1</v>
      </c>
      <c r="O34" s="250" t="s">
        <v>1</v>
      </c>
      <c r="P34" s="250" t="s">
        <v>58</v>
      </c>
      <c r="Q34" s="250" t="s">
        <v>1</v>
      </c>
      <c r="R34" s="250" t="s">
        <v>1</v>
      </c>
      <c r="S34" s="250" t="s">
        <v>58</v>
      </c>
    </row>
    <row r="35" spans="1:19" s="14" customFormat="1" ht="18" customHeight="1">
      <c r="A35" s="267" t="s">
        <v>102</v>
      </c>
      <c r="B35" s="270"/>
      <c r="C35" s="268"/>
      <c r="D35" s="268"/>
      <c r="E35" s="268"/>
      <c r="F35" s="238" t="s">
        <v>343</v>
      </c>
      <c r="G35" s="250" t="s">
        <v>1</v>
      </c>
      <c r="H35" s="250" t="s">
        <v>58</v>
      </c>
      <c r="I35" s="250" t="s">
        <v>1</v>
      </c>
      <c r="J35" s="250" t="s">
        <v>1</v>
      </c>
      <c r="K35" s="250" t="s">
        <v>58</v>
      </c>
      <c r="L35" s="250" t="s">
        <v>1</v>
      </c>
      <c r="M35" s="250" t="s">
        <v>1</v>
      </c>
      <c r="N35" s="250" t="s">
        <v>58</v>
      </c>
      <c r="O35" s="250" t="s">
        <v>1</v>
      </c>
      <c r="P35" s="250" t="s">
        <v>1</v>
      </c>
      <c r="Q35" s="250" t="s">
        <v>58</v>
      </c>
      <c r="R35" s="250" t="s">
        <v>1</v>
      </c>
      <c r="S35" s="250" t="s">
        <v>1</v>
      </c>
    </row>
    <row r="36" spans="1:19" s="2" customFormat="1" ht="18" customHeight="1">
      <c r="A36" s="269" t="s">
        <v>62</v>
      </c>
      <c r="B36" s="268"/>
      <c r="C36" s="268"/>
      <c r="D36" s="268"/>
      <c r="E36" s="278"/>
      <c r="F36" s="238">
        <v>0.07</v>
      </c>
      <c r="G36" s="250" t="s">
        <v>1</v>
      </c>
      <c r="H36" s="250" t="s">
        <v>1</v>
      </c>
      <c r="I36" s="250" t="s">
        <v>1</v>
      </c>
      <c r="J36" s="250" t="s">
        <v>1</v>
      </c>
      <c r="K36" s="250" t="s">
        <v>1</v>
      </c>
      <c r="L36" s="250" t="s">
        <v>1</v>
      </c>
      <c r="M36" s="250" t="s">
        <v>1</v>
      </c>
      <c r="N36" s="250" t="s">
        <v>1</v>
      </c>
      <c r="O36" s="250" t="s">
        <v>1</v>
      </c>
      <c r="P36" s="250" t="s">
        <v>1</v>
      </c>
      <c r="Q36" s="250" t="s">
        <v>1</v>
      </c>
      <c r="R36" s="250" t="s">
        <v>1</v>
      </c>
      <c r="S36" s="250" t="s">
        <v>1</v>
      </c>
    </row>
    <row r="37" spans="1:19" s="2" customFormat="1" ht="18" customHeight="1">
      <c r="A37" s="151" t="s">
        <v>68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3"/>
      <c r="P37" s="153"/>
      <c r="Q37" s="153"/>
      <c r="R37" s="153"/>
      <c r="S37" s="154"/>
    </row>
    <row r="38" spans="1:19" s="2" customFormat="1" ht="18" customHeight="1">
      <c r="A38" s="280" t="s">
        <v>383</v>
      </c>
      <c r="B38" s="267"/>
      <c r="C38" s="279"/>
      <c r="D38" s="279"/>
      <c r="E38" s="279"/>
      <c r="F38" s="253">
        <v>0.15</v>
      </c>
      <c r="G38" s="250" t="s">
        <v>1</v>
      </c>
      <c r="H38" s="250" t="s">
        <v>1</v>
      </c>
      <c r="I38" s="250" t="s">
        <v>1</v>
      </c>
      <c r="J38" s="250" t="s">
        <v>1</v>
      </c>
      <c r="K38" s="250" t="s">
        <v>1</v>
      </c>
      <c r="L38" s="250" t="s">
        <v>1</v>
      </c>
      <c r="M38" s="250" t="s">
        <v>1</v>
      </c>
      <c r="N38" s="250" t="s">
        <v>1</v>
      </c>
      <c r="O38" s="250" t="s">
        <v>1</v>
      </c>
      <c r="P38" s="250" t="s">
        <v>1</v>
      </c>
      <c r="Q38" s="250" t="s">
        <v>1</v>
      </c>
      <c r="R38" s="250" t="s">
        <v>1</v>
      </c>
      <c r="S38" s="250" t="s">
        <v>1</v>
      </c>
    </row>
    <row r="39" spans="1:19" s="2" customFormat="1" ht="18" customHeight="1">
      <c r="A39" s="269" t="s">
        <v>57</v>
      </c>
      <c r="B39" s="268"/>
      <c r="C39" s="268"/>
      <c r="D39" s="268"/>
      <c r="E39" s="278"/>
      <c r="F39" s="238">
        <v>0.01</v>
      </c>
      <c r="G39" s="250" t="s">
        <v>1</v>
      </c>
      <c r="H39" s="250" t="s">
        <v>1</v>
      </c>
      <c r="I39" s="250" t="s">
        <v>1</v>
      </c>
      <c r="J39" s="250" t="s">
        <v>1</v>
      </c>
      <c r="K39" s="250" t="s">
        <v>1</v>
      </c>
      <c r="L39" s="250" t="s">
        <v>1</v>
      </c>
      <c r="M39" s="250" t="s">
        <v>1</v>
      </c>
      <c r="N39" s="250" t="s">
        <v>1</v>
      </c>
      <c r="O39" s="250" t="s">
        <v>1</v>
      </c>
      <c r="P39" s="250" t="s">
        <v>1</v>
      </c>
      <c r="Q39" s="250" t="s">
        <v>1</v>
      </c>
      <c r="R39" s="250" t="s">
        <v>1</v>
      </c>
      <c r="S39" s="250" t="s">
        <v>1</v>
      </c>
    </row>
    <row r="40" spans="1:19" s="2" customFormat="1" ht="18" customHeight="1">
      <c r="A40" s="269" t="s">
        <v>384</v>
      </c>
      <c r="B40" s="273"/>
      <c r="C40" s="273"/>
      <c r="D40" s="273"/>
      <c r="E40" s="281"/>
      <c r="F40" s="238">
        <v>0.03</v>
      </c>
      <c r="G40" s="250" t="s">
        <v>1</v>
      </c>
      <c r="H40" s="250" t="s">
        <v>1</v>
      </c>
      <c r="I40" s="250" t="s">
        <v>1</v>
      </c>
      <c r="J40" s="250" t="s">
        <v>1</v>
      </c>
      <c r="K40" s="250" t="s">
        <v>1</v>
      </c>
      <c r="L40" s="250" t="s">
        <v>1</v>
      </c>
      <c r="M40" s="250" t="s">
        <v>1</v>
      </c>
      <c r="N40" s="250" t="s">
        <v>1</v>
      </c>
      <c r="O40" s="250" t="s">
        <v>1</v>
      </c>
      <c r="P40" s="250" t="s">
        <v>1</v>
      </c>
      <c r="Q40" s="250" t="s">
        <v>1</v>
      </c>
      <c r="R40" s="250" t="s">
        <v>1</v>
      </c>
      <c r="S40" s="250" t="s">
        <v>1</v>
      </c>
    </row>
    <row r="41" spans="1:19" s="2" customFormat="1" ht="18" customHeight="1">
      <c r="A41" s="269" t="s">
        <v>76</v>
      </c>
      <c r="B41" s="278"/>
      <c r="C41" s="278"/>
      <c r="D41" s="278"/>
      <c r="E41" s="278"/>
      <c r="F41" s="238">
        <v>0.35</v>
      </c>
      <c r="G41" s="250" t="s">
        <v>1</v>
      </c>
      <c r="H41" s="250" t="s">
        <v>0</v>
      </c>
      <c r="I41" s="250" t="s">
        <v>0</v>
      </c>
      <c r="J41" s="250" t="s">
        <v>0</v>
      </c>
      <c r="K41" s="250" t="s">
        <v>0</v>
      </c>
      <c r="L41" s="250" t="s">
        <v>0</v>
      </c>
      <c r="M41" s="250" t="s">
        <v>0</v>
      </c>
      <c r="N41" s="250" t="s">
        <v>0</v>
      </c>
      <c r="O41" s="250" t="s">
        <v>0</v>
      </c>
      <c r="P41" s="250" t="s">
        <v>0</v>
      </c>
      <c r="Q41" s="250" t="s">
        <v>0</v>
      </c>
      <c r="R41" s="250" t="s">
        <v>0</v>
      </c>
      <c r="S41" s="250" t="s">
        <v>0</v>
      </c>
    </row>
    <row r="42" spans="1:19" s="2" customFormat="1" ht="18" customHeight="1">
      <c r="A42" s="151" t="s">
        <v>16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4"/>
    </row>
    <row r="43" spans="1:19" s="2" customFormat="1" ht="18" customHeight="1">
      <c r="A43" s="269" t="s">
        <v>56</v>
      </c>
      <c r="B43" s="268"/>
      <c r="C43" s="268"/>
      <c r="D43" s="268"/>
      <c r="E43" s="278"/>
      <c r="F43" s="238">
        <v>0.03</v>
      </c>
      <c r="G43" s="250" t="s">
        <v>0</v>
      </c>
      <c r="H43" s="250" t="s">
        <v>1</v>
      </c>
      <c r="I43" s="250" t="s">
        <v>1</v>
      </c>
      <c r="J43" s="250" t="s">
        <v>1</v>
      </c>
      <c r="K43" s="250" t="s">
        <v>1</v>
      </c>
      <c r="L43" s="250" t="s">
        <v>1</v>
      </c>
      <c r="M43" s="250" t="s">
        <v>1</v>
      </c>
      <c r="N43" s="250" t="s">
        <v>1</v>
      </c>
      <c r="O43" s="250" t="s">
        <v>1</v>
      </c>
      <c r="P43" s="250" t="s">
        <v>1</v>
      </c>
      <c r="Q43" s="250" t="s">
        <v>1</v>
      </c>
      <c r="R43" s="250" t="s">
        <v>1</v>
      </c>
      <c r="S43" s="250" t="s">
        <v>1</v>
      </c>
    </row>
    <row r="44" spans="1:19" s="2" customFormat="1" ht="18" customHeight="1">
      <c r="A44" s="269" t="s">
        <v>134</v>
      </c>
      <c r="B44" s="278"/>
      <c r="C44" s="278"/>
      <c r="D44" s="278"/>
      <c r="E44" s="278"/>
      <c r="F44" s="238">
        <v>0.02</v>
      </c>
      <c r="G44" s="250" t="s">
        <v>0</v>
      </c>
      <c r="H44" s="250" t="s">
        <v>1</v>
      </c>
      <c r="I44" s="250" t="s">
        <v>1</v>
      </c>
      <c r="J44" s="250" t="s">
        <v>1</v>
      </c>
      <c r="K44" s="250" t="s">
        <v>1</v>
      </c>
      <c r="L44" s="250" t="s">
        <v>1</v>
      </c>
      <c r="M44" s="250" t="s">
        <v>1</v>
      </c>
      <c r="N44" s="250" t="s">
        <v>1</v>
      </c>
      <c r="O44" s="250" t="s">
        <v>1</v>
      </c>
      <c r="P44" s="250" t="s">
        <v>1</v>
      </c>
      <c r="Q44" s="250" t="s">
        <v>1</v>
      </c>
      <c r="R44" s="250" t="s">
        <v>1</v>
      </c>
      <c r="S44" s="250" t="s">
        <v>1</v>
      </c>
    </row>
    <row r="45" spans="1:19" s="2" customFormat="1" ht="18" customHeight="1">
      <c r="A45" s="151" t="s">
        <v>74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3"/>
      <c r="O45" s="153"/>
      <c r="P45" s="153"/>
      <c r="Q45" s="153"/>
      <c r="R45" s="153"/>
      <c r="S45" s="154"/>
    </row>
    <row r="46" spans="1:19" s="2" customFormat="1" ht="18" customHeight="1">
      <c r="A46" s="269" t="s">
        <v>385</v>
      </c>
      <c r="B46" s="268"/>
      <c r="C46" s="268"/>
      <c r="D46" s="268"/>
      <c r="E46" s="268"/>
      <c r="F46" s="238">
        <v>0.03</v>
      </c>
      <c r="G46" s="250" t="s">
        <v>0</v>
      </c>
      <c r="H46" s="250" t="s">
        <v>1</v>
      </c>
      <c r="I46" s="250" t="s">
        <v>1</v>
      </c>
      <c r="J46" s="250" t="s">
        <v>1</v>
      </c>
      <c r="K46" s="250" t="s">
        <v>1</v>
      </c>
      <c r="L46" s="250" t="s">
        <v>1</v>
      </c>
      <c r="M46" s="250" t="s">
        <v>1</v>
      </c>
      <c r="N46" s="250" t="s">
        <v>1</v>
      </c>
      <c r="O46" s="250" t="s">
        <v>1</v>
      </c>
      <c r="P46" s="250" t="s">
        <v>1</v>
      </c>
      <c r="Q46" s="250" t="s">
        <v>1</v>
      </c>
      <c r="R46" s="250" t="s">
        <v>1</v>
      </c>
      <c r="S46" s="250" t="s">
        <v>1</v>
      </c>
    </row>
    <row r="47" spans="1:19" s="37" customFormat="1" ht="18" customHeight="1">
      <c r="A47" s="151" t="s">
        <v>72</v>
      </c>
      <c r="B47" s="161"/>
      <c r="C47" s="161"/>
      <c r="D47" s="161"/>
      <c r="E47" s="161"/>
      <c r="F47" s="152"/>
      <c r="G47" s="152"/>
      <c r="H47" s="152"/>
      <c r="I47" s="152"/>
      <c r="J47" s="152"/>
      <c r="K47" s="152"/>
      <c r="L47" s="152"/>
      <c r="M47" s="152"/>
      <c r="N47" s="153"/>
      <c r="O47" s="153"/>
      <c r="P47" s="153"/>
      <c r="Q47" s="153"/>
      <c r="R47" s="153"/>
      <c r="S47" s="154"/>
    </row>
    <row r="48" spans="1:19" s="2" customFormat="1" ht="18" customHeight="1">
      <c r="A48" s="269" t="s">
        <v>63</v>
      </c>
      <c r="B48" s="268"/>
      <c r="C48" s="268"/>
      <c r="D48" s="268"/>
      <c r="E48" s="278"/>
      <c r="F48" s="238">
        <v>0.03</v>
      </c>
      <c r="G48" s="250" t="s">
        <v>0</v>
      </c>
      <c r="H48" s="250" t="s">
        <v>1</v>
      </c>
      <c r="I48" s="250" t="s">
        <v>1</v>
      </c>
      <c r="J48" s="250" t="s">
        <v>1</v>
      </c>
      <c r="K48" s="250" t="s">
        <v>1</v>
      </c>
      <c r="L48" s="250" t="s">
        <v>1</v>
      </c>
      <c r="M48" s="250" t="s">
        <v>1</v>
      </c>
      <c r="N48" s="250" t="s">
        <v>1</v>
      </c>
      <c r="O48" s="250" t="s">
        <v>1</v>
      </c>
      <c r="P48" s="250" t="s">
        <v>1</v>
      </c>
      <c r="Q48" s="250" t="s">
        <v>1</v>
      </c>
      <c r="R48" s="250" t="s">
        <v>1</v>
      </c>
      <c r="S48" s="250" t="s">
        <v>1</v>
      </c>
    </row>
    <row r="49" spans="1:19" s="2" customFormat="1" ht="18" customHeight="1">
      <c r="A49" s="269" t="s">
        <v>73</v>
      </c>
      <c r="B49" s="278"/>
      <c r="C49" s="278"/>
      <c r="D49" s="278"/>
      <c r="E49" s="278"/>
      <c r="F49" s="238">
        <v>0.35</v>
      </c>
      <c r="G49" s="250" t="s">
        <v>0</v>
      </c>
      <c r="H49" s="250" t="s">
        <v>1</v>
      </c>
      <c r="I49" s="250" t="s">
        <v>1</v>
      </c>
      <c r="J49" s="250" t="s">
        <v>1</v>
      </c>
      <c r="K49" s="250" t="s">
        <v>1</v>
      </c>
      <c r="L49" s="250" t="s">
        <v>1</v>
      </c>
      <c r="M49" s="250" t="s">
        <v>1</v>
      </c>
      <c r="N49" s="250" t="s">
        <v>1</v>
      </c>
      <c r="O49" s="250" t="s">
        <v>1</v>
      </c>
      <c r="P49" s="250" t="s">
        <v>1</v>
      </c>
      <c r="Q49" s="250" t="s">
        <v>1</v>
      </c>
      <c r="R49" s="250" t="s">
        <v>1</v>
      </c>
      <c r="S49" s="250" t="s">
        <v>1</v>
      </c>
    </row>
    <row r="50" spans="1:19" s="2" customFormat="1" ht="6" customHeight="1" thickBot="1">
      <c r="A50" s="317"/>
      <c r="B50" s="337"/>
      <c r="C50" s="14"/>
      <c r="D50" s="14"/>
      <c r="E50" s="14"/>
      <c r="F50" s="14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38"/>
    </row>
    <row r="51" spans="1:19" s="2" customFormat="1" ht="15.75" customHeight="1">
      <c r="A51" s="693" t="s">
        <v>275</v>
      </c>
      <c r="B51" s="335"/>
      <c r="C51" s="335"/>
      <c r="D51" s="335"/>
      <c r="E51" s="282" t="s">
        <v>276</v>
      </c>
      <c r="F51" s="238" t="s">
        <v>281</v>
      </c>
      <c r="G51" s="367">
        <v>1.2</v>
      </c>
      <c r="H51" s="367">
        <v>2.415</v>
      </c>
      <c r="I51" s="367">
        <v>3.0075</v>
      </c>
      <c r="J51" s="367">
        <v>2.8575</v>
      </c>
      <c r="K51" s="367">
        <v>3.4575</v>
      </c>
      <c r="L51" s="367">
        <v>2.415</v>
      </c>
      <c r="M51" s="367">
        <v>4.3125</v>
      </c>
      <c r="N51" s="367">
        <v>3.165</v>
      </c>
      <c r="O51" s="367">
        <v>3.4575</v>
      </c>
      <c r="P51" s="367">
        <v>2.8575</v>
      </c>
      <c r="Q51" s="367">
        <v>3.0075</v>
      </c>
      <c r="R51" s="367">
        <v>2.415</v>
      </c>
      <c r="S51" s="368">
        <v>4.7625</v>
      </c>
    </row>
    <row r="52" spans="1:19" s="39" customFormat="1" ht="15.75" customHeight="1">
      <c r="A52" s="694"/>
      <c r="B52" s="341"/>
      <c r="C52" s="342"/>
      <c r="D52" s="342"/>
      <c r="E52" s="282" t="s">
        <v>277</v>
      </c>
      <c r="F52" s="240" t="s">
        <v>278</v>
      </c>
      <c r="G52" s="369">
        <f aca="true" t="shared" si="0" ref="G52:S52">G51*1490</f>
        <v>1788</v>
      </c>
      <c r="H52" s="369">
        <f t="shared" si="0"/>
        <v>3598.35</v>
      </c>
      <c r="I52" s="369">
        <f t="shared" si="0"/>
        <v>4481.175</v>
      </c>
      <c r="J52" s="369">
        <f t="shared" si="0"/>
        <v>4257.675</v>
      </c>
      <c r="K52" s="369">
        <f t="shared" si="0"/>
        <v>5151.675</v>
      </c>
      <c r="L52" s="369">
        <f t="shared" si="0"/>
        <v>3598.35</v>
      </c>
      <c r="M52" s="369">
        <f t="shared" si="0"/>
        <v>6425.625</v>
      </c>
      <c r="N52" s="369">
        <f t="shared" si="0"/>
        <v>4715.85</v>
      </c>
      <c r="O52" s="369">
        <f t="shared" si="0"/>
        <v>5151.675</v>
      </c>
      <c r="P52" s="369">
        <f t="shared" si="0"/>
        <v>4257.675</v>
      </c>
      <c r="Q52" s="369">
        <f t="shared" si="0"/>
        <v>4481.175</v>
      </c>
      <c r="R52" s="369">
        <f t="shared" si="0"/>
        <v>3598.35</v>
      </c>
      <c r="S52" s="369">
        <f t="shared" si="0"/>
        <v>7096.125</v>
      </c>
    </row>
    <row r="53" spans="1:19" s="2" customFormat="1" ht="15.75" customHeight="1">
      <c r="A53" s="285" t="s">
        <v>325</v>
      </c>
      <c r="B53" s="343"/>
      <c r="C53" s="341"/>
      <c r="D53" s="341"/>
      <c r="E53" s="282" t="s">
        <v>279</v>
      </c>
      <c r="F53" s="238" t="s">
        <v>278</v>
      </c>
      <c r="G53" s="370">
        <f>G96</f>
        <v>2316</v>
      </c>
      <c r="H53" s="370">
        <f aca="true" t="shared" si="1" ref="H53:S53">H96</f>
        <v>2316</v>
      </c>
      <c r="I53" s="370">
        <f t="shared" si="1"/>
        <v>3661</v>
      </c>
      <c r="J53" s="370">
        <f t="shared" si="1"/>
        <v>4602</v>
      </c>
      <c r="K53" s="370">
        <f t="shared" si="1"/>
        <v>5861</v>
      </c>
      <c r="L53" s="370">
        <f t="shared" si="1"/>
        <v>2316</v>
      </c>
      <c r="M53" s="370">
        <f t="shared" si="1"/>
        <v>9147</v>
      </c>
      <c r="N53" s="370">
        <f t="shared" si="1"/>
        <v>14316</v>
      </c>
      <c r="O53" s="370">
        <f t="shared" si="1"/>
        <v>5861</v>
      </c>
      <c r="P53" s="370">
        <f t="shared" si="1"/>
        <v>4602</v>
      </c>
      <c r="Q53" s="370">
        <f t="shared" si="1"/>
        <v>3661</v>
      </c>
      <c r="R53" s="370">
        <f t="shared" si="1"/>
        <v>2316</v>
      </c>
      <c r="S53" s="370">
        <f t="shared" si="1"/>
        <v>11347</v>
      </c>
    </row>
    <row r="54" spans="1:19" s="2" customFormat="1" ht="15.75" customHeight="1">
      <c r="A54" s="283" t="s">
        <v>280</v>
      </c>
      <c r="B54" s="190"/>
      <c r="C54" s="190"/>
      <c r="D54" s="190"/>
      <c r="E54" s="284"/>
      <c r="F54" s="243" t="s">
        <v>278</v>
      </c>
      <c r="G54" s="372">
        <f aca="true" t="shared" si="2" ref="G54:S54">G53+G52</f>
        <v>4104</v>
      </c>
      <c r="H54" s="372">
        <f t="shared" si="2"/>
        <v>5914.35</v>
      </c>
      <c r="I54" s="372">
        <f t="shared" si="2"/>
        <v>8142.175</v>
      </c>
      <c r="J54" s="372">
        <f t="shared" si="2"/>
        <v>8859.675</v>
      </c>
      <c r="K54" s="372">
        <f t="shared" si="2"/>
        <v>11012.675</v>
      </c>
      <c r="L54" s="372">
        <f t="shared" si="2"/>
        <v>5914.35</v>
      </c>
      <c r="M54" s="372">
        <f t="shared" si="2"/>
        <v>15572.625</v>
      </c>
      <c r="N54" s="372">
        <f t="shared" si="2"/>
        <v>19031.85</v>
      </c>
      <c r="O54" s="372">
        <f t="shared" si="2"/>
        <v>11012.675</v>
      </c>
      <c r="P54" s="372">
        <f t="shared" si="2"/>
        <v>8859.675</v>
      </c>
      <c r="Q54" s="372">
        <f t="shared" si="2"/>
        <v>8142.175</v>
      </c>
      <c r="R54" s="372">
        <f t="shared" si="2"/>
        <v>5914.35</v>
      </c>
      <c r="S54" s="372">
        <f t="shared" si="2"/>
        <v>18443.125</v>
      </c>
    </row>
    <row r="55" spans="1:19" s="39" customFormat="1" ht="15.75" customHeight="1">
      <c r="A55" s="340" t="s">
        <v>326</v>
      </c>
      <c r="B55" s="344"/>
      <c r="C55" s="344"/>
      <c r="D55" s="344"/>
      <c r="E55" s="282" t="s">
        <v>276</v>
      </c>
      <c r="F55" s="238" t="s">
        <v>281</v>
      </c>
      <c r="G55" s="373">
        <v>1.35</v>
      </c>
      <c r="H55" s="373">
        <v>2.64</v>
      </c>
      <c r="I55" s="373">
        <v>3.1575</v>
      </c>
      <c r="J55" s="373">
        <v>3.0075</v>
      </c>
      <c r="K55" s="373">
        <v>3.6825</v>
      </c>
      <c r="L55" s="373">
        <v>2.565</v>
      </c>
      <c r="M55" s="373">
        <v>4.4625</v>
      </c>
      <c r="N55" s="373">
        <v>3.54</v>
      </c>
      <c r="O55" s="373">
        <v>3.6075</v>
      </c>
      <c r="P55" s="373">
        <v>3.0075</v>
      </c>
      <c r="Q55" s="373">
        <v>3.2325</v>
      </c>
      <c r="R55" s="373">
        <v>2.565</v>
      </c>
      <c r="S55" s="374">
        <v>4.9125</v>
      </c>
    </row>
    <row r="56" spans="1:19" s="2" customFormat="1" ht="15.75" customHeight="1">
      <c r="A56" s="340"/>
      <c r="B56" s="344"/>
      <c r="C56" s="344"/>
      <c r="D56" s="344"/>
      <c r="E56" s="282" t="s">
        <v>277</v>
      </c>
      <c r="F56" s="240" t="s">
        <v>278</v>
      </c>
      <c r="G56" s="375">
        <f aca="true" t="shared" si="3" ref="G56:S56">G55*1490</f>
        <v>2011.5000000000002</v>
      </c>
      <c r="H56" s="375">
        <f t="shared" si="3"/>
        <v>3933.6000000000004</v>
      </c>
      <c r="I56" s="375">
        <f t="shared" si="3"/>
        <v>4704.675</v>
      </c>
      <c r="J56" s="375">
        <f t="shared" si="3"/>
        <v>4481.175</v>
      </c>
      <c r="K56" s="375">
        <f t="shared" si="3"/>
        <v>5486.925</v>
      </c>
      <c r="L56" s="375">
        <f t="shared" si="3"/>
        <v>3821.85</v>
      </c>
      <c r="M56" s="375">
        <f t="shared" si="3"/>
        <v>6649.125000000001</v>
      </c>
      <c r="N56" s="375">
        <f t="shared" si="3"/>
        <v>5274.6</v>
      </c>
      <c r="O56" s="375">
        <f t="shared" si="3"/>
        <v>5375.175</v>
      </c>
      <c r="P56" s="375">
        <f t="shared" si="3"/>
        <v>4481.175</v>
      </c>
      <c r="Q56" s="375">
        <f t="shared" si="3"/>
        <v>4816.425</v>
      </c>
      <c r="R56" s="375">
        <f t="shared" si="3"/>
        <v>3821.85</v>
      </c>
      <c r="S56" s="375">
        <f t="shared" si="3"/>
        <v>7319.624999999999</v>
      </c>
    </row>
    <row r="57" spans="1:19" s="2" customFormat="1" ht="15.75" customHeight="1">
      <c r="A57" s="345"/>
      <c r="B57" s="341"/>
      <c r="C57" s="341"/>
      <c r="D57" s="341"/>
      <c r="E57" s="282" t="s">
        <v>279</v>
      </c>
      <c r="F57" s="238" t="s">
        <v>278</v>
      </c>
      <c r="G57" s="376">
        <f>G97</f>
        <v>2316</v>
      </c>
      <c r="H57" s="376">
        <f aca="true" t="shared" si="4" ref="H57:S57">H97</f>
        <v>2946</v>
      </c>
      <c r="I57" s="376">
        <f t="shared" si="4"/>
        <v>3661</v>
      </c>
      <c r="J57" s="376">
        <f t="shared" si="4"/>
        <v>4476</v>
      </c>
      <c r="K57" s="376">
        <f t="shared" si="4"/>
        <v>6491</v>
      </c>
      <c r="L57" s="376">
        <f t="shared" si="4"/>
        <v>2316</v>
      </c>
      <c r="M57" s="376">
        <f t="shared" si="4"/>
        <v>9021</v>
      </c>
      <c r="N57" s="376">
        <f t="shared" si="4"/>
        <v>14946</v>
      </c>
      <c r="O57" s="376">
        <f t="shared" si="4"/>
        <v>5861</v>
      </c>
      <c r="P57" s="376">
        <f t="shared" si="4"/>
        <v>4476</v>
      </c>
      <c r="Q57" s="376">
        <f t="shared" si="4"/>
        <v>4291</v>
      </c>
      <c r="R57" s="376">
        <f t="shared" si="4"/>
        <v>2316</v>
      </c>
      <c r="S57" s="376">
        <f t="shared" si="4"/>
        <v>11221</v>
      </c>
    </row>
    <row r="58" spans="1:19" s="37" customFormat="1" ht="15.75" customHeight="1">
      <c r="A58" s="283" t="s">
        <v>280</v>
      </c>
      <c r="B58" s="190"/>
      <c r="C58" s="190"/>
      <c r="D58" s="190"/>
      <c r="E58" s="284"/>
      <c r="F58" s="243" t="s">
        <v>278</v>
      </c>
      <c r="G58" s="372">
        <f aca="true" t="shared" si="5" ref="G58:S58">G57+G56</f>
        <v>4327.5</v>
      </c>
      <c r="H58" s="372">
        <f t="shared" si="5"/>
        <v>6879.6</v>
      </c>
      <c r="I58" s="372">
        <f t="shared" si="5"/>
        <v>8365.675</v>
      </c>
      <c r="J58" s="372">
        <f t="shared" si="5"/>
        <v>8957.175</v>
      </c>
      <c r="K58" s="372">
        <f t="shared" si="5"/>
        <v>11977.925</v>
      </c>
      <c r="L58" s="372">
        <f t="shared" si="5"/>
        <v>6137.85</v>
      </c>
      <c r="M58" s="372">
        <f t="shared" si="5"/>
        <v>15670.125</v>
      </c>
      <c r="N58" s="372">
        <f t="shared" si="5"/>
        <v>20220.6</v>
      </c>
      <c r="O58" s="372">
        <f t="shared" si="5"/>
        <v>11236.175</v>
      </c>
      <c r="P58" s="372">
        <f t="shared" si="5"/>
        <v>8957.175</v>
      </c>
      <c r="Q58" s="372">
        <f t="shared" si="5"/>
        <v>9107.425</v>
      </c>
      <c r="R58" s="372">
        <f t="shared" si="5"/>
        <v>6137.85</v>
      </c>
      <c r="S58" s="372">
        <f t="shared" si="5"/>
        <v>18540.625</v>
      </c>
    </row>
    <row r="59" spans="1:19" s="2" customFormat="1" ht="15.75" customHeight="1">
      <c r="A59" s="694" t="s">
        <v>282</v>
      </c>
      <c r="B59" s="341"/>
      <c r="C59" s="341"/>
      <c r="D59" s="341"/>
      <c r="E59" s="282" t="s">
        <v>276</v>
      </c>
      <c r="F59" s="245" t="s">
        <v>281</v>
      </c>
      <c r="G59" s="373">
        <v>1.1025</v>
      </c>
      <c r="H59" s="373">
        <v>2.3175</v>
      </c>
      <c r="I59" s="373">
        <v>2.91</v>
      </c>
      <c r="J59" s="373">
        <v>2.685</v>
      </c>
      <c r="K59" s="373">
        <v>3.6825</v>
      </c>
      <c r="L59" s="373">
        <v>2.3175</v>
      </c>
      <c r="M59" s="373">
        <v>4.14</v>
      </c>
      <c r="N59" s="373">
        <v>3.0675</v>
      </c>
      <c r="O59" s="373">
        <v>3.36</v>
      </c>
      <c r="P59" s="373">
        <v>2.685</v>
      </c>
      <c r="Q59" s="373">
        <v>2.91</v>
      </c>
      <c r="R59" s="373">
        <v>2.64</v>
      </c>
      <c r="S59" s="374">
        <v>4.59</v>
      </c>
    </row>
    <row r="60" spans="1:19" s="2" customFormat="1" ht="15.75" customHeight="1">
      <c r="A60" s="694"/>
      <c r="B60" s="341"/>
      <c r="C60" s="341"/>
      <c r="D60" s="341"/>
      <c r="E60" s="282" t="s">
        <v>277</v>
      </c>
      <c r="F60" s="240" t="s">
        <v>278</v>
      </c>
      <c r="G60" s="377">
        <f aca="true" t="shared" si="6" ref="G60:S60">G59*1490</f>
        <v>1642.7250000000001</v>
      </c>
      <c r="H60" s="377">
        <f t="shared" si="6"/>
        <v>3453.075</v>
      </c>
      <c r="I60" s="377">
        <f t="shared" si="6"/>
        <v>4335.900000000001</v>
      </c>
      <c r="J60" s="377">
        <f t="shared" si="6"/>
        <v>4000.65</v>
      </c>
      <c r="K60" s="377">
        <f t="shared" si="6"/>
        <v>5486.925</v>
      </c>
      <c r="L60" s="377">
        <f t="shared" si="6"/>
        <v>3453.075</v>
      </c>
      <c r="M60" s="377">
        <f t="shared" si="6"/>
        <v>6168.599999999999</v>
      </c>
      <c r="N60" s="369">
        <f t="shared" si="6"/>
        <v>4570.575</v>
      </c>
      <c r="O60" s="369">
        <f t="shared" si="6"/>
        <v>5006.4</v>
      </c>
      <c r="P60" s="369">
        <f t="shared" si="6"/>
        <v>4000.65</v>
      </c>
      <c r="Q60" s="369">
        <f t="shared" si="6"/>
        <v>4335.900000000001</v>
      </c>
      <c r="R60" s="369">
        <f t="shared" si="6"/>
        <v>3933.6000000000004</v>
      </c>
      <c r="S60" s="369">
        <f t="shared" si="6"/>
        <v>6839.099999999999</v>
      </c>
    </row>
    <row r="61" spans="1:19" s="2" customFormat="1" ht="15.75" customHeight="1">
      <c r="A61" s="285" t="s">
        <v>325</v>
      </c>
      <c r="B61" s="343"/>
      <c r="C61" s="343"/>
      <c r="D61" s="343"/>
      <c r="E61" s="282" t="s">
        <v>279</v>
      </c>
      <c r="F61" s="238" t="s">
        <v>278</v>
      </c>
      <c r="G61" s="378">
        <f>G98</f>
        <v>2316</v>
      </c>
      <c r="H61" s="378">
        <f aca="true" t="shared" si="7" ref="H61:S61">H98</f>
        <v>2316</v>
      </c>
      <c r="I61" s="378">
        <f t="shared" si="7"/>
        <v>3661</v>
      </c>
      <c r="J61" s="378">
        <f t="shared" si="7"/>
        <v>3216</v>
      </c>
      <c r="K61" s="378">
        <f t="shared" si="7"/>
        <v>6719</v>
      </c>
      <c r="L61" s="378">
        <f t="shared" si="7"/>
        <v>2316</v>
      </c>
      <c r="M61" s="378">
        <f t="shared" si="7"/>
        <v>7761</v>
      </c>
      <c r="N61" s="378">
        <f t="shared" si="7"/>
        <v>14316</v>
      </c>
      <c r="O61" s="378">
        <f t="shared" si="7"/>
        <v>5861</v>
      </c>
      <c r="P61" s="378">
        <f t="shared" si="7"/>
        <v>3216</v>
      </c>
      <c r="Q61" s="378">
        <f t="shared" si="7"/>
        <v>3661</v>
      </c>
      <c r="R61" s="378">
        <f t="shared" si="7"/>
        <v>3174</v>
      </c>
      <c r="S61" s="378">
        <f t="shared" si="7"/>
        <v>11347</v>
      </c>
    </row>
    <row r="62" spans="1:19" s="2" customFormat="1" ht="15.75" customHeight="1">
      <c r="A62" s="346" t="s">
        <v>280</v>
      </c>
      <c r="B62" s="347"/>
      <c r="C62" s="347"/>
      <c r="D62" s="347"/>
      <c r="E62" s="284"/>
      <c r="F62" s="243" t="s">
        <v>278</v>
      </c>
      <c r="G62" s="379">
        <f aca="true" t="shared" si="8" ref="G62:S62">G60+G61</f>
        <v>3958.7250000000004</v>
      </c>
      <c r="H62" s="379">
        <f t="shared" si="8"/>
        <v>5769.075</v>
      </c>
      <c r="I62" s="379">
        <f t="shared" si="8"/>
        <v>7996.900000000001</v>
      </c>
      <c r="J62" s="379">
        <f t="shared" si="8"/>
        <v>7216.65</v>
      </c>
      <c r="K62" s="379">
        <f t="shared" si="8"/>
        <v>12205.925</v>
      </c>
      <c r="L62" s="379">
        <f t="shared" si="8"/>
        <v>5769.075</v>
      </c>
      <c r="M62" s="379">
        <f t="shared" si="8"/>
        <v>13929.599999999999</v>
      </c>
      <c r="N62" s="379">
        <f t="shared" si="8"/>
        <v>18886.575</v>
      </c>
      <c r="O62" s="379">
        <f t="shared" si="8"/>
        <v>10867.4</v>
      </c>
      <c r="P62" s="379">
        <f t="shared" si="8"/>
        <v>7216.65</v>
      </c>
      <c r="Q62" s="379">
        <f t="shared" si="8"/>
        <v>7996.900000000001</v>
      </c>
      <c r="R62" s="379">
        <f t="shared" si="8"/>
        <v>7107.6</v>
      </c>
      <c r="S62" s="379">
        <f t="shared" si="8"/>
        <v>18186.1</v>
      </c>
    </row>
    <row r="63" spans="1:19" s="2" customFormat="1" ht="6.75" customHeight="1">
      <c r="A63" s="346"/>
      <c r="B63" s="14"/>
      <c r="C63" s="14"/>
      <c r="D63" s="14"/>
      <c r="E63" s="14"/>
      <c r="F63" s="14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9"/>
    </row>
    <row r="64" spans="1:19" s="2" customFormat="1" ht="15.75">
      <c r="A64" s="155" t="s">
        <v>139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4"/>
    </row>
    <row r="65" spans="1:19" s="2" customFormat="1" ht="15.75">
      <c r="A65" s="289" t="s">
        <v>5</v>
      </c>
      <c r="B65" s="290"/>
      <c r="C65" s="290"/>
      <c r="D65" s="290"/>
      <c r="E65" s="290"/>
      <c r="F65" s="233">
        <v>1.3</v>
      </c>
      <c r="G65" s="350" t="s">
        <v>0</v>
      </c>
      <c r="H65" s="350" t="s">
        <v>0</v>
      </c>
      <c r="I65" s="350" t="s">
        <v>1</v>
      </c>
      <c r="J65" s="350" t="s">
        <v>0</v>
      </c>
      <c r="K65" s="350" t="s">
        <v>1</v>
      </c>
      <c r="L65" s="350" t="s">
        <v>0</v>
      </c>
      <c r="M65" s="350" t="s">
        <v>1</v>
      </c>
      <c r="N65" s="350" t="s">
        <v>0</v>
      </c>
      <c r="O65" s="350" t="s">
        <v>1</v>
      </c>
      <c r="P65" s="350" t="s">
        <v>0</v>
      </c>
      <c r="Q65" s="350" t="s">
        <v>1</v>
      </c>
      <c r="R65" s="350" t="s">
        <v>0</v>
      </c>
      <c r="S65" s="350" t="s">
        <v>1</v>
      </c>
    </row>
    <row r="66" spans="1:19" s="2" customFormat="1" ht="15.75">
      <c r="A66" s="289" t="s">
        <v>76</v>
      </c>
      <c r="B66" s="288"/>
      <c r="C66" s="288"/>
      <c r="D66" s="288"/>
      <c r="E66" s="288"/>
      <c r="F66" s="233" t="s">
        <v>371</v>
      </c>
      <c r="G66" s="350" t="s">
        <v>0</v>
      </c>
      <c r="H66" s="350" t="s">
        <v>1</v>
      </c>
      <c r="I66" s="350" t="s">
        <v>1</v>
      </c>
      <c r="J66" s="350" t="s">
        <v>1</v>
      </c>
      <c r="K66" s="350" t="s">
        <v>1</v>
      </c>
      <c r="L66" s="350" t="s">
        <v>1</v>
      </c>
      <c r="M66" s="350" t="s">
        <v>1</v>
      </c>
      <c r="N66" s="350" t="s">
        <v>1</v>
      </c>
      <c r="O66" s="350" t="s">
        <v>1</v>
      </c>
      <c r="P66" s="350" t="s">
        <v>1</v>
      </c>
      <c r="Q66" s="350" t="s">
        <v>1</v>
      </c>
      <c r="R66" s="350" t="s">
        <v>1</v>
      </c>
      <c r="S66" s="350" t="s">
        <v>1</v>
      </c>
    </row>
    <row r="67" spans="1:19" s="2" customFormat="1" ht="15.75">
      <c r="A67" s="289" t="s">
        <v>94</v>
      </c>
      <c r="B67" s="288"/>
      <c r="C67" s="288"/>
      <c r="D67" s="288"/>
      <c r="E67" s="288"/>
      <c r="F67" s="233">
        <v>0.2</v>
      </c>
      <c r="G67" s="350" t="s">
        <v>0</v>
      </c>
      <c r="H67" s="350" t="s">
        <v>1</v>
      </c>
      <c r="I67" s="350" t="s">
        <v>1</v>
      </c>
      <c r="J67" s="350" t="s">
        <v>58</v>
      </c>
      <c r="K67" s="350" t="s">
        <v>1</v>
      </c>
      <c r="L67" s="350" t="s">
        <v>1</v>
      </c>
      <c r="M67" s="350" t="s">
        <v>58</v>
      </c>
      <c r="N67" s="350" t="s">
        <v>1</v>
      </c>
      <c r="O67" s="350" t="s">
        <v>1</v>
      </c>
      <c r="P67" s="350" t="s">
        <v>58</v>
      </c>
      <c r="Q67" s="350" t="s">
        <v>1</v>
      </c>
      <c r="R67" s="350" t="s">
        <v>1</v>
      </c>
      <c r="S67" s="350" t="s">
        <v>58</v>
      </c>
    </row>
    <row r="68" spans="1:19" s="2" customFormat="1" ht="15.75">
      <c r="A68" s="289" t="s">
        <v>77</v>
      </c>
      <c r="B68" s="292"/>
      <c r="C68" s="292"/>
      <c r="D68" s="292"/>
      <c r="E68" s="292"/>
      <c r="F68" s="233">
        <v>1.4</v>
      </c>
      <c r="G68" s="351" t="s">
        <v>0</v>
      </c>
      <c r="H68" s="351" t="s">
        <v>0</v>
      </c>
      <c r="I68" s="351" t="s">
        <v>1</v>
      </c>
      <c r="J68" s="351" t="s">
        <v>0</v>
      </c>
      <c r="K68" s="351" t="s">
        <v>1</v>
      </c>
      <c r="L68" s="351" t="s">
        <v>0</v>
      </c>
      <c r="M68" s="351" t="s">
        <v>1</v>
      </c>
      <c r="N68" s="351" t="s">
        <v>0</v>
      </c>
      <c r="O68" s="351" t="s">
        <v>1</v>
      </c>
      <c r="P68" s="351" t="s">
        <v>0</v>
      </c>
      <c r="Q68" s="351" t="s">
        <v>1</v>
      </c>
      <c r="R68" s="351" t="s">
        <v>0</v>
      </c>
      <c r="S68" s="351" t="s">
        <v>0</v>
      </c>
    </row>
    <row r="69" spans="1:19" s="2" customFormat="1" ht="9" customHeight="1">
      <c r="A69" s="299"/>
      <c r="B69" s="352"/>
      <c r="C69" s="352"/>
      <c r="D69" s="352"/>
      <c r="E69" s="352"/>
      <c r="F69" s="352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284"/>
    </row>
    <row r="70" spans="1:19" s="8" customFormat="1" ht="15.75">
      <c r="A70" s="295" t="s">
        <v>274</v>
      </c>
      <c r="B70" s="296"/>
      <c r="C70" s="296"/>
      <c r="D70" s="296"/>
      <c r="E70" s="298"/>
      <c r="F70" s="227">
        <v>0.35</v>
      </c>
      <c r="G70" s="325" t="s">
        <v>0</v>
      </c>
      <c r="H70" s="325" t="s">
        <v>0</v>
      </c>
      <c r="I70" s="325" t="s">
        <v>2</v>
      </c>
      <c r="J70" s="325" t="s">
        <v>0</v>
      </c>
      <c r="K70" s="325" t="s">
        <v>0</v>
      </c>
      <c r="L70" s="325" t="s">
        <v>0</v>
      </c>
      <c r="M70" s="325" t="s">
        <v>2</v>
      </c>
      <c r="N70" s="325" t="s">
        <v>0</v>
      </c>
      <c r="O70" s="325" t="s">
        <v>0</v>
      </c>
      <c r="P70" s="325" t="s">
        <v>0</v>
      </c>
      <c r="Q70" s="325" t="s">
        <v>2</v>
      </c>
      <c r="R70" s="325" t="s">
        <v>0</v>
      </c>
      <c r="S70" s="325" t="s">
        <v>2</v>
      </c>
    </row>
    <row r="71" spans="1:19" s="8" customFormat="1" ht="15.75">
      <c r="A71" s="295" t="s">
        <v>270</v>
      </c>
      <c r="B71" s="294"/>
      <c r="C71" s="294"/>
      <c r="D71" s="294"/>
      <c r="E71" s="294"/>
      <c r="F71" s="229">
        <v>0.4</v>
      </c>
      <c r="G71" s="325" t="s">
        <v>0</v>
      </c>
      <c r="H71" s="325" t="s">
        <v>0</v>
      </c>
      <c r="I71" s="325" t="s">
        <v>0</v>
      </c>
      <c r="J71" s="325" t="s">
        <v>2</v>
      </c>
      <c r="K71" s="325" t="s">
        <v>0</v>
      </c>
      <c r="L71" s="325" t="s">
        <v>0</v>
      </c>
      <c r="M71" s="325" t="s">
        <v>0</v>
      </c>
      <c r="N71" s="325" t="s">
        <v>0</v>
      </c>
      <c r="O71" s="325" t="s">
        <v>0</v>
      </c>
      <c r="P71" s="325" t="s">
        <v>2</v>
      </c>
      <c r="Q71" s="325" t="s">
        <v>0</v>
      </c>
      <c r="R71" s="325" t="s">
        <v>0</v>
      </c>
      <c r="S71" s="325" t="s">
        <v>0</v>
      </c>
    </row>
    <row r="72" spans="1:19" s="8" customFormat="1" ht="15.75">
      <c r="A72" s="295" t="s">
        <v>262</v>
      </c>
      <c r="B72" s="296"/>
      <c r="C72" s="296"/>
      <c r="D72" s="296"/>
      <c r="E72" s="353"/>
      <c r="F72" s="231">
        <v>0.1</v>
      </c>
      <c r="G72" s="325" t="s">
        <v>0</v>
      </c>
      <c r="H72" s="325" t="s">
        <v>1</v>
      </c>
      <c r="I72" s="325" t="s">
        <v>1</v>
      </c>
      <c r="J72" s="325" t="s">
        <v>1</v>
      </c>
      <c r="K72" s="325" t="s">
        <v>1</v>
      </c>
      <c r="L72" s="325" t="s">
        <v>1</v>
      </c>
      <c r="M72" s="325" t="s">
        <v>1</v>
      </c>
      <c r="N72" s="325" t="s">
        <v>1</v>
      </c>
      <c r="O72" s="325" t="s">
        <v>1</v>
      </c>
      <c r="P72" s="325" t="s">
        <v>1</v>
      </c>
      <c r="Q72" s="325" t="s">
        <v>1</v>
      </c>
      <c r="R72" s="325" t="s">
        <v>1</v>
      </c>
      <c r="S72" s="325" t="s">
        <v>1</v>
      </c>
    </row>
    <row r="73" spans="1:19" s="8" customFormat="1" ht="15.75">
      <c r="A73" s="293" t="s">
        <v>269</v>
      </c>
      <c r="B73" s="298"/>
      <c r="C73" s="298"/>
      <c r="D73" s="294"/>
      <c r="E73" s="298"/>
      <c r="F73" s="229">
        <v>0.3</v>
      </c>
      <c r="G73" s="325" t="s">
        <v>0</v>
      </c>
      <c r="H73" s="325" t="s">
        <v>2</v>
      </c>
      <c r="I73" s="325" t="s">
        <v>0</v>
      </c>
      <c r="J73" s="325" t="s">
        <v>0</v>
      </c>
      <c r="K73" s="325" t="s">
        <v>2</v>
      </c>
      <c r="L73" s="325" t="s">
        <v>0</v>
      </c>
      <c r="M73" s="325" t="s">
        <v>0</v>
      </c>
      <c r="N73" s="325" t="s">
        <v>0</v>
      </c>
      <c r="O73" s="325" t="s">
        <v>2</v>
      </c>
      <c r="P73" s="325" t="s">
        <v>0</v>
      </c>
      <c r="Q73" s="325" t="s">
        <v>2</v>
      </c>
      <c r="R73" s="325" t="s">
        <v>0</v>
      </c>
      <c r="S73" s="325" t="s">
        <v>0</v>
      </c>
    </row>
    <row r="74" spans="1:19" s="8" customFormat="1" ht="15.75">
      <c r="A74" s="293" t="s">
        <v>263</v>
      </c>
      <c r="B74" s="294"/>
      <c r="C74" s="294"/>
      <c r="D74" s="296"/>
      <c r="E74" s="298"/>
      <c r="F74" s="229">
        <v>0.5</v>
      </c>
      <c r="G74" s="325" t="s">
        <v>0</v>
      </c>
      <c r="H74" s="325" t="s">
        <v>0</v>
      </c>
      <c r="I74" s="325" t="s">
        <v>2</v>
      </c>
      <c r="J74" s="325" t="s">
        <v>0</v>
      </c>
      <c r="K74" s="325" t="s">
        <v>0</v>
      </c>
      <c r="L74" s="325" t="s">
        <v>0</v>
      </c>
      <c r="M74" s="325" t="s">
        <v>2</v>
      </c>
      <c r="N74" s="325" t="s">
        <v>0</v>
      </c>
      <c r="O74" s="325" t="s">
        <v>2</v>
      </c>
      <c r="P74" s="325" t="s">
        <v>0</v>
      </c>
      <c r="Q74" s="325" t="s">
        <v>2</v>
      </c>
      <c r="R74" s="325" t="s">
        <v>0</v>
      </c>
      <c r="S74" s="325" t="s">
        <v>2</v>
      </c>
    </row>
    <row r="75" spans="1:19" s="8" customFormat="1" ht="15.75">
      <c r="A75" s="293" t="s">
        <v>268</v>
      </c>
      <c r="B75" s="298"/>
      <c r="C75" s="298"/>
      <c r="D75" s="294"/>
      <c r="E75" s="298"/>
      <c r="F75" s="229">
        <v>0.3</v>
      </c>
      <c r="G75" s="325" t="s">
        <v>0</v>
      </c>
      <c r="H75" s="325" t="s">
        <v>2</v>
      </c>
      <c r="I75" s="325" t="s">
        <v>0</v>
      </c>
      <c r="J75" s="325" t="s">
        <v>0</v>
      </c>
      <c r="K75" s="325" t="s">
        <v>2</v>
      </c>
      <c r="L75" s="325" t="s">
        <v>0</v>
      </c>
      <c r="M75" s="325" t="s">
        <v>0</v>
      </c>
      <c r="N75" s="325" t="s">
        <v>0</v>
      </c>
      <c r="O75" s="325" t="s">
        <v>2</v>
      </c>
      <c r="P75" s="325" t="s">
        <v>0</v>
      </c>
      <c r="Q75" s="325" t="s">
        <v>2</v>
      </c>
      <c r="R75" s="325" t="s">
        <v>0</v>
      </c>
      <c r="S75" s="325" t="s">
        <v>0</v>
      </c>
    </row>
    <row r="76" spans="1:19" s="8" customFormat="1" ht="15.75">
      <c r="A76" s="293" t="s">
        <v>267</v>
      </c>
      <c r="B76" s="294"/>
      <c r="C76" s="294"/>
      <c r="D76" s="294"/>
      <c r="E76" s="298"/>
      <c r="F76" s="229">
        <v>0.2</v>
      </c>
      <c r="G76" s="325" t="s">
        <v>0</v>
      </c>
      <c r="H76" s="325" t="s">
        <v>0</v>
      </c>
      <c r="I76" s="325" t="s">
        <v>0</v>
      </c>
      <c r="J76" s="325" t="s">
        <v>0</v>
      </c>
      <c r="K76" s="325" t="s">
        <v>58</v>
      </c>
      <c r="L76" s="325" t="s">
        <v>0</v>
      </c>
      <c r="M76" s="325" t="s">
        <v>2</v>
      </c>
      <c r="N76" s="325" t="s">
        <v>0</v>
      </c>
      <c r="O76" s="325" t="s">
        <v>2</v>
      </c>
      <c r="P76" s="325" t="s">
        <v>0</v>
      </c>
      <c r="Q76" s="325" t="s">
        <v>0</v>
      </c>
      <c r="R76" s="325" t="s">
        <v>0</v>
      </c>
      <c r="S76" s="325" t="s">
        <v>2</v>
      </c>
    </row>
    <row r="77" spans="1:19" s="8" customFormat="1" ht="15.75">
      <c r="A77" s="293" t="s">
        <v>333</v>
      </c>
      <c r="B77" s="298"/>
      <c r="C77" s="298"/>
      <c r="D77" s="296"/>
      <c r="E77" s="298"/>
      <c r="F77" s="229">
        <v>0.2</v>
      </c>
      <c r="G77" s="325" t="s">
        <v>0</v>
      </c>
      <c r="H77" s="325" t="s">
        <v>2</v>
      </c>
      <c r="I77" s="325" t="s">
        <v>0</v>
      </c>
      <c r="J77" s="325" t="s">
        <v>2</v>
      </c>
      <c r="K77" s="325" t="s">
        <v>0</v>
      </c>
      <c r="L77" s="325" t="s">
        <v>2</v>
      </c>
      <c r="M77" s="325" t="s">
        <v>0</v>
      </c>
      <c r="N77" s="325" t="s">
        <v>2</v>
      </c>
      <c r="O77" s="325" t="s">
        <v>0</v>
      </c>
      <c r="P77" s="325" t="s">
        <v>2</v>
      </c>
      <c r="Q77" s="325" t="s">
        <v>0</v>
      </c>
      <c r="R77" s="325" t="s">
        <v>2</v>
      </c>
      <c r="S77" s="325" t="s">
        <v>0</v>
      </c>
    </row>
    <row r="78" spans="1:19" s="8" customFormat="1" ht="15.75">
      <c r="A78" s="293" t="s">
        <v>271</v>
      </c>
      <c r="B78" s="298"/>
      <c r="C78" s="298"/>
      <c r="D78" s="294"/>
      <c r="E78" s="298"/>
      <c r="F78" s="229">
        <v>0.1</v>
      </c>
      <c r="G78" s="325" t="s">
        <v>0</v>
      </c>
      <c r="H78" s="325" t="s">
        <v>0</v>
      </c>
      <c r="I78" s="325" t="s">
        <v>2</v>
      </c>
      <c r="J78" s="325" t="s">
        <v>0</v>
      </c>
      <c r="K78" s="325" t="s">
        <v>2</v>
      </c>
      <c r="L78" s="325" t="s">
        <v>0</v>
      </c>
      <c r="M78" s="325" t="s">
        <v>0</v>
      </c>
      <c r="N78" s="325" t="s">
        <v>0</v>
      </c>
      <c r="O78" s="325" t="s">
        <v>2</v>
      </c>
      <c r="P78" s="325" t="s">
        <v>0</v>
      </c>
      <c r="Q78" s="325" t="s">
        <v>2</v>
      </c>
      <c r="R78" s="325" t="s">
        <v>0</v>
      </c>
      <c r="S78" s="325" t="s">
        <v>58</v>
      </c>
    </row>
    <row r="79" spans="1:19" s="8" customFormat="1" ht="15.75">
      <c r="A79" s="295" t="s">
        <v>265</v>
      </c>
      <c r="B79" s="294"/>
      <c r="C79" s="294"/>
      <c r="D79" s="294"/>
      <c r="E79" s="353"/>
      <c r="F79" s="231">
        <v>0.4</v>
      </c>
      <c r="G79" s="700" t="s">
        <v>264</v>
      </c>
      <c r="H79" s="701"/>
      <c r="I79" s="701"/>
      <c r="J79" s="701"/>
      <c r="K79" s="701"/>
      <c r="L79" s="701"/>
      <c r="M79" s="701"/>
      <c r="N79" s="701"/>
      <c r="O79" s="701"/>
      <c r="P79" s="701"/>
      <c r="Q79" s="701"/>
      <c r="R79" s="701"/>
      <c r="S79" s="702"/>
    </row>
    <row r="80" spans="1:19" s="8" customFormat="1" ht="9" customHeight="1">
      <c r="A80" s="312"/>
      <c r="B80" s="312"/>
      <c r="C80" s="312"/>
      <c r="D80" s="312"/>
      <c r="E80" s="312"/>
      <c r="F80" s="312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8" customFormat="1" ht="15">
      <c r="A81" s="306"/>
      <c r="B81" s="243" t="s">
        <v>294</v>
      </c>
      <c r="C81" s="243" t="s">
        <v>295</v>
      </c>
      <c r="D81" s="243" t="s">
        <v>302</v>
      </c>
      <c r="E81" s="300" t="s">
        <v>303</v>
      </c>
      <c r="F81" s="355"/>
      <c r="G81" s="380">
        <v>2</v>
      </c>
      <c r="H81" s="316">
        <v>15</v>
      </c>
      <c r="I81" s="316">
        <v>30</v>
      </c>
      <c r="J81" s="316">
        <v>45</v>
      </c>
      <c r="K81" s="316">
        <v>60</v>
      </c>
      <c r="L81" s="316">
        <v>75</v>
      </c>
      <c r="M81" s="316">
        <v>90</v>
      </c>
      <c r="N81" s="316">
        <v>105</v>
      </c>
      <c r="O81" s="316">
        <v>120</v>
      </c>
      <c r="P81" s="316">
        <v>135</v>
      </c>
      <c r="Q81" s="316">
        <v>150</v>
      </c>
      <c r="R81" s="316">
        <v>165</v>
      </c>
      <c r="S81" s="316">
        <v>180</v>
      </c>
    </row>
    <row r="82" spans="1:19" s="8" customFormat="1" ht="15">
      <c r="A82" s="299" t="s">
        <v>350</v>
      </c>
      <c r="B82" s="243">
        <v>420</v>
      </c>
      <c r="C82" s="243">
        <v>3.8</v>
      </c>
      <c r="D82" s="243" t="s">
        <v>299</v>
      </c>
      <c r="E82" s="300">
        <f aca="true" t="shared" si="9" ref="E82:E95">B82*C82</f>
        <v>1596</v>
      </c>
      <c r="F82" s="243"/>
      <c r="G82" s="381">
        <f>E82</f>
        <v>1596</v>
      </c>
      <c r="H82" s="371">
        <f>E82</f>
        <v>1596</v>
      </c>
      <c r="I82" s="371">
        <f>E82</f>
        <v>1596</v>
      </c>
      <c r="J82" s="371">
        <f>E82</f>
        <v>1596</v>
      </c>
      <c r="K82" s="371">
        <f>E82</f>
        <v>1596</v>
      </c>
      <c r="L82" s="371">
        <f>E82</f>
        <v>1596</v>
      </c>
      <c r="M82" s="371">
        <f>E82</f>
        <v>1596</v>
      </c>
      <c r="N82" s="371">
        <f>E82</f>
        <v>1596</v>
      </c>
      <c r="O82" s="371">
        <f>E82</f>
        <v>1596</v>
      </c>
      <c r="P82" s="371">
        <f>E82</f>
        <v>1596</v>
      </c>
      <c r="Q82" s="371">
        <f>E82</f>
        <v>1596</v>
      </c>
      <c r="R82" s="371">
        <f>E82</f>
        <v>1596</v>
      </c>
      <c r="S82" s="371">
        <f>E82</f>
        <v>1596</v>
      </c>
    </row>
    <row r="83" spans="1:19" s="8" customFormat="1" ht="15">
      <c r="A83" s="302" t="s">
        <v>351</v>
      </c>
      <c r="B83" s="243">
        <v>630</v>
      </c>
      <c r="C83" s="358">
        <v>2.2</v>
      </c>
      <c r="D83" s="243" t="s">
        <v>299</v>
      </c>
      <c r="E83" s="300">
        <f t="shared" si="9"/>
        <v>1386</v>
      </c>
      <c r="F83" s="243"/>
      <c r="G83" s="381"/>
      <c r="H83" s="371"/>
      <c r="I83" s="371"/>
      <c r="J83" s="371">
        <f>E83</f>
        <v>1386</v>
      </c>
      <c r="K83" s="371"/>
      <c r="L83" s="371"/>
      <c r="M83" s="371">
        <f>E83</f>
        <v>1386</v>
      </c>
      <c r="N83" s="371"/>
      <c r="O83" s="371"/>
      <c r="P83" s="371">
        <f>E83</f>
        <v>1386</v>
      </c>
      <c r="Q83" s="371"/>
      <c r="R83" s="371"/>
      <c r="S83" s="371">
        <f>E83</f>
        <v>1386</v>
      </c>
    </row>
    <row r="84" spans="1:19" s="8" customFormat="1" ht="15">
      <c r="A84" s="303" t="s">
        <v>355</v>
      </c>
      <c r="B84" s="243">
        <v>630</v>
      </c>
      <c r="C84" s="243">
        <v>2</v>
      </c>
      <c r="D84" s="243" t="s">
        <v>299</v>
      </c>
      <c r="E84" s="300">
        <f t="shared" si="9"/>
        <v>1260</v>
      </c>
      <c r="F84" s="243"/>
      <c r="G84" s="381"/>
      <c r="H84" s="382"/>
      <c r="I84" s="382"/>
      <c r="J84" s="382">
        <f>E84</f>
        <v>1260</v>
      </c>
      <c r="K84" s="382"/>
      <c r="L84" s="382"/>
      <c r="M84" s="382">
        <f>E84</f>
        <v>1260</v>
      </c>
      <c r="N84" s="382"/>
      <c r="O84" s="382"/>
      <c r="P84" s="382">
        <f>E84</f>
        <v>1260</v>
      </c>
      <c r="Q84" s="382"/>
      <c r="R84" s="382"/>
      <c r="S84" s="382">
        <f>E84</f>
        <v>1260</v>
      </c>
    </row>
    <row r="85" spans="1:19" s="8" customFormat="1" ht="15">
      <c r="A85" s="360" t="s">
        <v>356</v>
      </c>
      <c r="B85" s="243">
        <v>630</v>
      </c>
      <c r="C85" s="243">
        <v>0.5</v>
      </c>
      <c r="D85" s="243" t="s">
        <v>299</v>
      </c>
      <c r="E85" s="300">
        <f t="shared" si="9"/>
        <v>315</v>
      </c>
      <c r="F85" s="243"/>
      <c r="G85" s="383"/>
      <c r="H85" s="382"/>
      <c r="I85" s="382"/>
      <c r="J85" s="384">
        <f>E85</f>
        <v>315</v>
      </c>
      <c r="K85" s="384"/>
      <c r="L85" s="384"/>
      <c r="M85" s="384">
        <f>E85</f>
        <v>315</v>
      </c>
      <c r="N85" s="384"/>
      <c r="O85" s="384"/>
      <c r="P85" s="384">
        <f>E85</f>
        <v>315</v>
      </c>
      <c r="Q85" s="384"/>
      <c r="R85" s="384"/>
      <c r="S85" s="384">
        <f>E85</f>
        <v>315</v>
      </c>
    </row>
    <row r="86" spans="1:19" s="9" customFormat="1" ht="14.25" customHeight="1">
      <c r="A86" s="305" t="s">
        <v>349</v>
      </c>
      <c r="B86" s="243">
        <v>630</v>
      </c>
      <c r="C86" s="243">
        <v>1</v>
      </c>
      <c r="D86" s="243" t="s">
        <v>299</v>
      </c>
      <c r="E86" s="300">
        <f t="shared" si="9"/>
        <v>630</v>
      </c>
      <c r="F86" s="243"/>
      <c r="G86" s="381"/>
      <c r="H86" s="382">
        <f>E86</f>
        <v>630</v>
      </c>
      <c r="I86" s="382"/>
      <c r="J86" s="382"/>
      <c r="K86" s="382">
        <f>E86</f>
        <v>630</v>
      </c>
      <c r="L86" s="382"/>
      <c r="M86" s="382"/>
      <c r="N86" s="382">
        <f>E86</f>
        <v>630</v>
      </c>
      <c r="O86" s="382"/>
      <c r="P86" s="382"/>
      <c r="Q86" s="382">
        <f>E86</f>
        <v>630</v>
      </c>
      <c r="R86" s="382"/>
      <c r="S86" s="371"/>
    </row>
    <row r="87" spans="1:19" s="8" customFormat="1" ht="15" customHeight="1">
      <c r="A87" s="306" t="s">
        <v>386</v>
      </c>
      <c r="B87" s="243">
        <v>260</v>
      </c>
      <c r="C87" s="243">
        <v>3.3</v>
      </c>
      <c r="D87" s="243" t="s">
        <v>299</v>
      </c>
      <c r="E87" s="300">
        <f t="shared" si="9"/>
        <v>858</v>
      </c>
      <c r="F87" s="243"/>
      <c r="G87" s="381"/>
      <c r="H87" s="371"/>
      <c r="I87" s="371"/>
      <c r="J87" s="371"/>
      <c r="K87" s="384">
        <f>E87</f>
        <v>858</v>
      </c>
      <c r="L87" s="384"/>
      <c r="M87" s="384"/>
      <c r="N87" s="384"/>
      <c r="O87" s="384"/>
      <c r="P87" s="384"/>
      <c r="Q87" s="384"/>
      <c r="R87" s="384">
        <f>E87</f>
        <v>858</v>
      </c>
      <c r="S87" s="371"/>
    </row>
    <row r="88" spans="1:19" s="8" customFormat="1" ht="15" customHeight="1">
      <c r="A88" s="306" t="s">
        <v>287</v>
      </c>
      <c r="B88" s="243">
        <v>720</v>
      </c>
      <c r="C88" s="243">
        <v>1</v>
      </c>
      <c r="D88" s="243" t="s">
        <v>300</v>
      </c>
      <c r="E88" s="300">
        <f t="shared" si="9"/>
        <v>720</v>
      </c>
      <c r="F88" s="243"/>
      <c r="G88" s="381">
        <f>E88</f>
        <v>720</v>
      </c>
      <c r="H88" s="371">
        <f>E88</f>
        <v>720</v>
      </c>
      <c r="I88" s="371">
        <f>E88</f>
        <v>720</v>
      </c>
      <c r="J88" s="371">
        <f>E88</f>
        <v>720</v>
      </c>
      <c r="K88" s="371">
        <f>E88</f>
        <v>720</v>
      </c>
      <c r="L88" s="371">
        <f>E88</f>
        <v>720</v>
      </c>
      <c r="M88" s="371">
        <f>E88</f>
        <v>720</v>
      </c>
      <c r="N88" s="371">
        <f>E88</f>
        <v>720</v>
      </c>
      <c r="O88" s="371">
        <f>E88</f>
        <v>720</v>
      </c>
      <c r="P88" s="371">
        <f>E88</f>
        <v>720</v>
      </c>
      <c r="Q88" s="371">
        <f>E88</f>
        <v>720</v>
      </c>
      <c r="R88" s="371">
        <f>E88</f>
        <v>720</v>
      </c>
      <c r="S88" s="371">
        <f>E88</f>
        <v>720</v>
      </c>
    </row>
    <row r="89" spans="1:19" s="8" customFormat="1" ht="15" customHeight="1">
      <c r="A89" s="306" t="s">
        <v>288</v>
      </c>
      <c r="B89" s="243">
        <v>1100</v>
      </c>
      <c r="C89" s="243">
        <v>1</v>
      </c>
      <c r="D89" s="243" t="s">
        <v>300</v>
      </c>
      <c r="E89" s="300">
        <f t="shared" si="9"/>
        <v>1100</v>
      </c>
      <c r="F89" s="243"/>
      <c r="G89" s="381"/>
      <c r="H89" s="371"/>
      <c r="I89" s="371">
        <f>E89</f>
        <v>1100</v>
      </c>
      <c r="J89" s="371"/>
      <c r="K89" s="371">
        <f>E89</f>
        <v>1100</v>
      </c>
      <c r="L89" s="371"/>
      <c r="M89" s="371">
        <f>E89</f>
        <v>1100</v>
      </c>
      <c r="N89" s="371"/>
      <c r="O89" s="371">
        <f>E89</f>
        <v>1100</v>
      </c>
      <c r="P89" s="371"/>
      <c r="Q89" s="371">
        <f>E89</f>
        <v>1100</v>
      </c>
      <c r="R89" s="371"/>
      <c r="S89" s="371">
        <f>E89</f>
        <v>1100</v>
      </c>
    </row>
    <row r="90" spans="1:19" s="8" customFormat="1" ht="15" customHeight="1">
      <c r="A90" s="306" t="s">
        <v>289</v>
      </c>
      <c r="B90" s="243">
        <v>12000</v>
      </c>
      <c r="C90" s="243">
        <v>1</v>
      </c>
      <c r="D90" s="243" t="s">
        <v>300</v>
      </c>
      <c r="E90" s="300">
        <f t="shared" si="9"/>
        <v>12000</v>
      </c>
      <c r="F90" s="243"/>
      <c r="G90" s="381"/>
      <c r="H90" s="371"/>
      <c r="I90" s="371"/>
      <c r="J90" s="371"/>
      <c r="K90" s="371"/>
      <c r="L90" s="371"/>
      <c r="M90" s="371"/>
      <c r="N90" s="371">
        <f>E90</f>
        <v>12000</v>
      </c>
      <c r="O90" s="371"/>
      <c r="P90" s="371"/>
      <c r="Q90" s="371"/>
      <c r="R90" s="371"/>
      <c r="S90" s="371"/>
    </row>
    <row r="91" spans="1:19" s="8" customFormat="1" ht="15.75" customHeight="1">
      <c r="A91" s="306" t="s">
        <v>290</v>
      </c>
      <c r="B91" s="243">
        <v>1900</v>
      </c>
      <c r="C91" s="243">
        <v>1</v>
      </c>
      <c r="D91" s="243" t="s">
        <v>300</v>
      </c>
      <c r="E91" s="300">
        <f t="shared" si="9"/>
        <v>1900</v>
      </c>
      <c r="F91" s="243"/>
      <c r="G91" s="38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1"/>
    </row>
    <row r="92" spans="1:19" s="8" customFormat="1" ht="15" customHeight="1">
      <c r="A92" s="308" t="s">
        <v>291</v>
      </c>
      <c r="B92" s="243">
        <v>550</v>
      </c>
      <c r="C92" s="243">
        <v>4</v>
      </c>
      <c r="D92" s="243" t="s">
        <v>300</v>
      </c>
      <c r="E92" s="300">
        <f t="shared" si="9"/>
        <v>2200</v>
      </c>
      <c r="F92" s="243"/>
      <c r="G92" s="381"/>
      <c r="H92" s="371"/>
      <c r="I92" s="371"/>
      <c r="J92" s="371"/>
      <c r="K92" s="371">
        <f>E92</f>
        <v>2200</v>
      </c>
      <c r="L92" s="371"/>
      <c r="M92" s="371"/>
      <c r="N92" s="371"/>
      <c r="O92" s="371">
        <f>E92</f>
        <v>2200</v>
      </c>
      <c r="P92" s="371"/>
      <c r="Q92" s="371"/>
      <c r="R92" s="371"/>
      <c r="S92" s="371">
        <f>E92</f>
        <v>2200</v>
      </c>
    </row>
    <row r="93" spans="1:19" s="8" customFormat="1" ht="15">
      <c r="A93" s="302" t="s">
        <v>337</v>
      </c>
      <c r="B93" s="243">
        <v>300</v>
      </c>
      <c r="C93" s="243">
        <v>3</v>
      </c>
      <c r="D93" s="243" t="s">
        <v>299</v>
      </c>
      <c r="E93" s="300">
        <f t="shared" si="9"/>
        <v>900</v>
      </c>
      <c r="F93" s="243"/>
      <c r="G93" s="385"/>
      <c r="H93" s="386"/>
      <c r="I93" s="386"/>
      <c r="J93" s="371">
        <f>E93</f>
        <v>900</v>
      </c>
      <c r="K93" s="371"/>
      <c r="L93" s="371"/>
      <c r="M93" s="371">
        <f>E93</f>
        <v>900</v>
      </c>
      <c r="N93" s="371"/>
      <c r="O93" s="371"/>
      <c r="P93" s="371">
        <f>E93</f>
        <v>900</v>
      </c>
      <c r="Q93" s="371"/>
      <c r="R93" s="371"/>
      <c r="S93" s="371">
        <f>E93</f>
        <v>900</v>
      </c>
    </row>
    <row r="94" spans="1:19" s="8" customFormat="1" ht="15" customHeight="1">
      <c r="A94" s="306" t="s">
        <v>292</v>
      </c>
      <c r="B94" s="243">
        <v>490</v>
      </c>
      <c r="C94" s="243">
        <v>0.5</v>
      </c>
      <c r="D94" s="243" t="s">
        <v>299</v>
      </c>
      <c r="E94" s="300">
        <f t="shared" si="9"/>
        <v>245</v>
      </c>
      <c r="F94" s="243"/>
      <c r="G94" s="381"/>
      <c r="H94" s="371"/>
      <c r="I94" s="371">
        <f>E94</f>
        <v>245</v>
      </c>
      <c r="J94" s="371"/>
      <c r="K94" s="371">
        <f>E94</f>
        <v>245</v>
      </c>
      <c r="L94" s="371"/>
      <c r="M94" s="371">
        <f>E94</f>
        <v>245</v>
      </c>
      <c r="N94" s="371"/>
      <c r="O94" s="371">
        <f>E94</f>
        <v>245</v>
      </c>
      <c r="P94" s="371"/>
      <c r="Q94" s="371">
        <f>E94</f>
        <v>245</v>
      </c>
      <c r="R94" s="371"/>
      <c r="S94" s="371">
        <f>E94</f>
        <v>245</v>
      </c>
    </row>
    <row r="95" spans="1:19" s="8" customFormat="1" ht="15" customHeight="1">
      <c r="A95" s="306" t="s">
        <v>293</v>
      </c>
      <c r="B95" s="243">
        <v>3200</v>
      </c>
      <c r="C95" s="243">
        <v>1</v>
      </c>
      <c r="D95" s="243" t="s">
        <v>300</v>
      </c>
      <c r="E95" s="300">
        <f t="shared" si="9"/>
        <v>3200</v>
      </c>
      <c r="F95" s="243"/>
      <c r="G95" s="381"/>
      <c r="H95" s="371"/>
      <c r="I95" s="371"/>
      <c r="J95" s="371"/>
      <c r="K95" s="371"/>
      <c r="L95" s="371"/>
      <c r="M95" s="371">
        <f>E95</f>
        <v>3200</v>
      </c>
      <c r="N95" s="371"/>
      <c r="O95" s="371"/>
      <c r="P95" s="371"/>
      <c r="Q95" s="371"/>
      <c r="R95" s="371"/>
      <c r="S95" s="371">
        <f>E95</f>
        <v>3200</v>
      </c>
    </row>
    <row r="96" spans="1:19" s="8" customFormat="1" ht="15">
      <c r="A96" s="312"/>
      <c r="B96" s="20"/>
      <c r="C96" s="20"/>
      <c r="D96" s="14"/>
      <c r="E96" s="302" t="s">
        <v>313</v>
      </c>
      <c r="F96" s="243" t="s">
        <v>328</v>
      </c>
      <c r="G96" s="371">
        <f>G82+G88</f>
        <v>2316</v>
      </c>
      <c r="H96" s="371">
        <f>H82+H88</f>
        <v>2316</v>
      </c>
      <c r="I96" s="371">
        <f>I82+I88+I89+I94</f>
        <v>3661</v>
      </c>
      <c r="J96" s="371">
        <f>J82+J83+J88+J93</f>
        <v>4602</v>
      </c>
      <c r="K96" s="371">
        <f>K82+K88+K89+K92+K94</f>
        <v>5861</v>
      </c>
      <c r="L96" s="371">
        <f>L82+L88</f>
        <v>2316</v>
      </c>
      <c r="M96" s="371">
        <f>M82+M83+M88+M89+M93+M94+M95</f>
        <v>9147</v>
      </c>
      <c r="N96" s="371">
        <f>N82+N88+N90</f>
        <v>14316</v>
      </c>
      <c r="O96" s="371">
        <f>O82+O88+O89+O92+O94</f>
        <v>5861</v>
      </c>
      <c r="P96" s="371">
        <f>P82+P83+P88+P93</f>
        <v>4602</v>
      </c>
      <c r="Q96" s="371">
        <f>Q82+Q88+Q89+Q94</f>
        <v>3661</v>
      </c>
      <c r="R96" s="371">
        <f>R82+R88</f>
        <v>2316</v>
      </c>
      <c r="S96" s="371">
        <f>S82+S83+S88+S89+S92+S93+S94+S95</f>
        <v>11347</v>
      </c>
    </row>
    <row r="97" spans="1:19" s="8" customFormat="1" ht="15">
      <c r="A97" s="312"/>
      <c r="B97" s="14"/>
      <c r="C97" s="14"/>
      <c r="D97" s="20"/>
      <c r="E97" s="365"/>
      <c r="F97" s="304" t="s">
        <v>354</v>
      </c>
      <c r="G97" s="371">
        <f>G82+G88</f>
        <v>2316</v>
      </c>
      <c r="H97" s="371">
        <f>SUM(H82:H88)</f>
        <v>2946</v>
      </c>
      <c r="I97" s="371">
        <f>SUM(I82:I95)</f>
        <v>3661</v>
      </c>
      <c r="J97" s="371">
        <f>J82+J84+J88+J93</f>
        <v>4476</v>
      </c>
      <c r="K97" s="371">
        <f>K82+K86+K88+K89+K92+K94</f>
        <v>6491</v>
      </c>
      <c r="L97" s="371">
        <f>L96</f>
        <v>2316</v>
      </c>
      <c r="M97" s="371">
        <f>M82+M84+M88+M89+M93+M94+M95</f>
        <v>9021</v>
      </c>
      <c r="N97" s="371">
        <f>N82+N86+N88+N90</f>
        <v>14946</v>
      </c>
      <c r="O97" s="371">
        <f>O82+O88+O89+O92+O94</f>
        <v>5861</v>
      </c>
      <c r="P97" s="371">
        <f>P82+P84+P88+P93</f>
        <v>4476</v>
      </c>
      <c r="Q97" s="371">
        <f>Q82+Q86+Q88+Q89+Q94</f>
        <v>4291</v>
      </c>
      <c r="R97" s="371">
        <f>R96</f>
        <v>2316</v>
      </c>
      <c r="S97" s="371">
        <f>S82+S84+S88+S89+S92+S93+S94+S95</f>
        <v>11221</v>
      </c>
    </row>
    <row r="98" spans="1:19" s="8" customFormat="1" ht="15">
      <c r="A98" s="312"/>
      <c r="B98" s="312"/>
      <c r="C98" s="312"/>
      <c r="D98" s="14"/>
      <c r="E98" s="306" t="s">
        <v>312</v>
      </c>
      <c r="F98" s="301" t="s">
        <v>328</v>
      </c>
      <c r="G98" s="371">
        <f>SUM(G82:G88)</f>
        <v>2316</v>
      </c>
      <c r="H98" s="371">
        <f>H82+H88</f>
        <v>2316</v>
      </c>
      <c r="I98" s="371">
        <f>SUM(I82:I95)</f>
        <v>3661</v>
      </c>
      <c r="J98" s="371">
        <f>J82+J88+J93</f>
        <v>3216</v>
      </c>
      <c r="K98" s="371">
        <f>K82+K87+K88+K89+K92+K94</f>
        <v>6719</v>
      </c>
      <c r="L98" s="371">
        <f>L97</f>
        <v>2316</v>
      </c>
      <c r="M98" s="371">
        <f>M82+M88+M89+M93+M94+M95</f>
        <v>7761</v>
      </c>
      <c r="N98" s="371">
        <f>N82+N88+N90</f>
        <v>14316</v>
      </c>
      <c r="O98" s="371">
        <f>O97</f>
        <v>5861</v>
      </c>
      <c r="P98" s="371">
        <f>P82+P88+P93</f>
        <v>3216</v>
      </c>
      <c r="Q98" s="371">
        <f>Q82+Q88+Q89+Q94</f>
        <v>3661</v>
      </c>
      <c r="R98" s="371">
        <f>R82+R87+R88</f>
        <v>3174</v>
      </c>
      <c r="S98" s="371">
        <f>S96</f>
        <v>11347</v>
      </c>
    </row>
    <row r="99" spans="1:19" s="8" customFormat="1" ht="15">
      <c r="A99" s="312"/>
      <c r="B99" s="312"/>
      <c r="C99" s="312"/>
      <c r="D99" s="14"/>
      <c r="E99" s="366"/>
      <c r="F99" s="20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s="8" customFormat="1" ht="15.75">
      <c r="A100" s="317"/>
      <c r="B100" s="357"/>
      <c r="C100" s="357"/>
      <c r="D100" s="357"/>
      <c r="E100" s="319"/>
      <c r="F100" s="243"/>
      <c r="G100" s="38"/>
      <c r="H100" s="14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1:19" s="8" customFormat="1" ht="15.75">
      <c r="A101" s="317"/>
      <c r="B101" s="357"/>
      <c r="C101" s="357"/>
      <c r="D101" s="357"/>
      <c r="E101" s="319"/>
      <c r="F101" s="243"/>
      <c r="G101" s="38"/>
      <c r="H101" s="14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 s="8" customFormat="1" ht="15.75">
      <c r="A102" s="317"/>
      <c r="B102" s="357"/>
      <c r="C102" s="357"/>
      <c r="D102" s="357"/>
      <c r="E102" s="319"/>
      <c r="F102" s="243"/>
      <c r="G102" s="38"/>
      <c r="H102" s="14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s="8" customFormat="1" ht="15.75">
      <c r="A103" s="312"/>
      <c r="B103" s="312"/>
      <c r="C103" s="312"/>
      <c r="D103" s="312"/>
      <c r="E103" s="312"/>
      <c r="F103" s="312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s="8" customFormat="1" ht="15.75">
      <c r="A104" s="312"/>
      <c r="B104" s="312"/>
      <c r="C104" s="312"/>
      <c r="D104" s="312"/>
      <c r="E104" s="312"/>
      <c r="F104" s="312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27" ht="12.75">
      <c r="A105" s="580"/>
      <c r="B105" s="580"/>
      <c r="C105" s="580"/>
      <c r="D105" s="580"/>
      <c r="E105" s="580"/>
      <c r="F105" s="580"/>
      <c r="G105" s="581"/>
      <c r="H105" s="581"/>
      <c r="I105" s="581"/>
      <c r="J105" s="581"/>
      <c r="K105" s="581"/>
      <c r="L105" s="581"/>
      <c r="M105" s="581"/>
      <c r="N105" s="581"/>
      <c r="O105" s="581"/>
      <c r="P105" s="581"/>
      <c r="Q105" s="581"/>
      <c r="R105" s="581"/>
      <c r="S105" s="581"/>
      <c r="T105" s="46"/>
      <c r="U105" s="46"/>
      <c r="V105" s="46"/>
      <c r="W105" s="46"/>
      <c r="X105" s="46"/>
      <c r="Y105" s="46"/>
      <c r="Z105" s="46"/>
      <c r="AA105" s="46"/>
    </row>
    <row r="106" spans="1:27" ht="12.75">
      <c r="A106" s="750" t="s">
        <v>144</v>
      </c>
      <c r="B106" s="750"/>
      <c r="C106" s="750"/>
      <c r="D106" s="750"/>
      <c r="E106" s="750"/>
      <c r="F106" s="750"/>
      <c r="G106" s="750"/>
      <c r="H106" s="750"/>
      <c r="I106" s="750"/>
      <c r="J106" s="750"/>
      <c r="K106" s="750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12.75">
      <c r="A107" s="46"/>
      <c r="B107" s="46"/>
      <c r="C107" s="46"/>
      <c r="D107" s="46"/>
      <c r="E107" s="46"/>
      <c r="F107" s="571"/>
      <c r="G107" s="571"/>
      <c r="H107" s="571"/>
      <c r="I107" s="571"/>
      <c r="J107" s="571"/>
      <c r="K107" s="571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2.75">
      <c r="A108" s="657" t="s">
        <v>422</v>
      </c>
      <c r="B108" s="657"/>
      <c r="C108" s="657"/>
      <c r="D108" s="657"/>
      <c r="E108" s="657"/>
      <c r="F108" s="665"/>
      <c r="G108" s="571"/>
      <c r="H108" s="571"/>
      <c r="I108" s="571"/>
      <c r="J108" s="571"/>
      <c r="K108" s="571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2.75">
      <c r="A109" s="46"/>
      <c r="B109" s="46"/>
      <c r="C109" s="46"/>
      <c r="D109" s="46"/>
      <c r="E109" s="46"/>
      <c r="F109" s="571"/>
      <c r="G109" s="571"/>
      <c r="H109" s="571"/>
      <c r="I109" s="571"/>
      <c r="J109" s="571"/>
      <c r="K109" s="571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2.75">
      <c r="A110" s="657" t="s">
        <v>423</v>
      </c>
      <c r="B110" s="657"/>
      <c r="C110" s="657"/>
      <c r="D110" s="657"/>
      <c r="E110" s="657"/>
      <c r="F110" s="665"/>
      <c r="G110" s="665"/>
      <c r="H110" s="665"/>
      <c r="I110" s="665"/>
      <c r="J110" s="665"/>
      <c r="K110" s="665"/>
      <c r="L110" s="665"/>
      <c r="M110" s="665"/>
      <c r="N110" s="665"/>
      <c r="O110" s="665"/>
      <c r="P110" s="665"/>
      <c r="Q110" s="665"/>
      <c r="R110" s="665"/>
      <c r="S110" s="665"/>
      <c r="T110" s="46"/>
      <c r="U110" s="46"/>
      <c r="V110" s="46"/>
      <c r="W110" s="46"/>
      <c r="X110" s="46"/>
      <c r="Y110" s="46"/>
      <c r="Z110" s="46"/>
      <c r="AA110" s="46"/>
    </row>
    <row r="111" spans="1:27" ht="12.75">
      <c r="A111" s="46"/>
      <c r="B111" s="46"/>
      <c r="C111" s="46"/>
      <c r="D111" s="46"/>
      <c r="E111" s="46"/>
      <c r="F111" s="571"/>
      <c r="G111" s="571"/>
      <c r="H111" s="571"/>
      <c r="I111" s="571"/>
      <c r="J111" s="571"/>
      <c r="K111" s="571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27" ht="12.75">
      <c r="A112" s="46" t="s">
        <v>141</v>
      </c>
      <c r="B112" s="46"/>
      <c r="C112" s="46"/>
      <c r="D112" s="46"/>
      <c r="E112" s="46"/>
      <c r="F112" s="571"/>
      <c r="G112" s="571"/>
      <c r="H112" s="571"/>
      <c r="I112" s="571"/>
      <c r="J112" s="571"/>
      <c r="K112" s="571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</row>
    <row r="113" spans="1:27" ht="12.75">
      <c r="A113" s="46"/>
      <c r="B113" s="46"/>
      <c r="C113" s="46"/>
      <c r="D113" s="46"/>
      <c r="E113" s="46"/>
      <c r="F113" s="571"/>
      <c r="G113" s="571"/>
      <c r="H113" s="571"/>
      <c r="I113" s="571"/>
      <c r="J113" s="571"/>
      <c r="K113" s="571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</row>
    <row r="114" spans="1:27" ht="12.75">
      <c r="A114" s="46" t="s">
        <v>314</v>
      </c>
      <c r="B114" s="46"/>
      <c r="C114" s="46"/>
      <c r="D114" s="46"/>
      <c r="E114" s="46"/>
      <c r="F114" s="571"/>
      <c r="G114" s="571"/>
      <c r="H114" s="571"/>
      <c r="I114" s="571"/>
      <c r="J114" s="571"/>
      <c r="K114" s="571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</row>
    <row r="115" spans="1:27" ht="12.75">
      <c r="A115" s="46"/>
      <c r="B115" s="46"/>
      <c r="C115" s="46"/>
      <c r="D115" s="46"/>
      <c r="E115" s="46"/>
      <c r="F115" s="571"/>
      <c r="G115" s="571"/>
      <c r="H115" s="571"/>
      <c r="I115" s="571"/>
      <c r="J115" s="571"/>
      <c r="K115" s="571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</row>
    <row r="116" spans="1:27" ht="12.75">
      <c r="A116" s="572" t="s">
        <v>315</v>
      </c>
      <c r="B116" s="573"/>
      <c r="C116" s="573"/>
      <c r="D116" s="46"/>
      <c r="E116" s="46"/>
      <c r="F116" s="571"/>
      <c r="G116" s="571"/>
      <c r="H116" s="571"/>
      <c r="I116" s="571"/>
      <c r="J116" s="571"/>
      <c r="K116" s="571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</row>
    <row r="117" spans="1:27" ht="12.75">
      <c r="A117" s="46"/>
      <c r="B117" s="46"/>
      <c r="C117" s="46"/>
      <c r="D117" s="46"/>
      <c r="E117" s="46"/>
      <c r="F117" s="571"/>
      <c r="G117" s="571"/>
      <c r="H117" s="571"/>
      <c r="I117" s="571"/>
      <c r="J117" s="571"/>
      <c r="K117" s="571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</row>
    <row r="118" spans="1:27" ht="12.75">
      <c r="A118" s="572" t="s">
        <v>316</v>
      </c>
      <c r="B118" s="573"/>
      <c r="C118" s="573"/>
      <c r="D118" s="573"/>
      <c r="E118" s="573"/>
      <c r="F118" s="573"/>
      <c r="G118" s="571"/>
      <c r="H118" s="571"/>
      <c r="I118" s="571"/>
      <c r="J118" s="571"/>
      <c r="K118" s="571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</row>
    <row r="119" spans="1:27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</row>
    <row r="120" spans="1:27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</row>
    <row r="121" spans="1:27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</sheetData>
  <sheetProtection/>
  <mergeCells count="6">
    <mergeCell ref="A108:F108"/>
    <mergeCell ref="A110:S110"/>
    <mergeCell ref="A51:A52"/>
    <mergeCell ref="A59:A60"/>
    <mergeCell ref="G79:S79"/>
    <mergeCell ref="A106:K106"/>
  </mergeCells>
  <printOptions/>
  <pageMargins left="0.37" right="0.15" top="0.16" bottom="0.5" header="0.16" footer="0.5"/>
  <pageSetup fitToHeight="0" fitToWidth="0"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32"/>
  <sheetViews>
    <sheetView tabSelected="1" view="pageBreakPreview" zoomScale="75" zoomScaleNormal="75" zoomScaleSheetLayoutView="75" zoomScalePageLayoutView="0" workbookViewId="0" topLeftCell="A1">
      <selection activeCell="B26" sqref="B26:D26"/>
    </sheetView>
  </sheetViews>
  <sheetFormatPr defaultColWidth="9.140625" defaultRowHeight="12.75"/>
  <cols>
    <col min="1" max="1" width="107.57421875" style="0" customWidth="1"/>
    <col min="2" max="2" width="50.421875" style="0" customWidth="1"/>
    <col min="3" max="3" width="13.421875" style="0" hidden="1" customWidth="1"/>
    <col min="4" max="4" width="12.57421875" style="0" customWidth="1"/>
    <col min="5" max="5" width="6.421875" style="0" bestFit="1" customWidth="1"/>
    <col min="6" max="11" width="7.7109375" style="0" customWidth="1"/>
    <col min="17" max="17" width="8.57421875" style="0" customWidth="1"/>
    <col min="18" max="19" width="8.7109375" style="4" hidden="1" customWidth="1"/>
  </cols>
  <sheetData>
    <row r="1" ht="37.5" customHeight="1"/>
    <row r="2" spans="1:19" s="27" customFormat="1" ht="23.25">
      <c r="A2" s="29" t="s">
        <v>117</v>
      </c>
      <c r="R2" s="28"/>
      <c r="S2" s="28"/>
    </row>
    <row r="3" ht="14.25" customHeight="1"/>
    <row r="4" spans="1:19" s="14" customFormat="1" ht="15.75">
      <c r="A4" s="13" t="s">
        <v>64</v>
      </c>
      <c r="R4" s="20"/>
      <c r="S4" s="20"/>
    </row>
    <row r="6" spans="1:19" s="5" customFormat="1" ht="12.75">
      <c r="A6" s="5" t="s">
        <v>78</v>
      </c>
      <c r="R6" s="21"/>
      <c r="S6" s="21"/>
    </row>
    <row r="7" ht="12.75">
      <c r="A7" s="1"/>
    </row>
    <row r="8" spans="1:17" ht="12.75">
      <c r="A8" s="592" t="s">
        <v>50</v>
      </c>
      <c r="B8" s="685" t="s">
        <v>37</v>
      </c>
      <c r="C8" s="686"/>
      <c r="D8" s="637"/>
      <c r="E8" s="15">
        <v>2</v>
      </c>
      <c r="F8" s="16">
        <v>15</v>
      </c>
      <c r="G8" s="16">
        <v>30</v>
      </c>
      <c r="H8" s="16">
        <v>45</v>
      </c>
      <c r="I8" s="16">
        <v>60</v>
      </c>
      <c r="J8" s="16">
        <v>75</v>
      </c>
      <c r="K8" s="16">
        <v>90</v>
      </c>
      <c r="L8" s="16">
        <v>105</v>
      </c>
      <c r="M8" s="16">
        <v>120</v>
      </c>
      <c r="N8" s="16">
        <v>135</v>
      </c>
      <c r="O8" s="16">
        <v>150</v>
      </c>
      <c r="P8" s="16">
        <v>165</v>
      </c>
      <c r="Q8" s="16">
        <v>180</v>
      </c>
    </row>
    <row r="9" spans="1:17" ht="12.75">
      <c r="A9" s="593"/>
      <c r="B9" s="685" t="s">
        <v>3</v>
      </c>
      <c r="C9" s="686"/>
      <c r="D9" s="637"/>
      <c r="E9" s="17" t="s">
        <v>0</v>
      </c>
      <c r="F9" s="16">
        <v>12</v>
      </c>
      <c r="G9" s="16">
        <v>24</v>
      </c>
      <c r="H9" s="16">
        <v>36</v>
      </c>
      <c r="I9" s="16">
        <v>48</v>
      </c>
      <c r="J9" s="16">
        <v>60</v>
      </c>
      <c r="K9" s="16">
        <v>72</v>
      </c>
      <c r="L9" s="16">
        <v>84</v>
      </c>
      <c r="M9" s="16">
        <v>96</v>
      </c>
      <c r="N9" s="16">
        <v>108</v>
      </c>
      <c r="O9" s="16">
        <v>120</v>
      </c>
      <c r="P9" s="16">
        <v>132</v>
      </c>
      <c r="Q9" s="16">
        <v>144</v>
      </c>
    </row>
    <row r="10" spans="1:19" s="14" customFormat="1" ht="15.75">
      <c r="A10" s="630" t="s">
        <v>4</v>
      </c>
      <c r="B10" s="631"/>
      <c r="C10" s="631"/>
      <c r="D10" s="631"/>
      <c r="E10" s="631"/>
      <c r="F10" s="631"/>
      <c r="G10" s="631"/>
      <c r="H10" s="631"/>
      <c r="I10" s="631"/>
      <c r="J10" s="631"/>
      <c r="K10" s="585"/>
      <c r="Q10" s="35"/>
      <c r="R10" s="20"/>
      <c r="S10" s="20"/>
    </row>
    <row r="11" spans="1:19" ht="12.75">
      <c r="A11" s="583" t="s">
        <v>103</v>
      </c>
      <c r="B11" s="638" t="s">
        <v>35</v>
      </c>
      <c r="C11" s="614"/>
      <c r="D11" s="615"/>
      <c r="E11" s="22" t="s">
        <v>1</v>
      </c>
      <c r="F11" s="22" t="s">
        <v>1</v>
      </c>
      <c r="G11" s="22" t="s">
        <v>1</v>
      </c>
      <c r="H11" s="22" t="s">
        <v>1</v>
      </c>
      <c r="I11" s="22" t="s">
        <v>1</v>
      </c>
      <c r="J11" s="22" t="s">
        <v>1</v>
      </c>
      <c r="K11" s="22" t="s">
        <v>2</v>
      </c>
      <c r="L11" s="22" t="s">
        <v>1</v>
      </c>
      <c r="M11" s="22" t="s">
        <v>1</v>
      </c>
      <c r="N11" s="22" t="s">
        <v>1</v>
      </c>
      <c r="O11" s="22" t="s">
        <v>1</v>
      </c>
      <c r="P11" s="22" t="s">
        <v>1</v>
      </c>
      <c r="Q11" s="22" t="s">
        <v>2</v>
      </c>
      <c r="R11" s="3" t="s">
        <v>79</v>
      </c>
      <c r="S11" s="4" t="s">
        <v>80</v>
      </c>
    </row>
    <row r="12" spans="1:18" ht="12.75">
      <c r="A12" s="591"/>
      <c r="B12" s="649" t="s">
        <v>11</v>
      </c>
      <c r="C12" s="684"/>
      <c r="D12" s="650"/>
      <c r="E12" s="646" t="s">
        <v>36</v>
      </c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2"/>
      <c r="R12" s="3"/>
    </row>
    <row r="13" spans="1:17" ht="12.75">
      <c r="A13" s="687" t="s">
        <v>118</v>
      </c>
      <c r="B13" s="638" t="s">
        <v>35</v>
      </c>
      <c r="C13" s="614"/>
      <c r="D13" s="615"/>
      <c r="E13" s="22" t="s">
        <v>0</v>
      </c>
      <c r="F13" s="22" t="s">
        <v>0</v>
      </c>
      <c r="G13" s="22" t="s">
        <v>0</v>
      </c>
      <c r="H13" s="22" t="s">
        <v>0</v>
      </c>
      <c r="I13" s="22" t="s">
        <v>0</v>
      </c>
      <c r="J13" s="22" t="s">
        <v>0</v>
      </c>
      <c r="K13" s="22" t="s">
        <v>2</v>
      </c>
      <c r="L13" s="22" t="s">
        <v>0</v>
      </c>
      <c r="M13" s="22" t="s">
        <v>0</v>
      </c>
      <c r="N13" s="22" t="s">
        <v>0</v>
      </c>
      <c r="O13" s="22" t="s">
        <v>0</v>
      </c>
      <c r="P13" s="22" t="s">
        <v>0</v>
      </c>
      <c r="Q13" s="22" t="s">
        <v>2</v>
      </c>
    </row>
    <row r="14" spans="1:18" ht="12.75">
      <c r="A14" s="688"/>
      <c r="B14" s="689" t="s">
        <v>11</v>
      </c>
      <c r="C14" s="689"/>
      <c r="D14" s="690"/>
      <c r="E14" s="646" t="s">
        <v>36</v>
      </c>
      <c r="F14" s="691"/>
      <c r="G14" s="691"/>
      <c r="H14" s="691"/>
      <c r="I14" s="691"/>
      <c r="J14" s="691"/>
      <c r="K14" s="691"/>
      <c r="L14" s="691"/>
      <c r="M14" s="691"/>
      <c r="N14" s="691"/>
      <c r="O14" s="691"/>
      <c r="P14" s="691"/>
      <c r="Q14" s="692"/>
      <c r="R14" s="3"/>
    </row>
    <row r="15" spans="1:17" ht="12.75">
      <c r="A15" s="598" t="s">
        <v>6</v>
      </c>
      <c r="B15" s="638" t="s">
        <v>35</v>
      </c>
      <c r="C15" s="614"/>
      <c r="D15" s="615"/>
      <c r="E15" s="22" t="s">
        <v>2</v>
      </c>
      <c r="F15" s="22" t="s">
        <v>2</v>
      </c>
      <c r="G15" s="22" t="s">
        <v>2</v>
      </c>
      <c r="H15" s="22" t="s">
        <v>2</v>
      </c>
      <c r="I15" s="22" t="s">
        <v>2</v>
      </c>
      <c r="J15" s="22" t="s">
        <v>2</v>
      </c>
      <c r="K15" s="22" t="s">
        <v>2</v>
      </c>
      <c r="L15" s="22" t="s">
        <v>2</v>
      </c>
      <c r="M15" s="22" t="s">
        <v>2</v>
      </c>
      <c r="N15" s="22" t="s">
        <v>2</v>
      </c>
      <c r="O15" s="22" t="s">
        <v>2</v>
      </c>
      <c r="P15" s="22" t="s">
        <v>2</v>
      </c>
      <c r="Q15" s="22" t="s">
        <v>2</v>
      </c>
    </row>
    <row r="16" spans="1:17" ht="12.75">
      <c r="A16" s="679"/>
      <c r="B16" s="649" t="s">
        <v>11</v>
      </c>
      <c r="C16" s="684"/>
      <c r="D16" s="650"/>
      <c r="E16" s="646" t="s">
        <v>36</v>
      </c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2"/>
    </row>
    <row r="17" spans="1:17" ht="12.75">
      <c r="A17" s="638" t="s">
        <v>136</v>
      </c>
      <c r="B17" s="614"/>
      <c r="C17" s="614"/>
      <c r="D17" s="582"/>
      <c r="E17" s="22" t="s">
        <v>1</v>
      </c>
      <c r="F17" s="22" t="s">
        <v>1</v>
      </c>
      <c r="G17" s="22" t="s">
        <v>1</v>
      </c>
      <c r="H17" s="22" t="s">
        <v>2</v>
      </c>
      <c r="I17" s="22" t="s">
        <v>1</v>
      </c>
      <c r="J17" s="22" t="s">
        <v>1</v>
      </c>
      <c r="K17" s="22" t="s">
        <v>2</v>
      </c>
      <c r="L17" s="22" t="s">
        <v>1</v>
      </c>
      <c r="M17" s="22" t="s">
        <v>1</v>
      </c>
      <c r="N17" s="22" t="s">
        <v>2</v>
      </c>
      <c r="O17" s="22" t="s">
        <v>1</v>
      </c>
      <c r="P17" s="22" t="s">
        <v>1</v>
      </c>
      <c r="Q17" s="22" t="s">
        <v>2</v>
      </c>
    </row>
    <row r="18" spans="1:17" ht="12.75">
      <c r="A18" s="583" t="s">
        <v>7</v>
      </c>
      <c r="B18" s="638" t="s">
        <v>35</v>
      </c>
      <c r="C18" s="614"/>
      <c r="D18" s="615"/>
      <c r="E18" s="22" t="s">
        <v>0</v>
      </c>
      <c r="F18" s="22" t="s">
        <v>0</v>
      </c>
      <c r="G18" s="22" t="s">
        <v>1</v>
      </c>
      <c r="H18" s="22" t="s">
        <v>0</v>
      </c>
      <c r="I18" s="22" t="s">
        <v>1</v>
      </c>
      <c r="J18" s="22" t="s">
        <v>0</v>
      </c>
      <c r="K18" s="22" t="s">
        <v>1</v>
      </c>
      <c r="L18" s="22" t="s">
        <v>0</v>
      </c>
      <c r="M18" s="22" t="s">
        <v>1</v>
      </c>
      <c r="N18" s="22" t="s">
        <v>0</v>
      </c>
      <c r="O18" s="22" t="s">
        <v>1</v>
      </c>
      <c r="P18" s="22" t="s">
        <v>0</v>
      </c>
      <c r="Q18" s="22" t="s">
        <v>1</v>
      </c>
    </row>
    <row r="19" spans="1:17" ht="12.75">
      <c r="A19" s="584"/>
      <c r="B19" s="649" t="s">
        <v>11</v>
      </c>
      <c r="C19" s="684"/>
      <c r="D19" s="650"/>
      <c r="E19" s="646" t="s">
        <v>36</v>
      </c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2"/>
    </row>
    <row r="20" spans="1:19" s="14" customFormat="1" ht="15.75">
      <c r="A20" s="630" t="s">
        <v>8</v>
      </c>
      <c r="B20" s="631"/>
      <c r="C20" s="631"/>
      <c r="D20" s="631"/>
      <c r="E20" s="631"/>
      <c r="F20" s="631"/>
      <c r="G20" s="631"/>
      <c r="H20" s="631"/>
      <c r="I20" s="631"/>
      <c r="J20" s="631"/>
      <c r="K20" s="631"/>
      <c r="L20" s="632"/>
      <c r="M20" s="632"/>
      <c r="N20" s="632"/>
      <c r="O20" s="632"/>
      <c r="P20" s="632"/>
      <c r="Q20" s="633"/>
      <c r="R20" s="20"/>
      <c r="S20" s="20"/>
    </row>
    <row r="21" spans="1:17" ht="12.75">
      <c r="A21" s="583" t="s">
        <v>142</v>
      </c>
      <c r="B21" s="634" t="s">
        <v>120</v>
      </c>
      <c r="C21" s="603"/>
      <c r="D21" s="615"/>
      <c r="E21" s="22" t="s">
        <v>0</v>
      </c>
      <c r="F21" s="22" t="s">
        <v>0</v>
      </c>
      <c r="G21" s="22" t="s">
        <v>2</v>
      </c>
      <c r="H21" s="22" t="s">
        <v>0</v>
      </c>
      <c r="I21" s="22" t="s">
        <v>2</v>
      </c>
      <c r="J21" s="22" t="s">
        <v>0</v>
      </c>
      <c r="K21" s="22" t="s">
        <v>2</v>
      </c>
      <c r="L21" s="22" t="s">
        <v>0</v>
      </c>
      <c r="M21" s="22" t="s">
        <v>2</v>
      </c>
      <c r="N21" s="22" t="s">
        <v>0</v>
      </c>
      <c r="O21" s="22" t="s">
        <v>2</v>
      </c>
      <c r="P21" s="22" t="s">
        <v>0</v>
      </c>
      <c r="Q21" s="22" t="s">
        <v>2</v>
      </c>
    </row>
    <row r="22" spans="1:17" ht="12.75">
      <c r="A22" s="587"/>
      <c r="B22" s="588" t="s">
        <v>121</v>
      </c>
      <c r="C22" s="589"/>
      <c r="D22" s="590"/>
      <c r="E22" s="22" t="s">
        <v>0</v>
      </c>
      <c r="F22" s="22" t="s">
        <v>0</v>
      </c>
      <c r="G22" s="22" t="s">
        <v>0</v>
      </c>
      <c r="H22" s="22" t="s">
        <v>0</v>
      </c>
      <c r="I22" s="22" t="s">
        <v>2</v>
      </c>
      <c r="J22" s="22" t="s">
        <v>0</v>
      </c>
      <c r="K22" s="22" t="s">
        <v>0</v>
      </c>
      <c r="L22" s="22" t="s">
        <v>0</v>
      </c>
      <c r="M22" s="22" t="s">
        <v>2</v>
      </c>
      <c r="N22" s="22" t="s">
        <v>0</v>
      </c>
      <c r="O22" s="22" t="s">
        <v>0</v>
      </c>
      <c r="P22" s="22" t="s">
        <v>0</v>
      </c>
      <c r="Q22" s="22" t="s">
        <v>2</v>
      </c>
    </row>
    <row r="23" spans="1:17" ht="12.75">
      <c r="A23" s="584"/>
      <c r="B23" s="649" t="s">
        <v>11</v>
      </c>
      <c r="C23" s="684"/>
      <c r="D23" s="650"/>
      <c r="E23" s="646" t="s">
        <v>36</v>
      </c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2"/>
    </row>
    <row r="24" spans="1:19" s="14" customFormat="1" ht="15.75">
      <c r="A24" s="630" t="s">
        <v>9</v>
      </c>
      <c r="B24" s="631"/>
      <c r="C24" s="631"/>
      <c r="D24" s="631"/>
      <c r="E24" s="631"/>
      <c r="F24" s="631"/>
      <c r="G24" s="631"/>
      <c r="H24" s="631"/>
      <c r="I24" s="631"/>
      <c r="J24" s="631"/>
      <c r="K24" s="585"/>
      <c r="Q24" s="35"/>
      <c r="R24" s="20"/>
      <c r="S24" s="20"/>
    </row>
    <row r="25" spans="1:17" ht="12.75" customHeight="1">
      <c r="A25" s="583" t="s">
        <v>10</v>
      </c>
      <c r="B25" s="638" t="s">
        <v>35</v>
      </c>
      <c r="C25" s="614"/>
      <c r="D25" s="615"/>
      <c r="E25" s="22" t="s">
        <v>0</v>
      </c>
      <c r="F25" s="22" t="s">
        <v>1</v>
      </c>
      <c r="G25" s="22" t="s">
        <v>2</v>
      </c>
      <c r="H25" s="22" t="s">
        <v>1</v>
      </c>
      <c r="I25" s="22" t="s">
        <v>2</v>
      </c>
      <c r="J25" s="22" t="s">
        <v>1</v>
      </c>
      <c r="K25" s="22" t="s">
        <v>2</v>
      </c>
      <c r="L25" s="22" t="s">
        <v>1</v>
      </c>
      <c r="M25" s="22" t="s">
        <v>2</v>
      </c>
      <c r="N25" s="22" t="s">
        <v>1</v>
      </c>
      <c r="O25" s="22" t="s">
        <v>2</v>
      </c>
      <c r="P25" s="22" t="s">
        <v>1</v>
      </c>
      <c r="Q25" s="22" t="s">
        <v>2</v>
      </c>
    </row>
    <row r="26" spans="1:17" ht="12.75">
      <c r="A26" s="591"/>
      <c r="B26" s="649" t="s">
        <v>11</v>
      </c>
      <c r="C26" s="684"/>
      <c r="D26" s="650"/>
      <c r="E26" s="646" t="s">
        <v>36</v>
      </c>
      <c r="F26" s="651"/>
      <c r="G26" s="651"/>
      <c r="H26" s="651"/>
      <c r="I26" s="651"/>
      <c r="J26" s="651"/>
      <c r="K26" s="651"/>
      <c r="L26" s="651"/>
      <c r="M26" s="651"/>
      <c r="N26" s="651"/>
      <c r="O26" s="651"/>
      <c r="P26" s="651"/>
      <c r="Q26" s="652"/>
    </row>
    <row r="27" spans="1:17" ht="12.75">
      <c r="A27" s="598" t="s">
        <v>70</v>
      </c>
      <c r="B27" s="599"/>
      <c r="C27" s="599"/>
      <c r="D27" s="604"/>
      <c r="E27" s="22" t="s">
        <v>1</v>
      </c>
      <c r="F27" s="22" t="s">
        <v>1</v>
      </c>
      <c r="G27" s="22" t="s">
        <v>1</v>
      </c>
      <c r="H27" s="22" t="s">
        <v>1</v>
      </c>
      <c r="I27" s="22" t="s">
        <v>1</v>
      </c>
      <c r="J27" s="22" t="s">
        <v>1</v>
      </c>
      <c r="K27" s="22" t="s">
        <v>1</v>
      </c>
      <c r="L27" s="22" t="s">
        <v>1</v>
      </c>
      <c r="M27" s="22" t="s">
        <v>1</v>
      </c>
      <c r="N27" s="22" t="s">
        <v>1</v>
      </c>
      <c r="O27" s="22" t="s">
        <v>1</v>
      </c>
      <c r="P27" s="22" t="s">
        <v>1</v>
      </c>
      <c r="Q27" s="22" t="s">
        <v>1</v>
      </c>
    </row>
    <row r="28" spans="1:17" ht="12" customHeight="1">
      <c r="A28" s="598" t="s">
        <v>138</v>
      </c>
      <c r="B28" s="599"/>
      <c r="C28" s="599"/>
      <c r="D28" s="604"/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2</v>
      </c>
      <c r="J28" s="22" t="s">
        <v>0</v>
      </c>
      <c r="K28" s="22" t="s">
        <v>0</v>
      </c>
      <c r="L28" s="22" t="s">
        <v>0</v>
      </c>
      <c r="M28" s="22" t="s">
        <v>2</v>
      </c>
      <c r="N28" s="22" t="s">
        <v>0</v>
      </c>
      <c r="O28" s="22" t="s">
        <v>0</v>
      </c>
      <c r="P28" s="22" t="s">
        <v>0</v>
      </c>
      <c r="Q28" s="22" t="s">
        <v>2</v>
      </c>
    </row>
    <row r="29" spans="1:17" ht="12" customHeight="1">
      <c r="A29" s="679" t="s">
        <v>137</v>
      </c>
      <c r="B29" s="680"/>
      <c r="C29" s="680"/>
      <c r="D29" s="681"/>
      <c r="E29" s="682" t="s">
        <v>130</v>
      </c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</row>
    <row r="30" spans="1:19" s="14" customFormat="1" ht="15.75">
      <c r="A30" s="605" t="s">
        <v>13</v>
      </c>
      <c r="B30" s="606"/>
      <c r="C30" s="606"/>
      <c r="D30" s="606"/>
      <c r="E30" s="606"/>
      <c r="F30" s="606"/>
      <c r="G30" s="606"/>
      <c r="H30" s="606"/>
      <c r="I30" s="606"/>
      <c r="J30" s="606"/>
      <c r="K30" s="607"/>
      <c r="Q30" s="35"/>
      <c r="R30" s="20"/>
      <c r="S30" s="20"/>
    </row>
    <row r="31" spans="1:17" ht="12.75">
      <c r="A31" s="638" t="s">
        <v>52</v>
      </c>
      <c r="B31" s="614"/>
      <c r="C31" s="614"/>
      <c r="D31" s="582"/>
      <c r="E31" s="22" t="s">
        <v>0</v>
      </c>
      <c r="F31" s="22" t="s">
        <v>0</v>
      </c>
      <c r="G31" s="22" t="s">
        <v>0</v>
      </c>
      <c r="H31" s="22" t="s">
        <v>0</v>
      </c>
      <c r="I31" s="22" t="s">
        <v>0</v>
      </c>
      <c r="J31" s="22" t="s">
        <v>0</v>
      </c>
      <c r="K31" s="22" t="s">
        <v>1</v>
      </c>
      <c r="L31" s="22" t="s">
        <v>0</v>
      </c>
      <c r="M31" s="22" t="s">
        <v>0</v>
      </c>
      <c r="N31" s="22" t="s">
        <v>0</v>
      </c>
      <c r="O31" s="22" t="s">
        <v>0</v>
      </c>
      <c r="P31" s="22" t="s">
        <v>0</v>
      </c>
      <c r="Q31" s="22" t="s">
        <v>1</v>
      </c>
    </row>
    <row r="32" spans="1:17" ht="12.75">
      <c r="A32" s="638" t="s">
        <v>51</v>
      </c>
      <c r="B32" s="614"/>
      <c r="C32" s="614"/>
      <c r="D32" s="582"/>
      <c r="E32" s="22" t="s">
        <v>0</v>
      </c>
      <c r="F32" s="22" t="s">
        <v>0</v>
      </c>
      <c r="G32" s="22" t="s">
        <v>0</v>
      </c>
      <c r="H32" s="22" t="s">
        <v>0</v>
      </c>
      <c r="I32" s="22" t="s">
        <v>0</v>
      </c>
      <c r="J32" s="22" t="s">
        <v>0</v>
      </c>
      <c r="K32" s="22" t="s">
        <v>1</v>
      </c>
      <c r="L32" s="22" t="s">
        <v>0</v>
      </c>
      <c r="M32" s="22" t="s">
        <v>0</v>
      </c>
      <c r="N32" s="22" t="s">
        <v>0</v>
      </c>
      <c r="O32" s="22" t="s">
        <v>0</v>
      </c>
      <c r="P32" s="22" t="s">
        <v>0</v>
      </c>
      <c r="Q32" s="22" t="s">
        <v>1</v>
      </c>
    </row>
    <row r="33" spans="1:19" s="14" customFormat="1" ht="15.75">
      <c r="A33" s="630" t="s">
        <v>14</v>
      </c>
      <c r="B33" s="631"/>
      <c r="C33" s="631"/>
      <c r="D33" s="631"/>
      <c r="E33" s="631"/>
      <c r="F33" s="631"/>
      <c r="G33" s="631"/>
      <c r="H33" s="631"/>
      <c r="I33" s="631"/>
      <c r="J33" s="631"/>
      <c r="K33" s="631"/>
      <c r="L33" s="632"/>
      <c r="M33" s="632"/>
      <c r="N33" s="632"/>
      <c r="O33" s="632"/>
      <c r="P33" s="632"/>
      <c r="Q33" s="633"/>
      <c r="R33" s="20"/>
      <c r="S33" s="20"/>
    </row>
    <row r="34" spans="1:17" ht="12.75">
      <c r="A34" s="638" t="s">
        <v>95</v>
      </c>
      <c r="B34" s="614"/>
      <c r="C34" s="614"/>
      <c r="D34" s="582"/>
      <c r="E34" s="22" t="s">
        <v>0</v>
      </c>
      <c r="F34" s="22" t="s">
        <v>1</v>
      </c>
      <c r="G34" s="22" t="s">
        <v>1</v>
      </c>
      <c r="H34" s="22" t="s">
        <v>1</v>
      </c>
      <c r="I34" s="22" t="s">
        <v>1</v>
      </c>
      <c r="J34" s="22" t="s">
        <v>1</v>
      </c>
      <c r="K34" s="22" t="s">
        <v>1</v>
      </c>
      <c r="L34" s="22" t="s">
        <v>1</v>
      </c>
      <c r="M34" s="22" t="s">
        <v>1</v>
      </c>
      <c r="N34" s="22" t="s">
        <v>1</v>
      </c>
      <c r="O34" s="22" t="s">
        <v>1</v>
      </c>
      <c r="P34" s="22" t="s">
        <v>1</v>
      </c>
      <c r="Q34" s="22" t="s">
        <v>1</v>
      </c>
    </row>
    <row r="35" spans="1:17" ht="12.75">
      <c r="A35" s="638" t="s">
        <v>96</v>
      </c>
      <c r="B35" s="614"/>
      <c r="C35" s="614"/>
      <c r="D35" s="582"/>
      <c r="E35" s="22" t="s">
        <v>0</v>
      </c>
      <c r="F35" s="22" t="s">
        <v>1</v>
      </c>
      <c r="G35" s="22" t="s">
        <v>1</v>
      </c>
      <c r="H35" s="22" t="s">
        <v>1</v>
      </c>
      <c r="I35" s="22" t="s">
        <v>1</v>
      </c>
      <c r="J35" s="22" t="s">
        <v>1</v>
      </c>
      <c r="K35" s="22" t="s">
        <v>1</v>
      </c>
      <c r="L35" s="22" t="s">
        <v>1</v>
      </c>
      <c r="M35" s="22" t="s">
        <v>1</v>
      </c>
      <c r="N35" s="22" t="s">
        <v>1</v>
      </c>
      <c r="O35" s="22" t="s">
        <v>1</v>
      </c>
      <c r="P35" s="22" t="s">
        <v>1</v>
      </c>
      <c r="Q35" s="22" t="s">
        <v>1</v>
      </c>
    </row>
    <row r="36" spans="1:17" ht="12.75">
      <c r="A36" s="638" t="s">
        <v>53</v>
      </c>
      <c r="B36" s="614"/>
      <c r="C36" s="614"/>
      <c r="D36" s="582"/>
      <c r="E36" s="22" t="s">
        <v>1</v>
      </c>
      <c r="F36" s="22" t="s">
        <v>1</v>
      </c>
      <c r="G36" s="22" t="s">
        <v>1</v>
      </c>
      <c r="H36" s="22" t="s">
        <v>1</v>
      </c>
      <c r="I36" s="22" t="s">
        <v>1</v>
      </c>
      <c r="J36" s="22" t="s">
        <v>1</v>
      </c>
      <c r="K36" s="22" t="s">
        <v>1</v>
      </c>
      <c r="L36" s="22" t="s">
        <v>1</v>
      </c>
      <c r="M36" s="22" t="s">
        <v>1</v>
      </c>
      <c r="N36" s="22" t="s">
        <v>1</v>
      </c>
      <c r="O36" s="22" t="s">
        <v>1</v>
      </c>
      <c r="P36" s="22" t="s">
        <v>1</v>
      </c>
      <c r="Q36" s="22" t="s">
        <v>1</v>
      </c>
    </row>
    <row r="37" spans="1:17" ht="12.75">
      <c r="A37" s="638" t="s">
        <v>71</v>
      </c>
      <c r="B37" s="614"/>
      <c r="C37" s="614"/>
      <c r="D37" s="582"/>
      <c r="E37" s="22" t="s">
        <v>1</v>
      </c>
      <c r="F37" s="22" t="s">
        <v>1</v>
      </c>
      <c r="G37" s="22" t="s">
        <v>2</v>
      </c>
      <c r="H37" s="22" t="s">
        <v>1</v>
      </c>
      <c r="I37" s="22" t="s">
        <v>2</v>
      </c>
      <c r="J37" s="22" t="s">
        <v>1</v>
      </c>
      <c r="K37" s="22" t="s">
        <v>2</v>
      </c>
      <c r="L37" s="22" t="s">
        <v>1</v>
      </c>
      <c r="M37" s="22" t="s">
        <v>2</v>
      </c>
      <c r="N37" s="22" t="s">
        <v>1</v>
      </c>
      <c r="O37" s="22" t="s">
        <v>2</v>
      </c>
      <c r="P37" s="22" t="s">
        <v>1</v>
      </c>
      <c r="Q37" s="22" t="s">
        <v>2</v>
      </c>
    </row>
    <row r="38" spans="1:17" ht="12.75">
      <c r="A38" s="638" t="s">
        <v>132</v>
      </c>
      <c r="B38" s="614"/>
      <c r="C38" s="614"/>
      <c r="D38" s="582"/>
      <c r="E38" s="22" t="s">
        <v>0</v>
      </c>
      <c r="F38" s="22" t="s">
        <v>1</v>
      </c>
      <c r="G38" s="22" t="s">
        <v>1</v>
      </c>
      <c r="H38" s="22" t="s">
        <v>1</v>
      </c>
      <c r="I38" s="22" t="s">
        <v>1</v>
      </c>
      <c r="J38" s="22" t="s">
        <v>1</v>
      </c>
      <c r="K38" s="22" t="s">
        <v>1</v>
      </c>
      <c r="L38" s="22" t="s">
        <v>1</v>
      </c>
      <c r="M38" s="22" t="s">
        <v>1</v>
      </c>
      <c r="N38" s="22" t="s">
        <v>1</v>
      </c>
      <c r="O38" s="22" t="s">
        <v>1</v>
      </c>
      <c r="P38" s="22" t="s">
        <v>1</v>
      </c>
      <c r="Q38" s="22" t="s">
        <v>1</v>
      </c>
    </row>
    <row r="39" spans="1:17" ht="12.75">
      <c r="A39" s="638" t="s">
        <v>61</v>
      </c>
      <c r="B39" s="639"/>
      <c r="C39" s="639"/>
      <c r="D39" s="640"/>
      <c r="E39" s="22" t="s">
        <v>0</v>
      </c>
      <c r="F39" s="22" t="s">
        <v>1</v>
      </c>
      <c r="G39" s="22" t="s">
        <v>1</v>
      </c>
      <c r="H39" s="22" t="s">
        <v>1</v>
      </c>
      <c r="I39" s="22" t="s">
        <v>1</v>
      </c>
      <c r="J39" s="22" t="s">
        <v>1</v>
      </c>
      <c r="K39" s="22" t="s">
        <v>1</v>
      </c>
      <c r="L39" s="22" t="s">
        <v>1</v>
      </c>
      <c r="M39" s="22" t="s">
        <v>1</v>
      </c>
      <c r="N39" s="22" t="s">
        <v>1</v>
      </c>
      <c r="O39" s="22" t="s">
        <v>1</v>
      </c>
      <c r="P39" s="22" t="s">
        <v>1</v>
      </c>
      <c r="Q39" s="22" t="s">
        <v>1</v>
      </c>
    </row>
    <row r="40" spans="1:19" s="14" customFormat="1" ht="15.75">
      <c r="A40" s="630" t="s">
        <v>67</v>
      </c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2"/>
      <c r="M40" s="632"/>
      <c r="N40" s="632"/>
      <c r="O40" s="632"/>
      <c r="P40" s="632"/>
      <c r="Q40" s="633"/>
      <c r="R40" s="20"/>
      <c r="S40" s="20"/>
    </row>
    <row r="41" spans="1:19" s="2" customFormat="1" ht="12.75">
      <c r="A41" s="634" t="s">
        <v>69</v>
      </c>
      <c r="B41" s="635"/>
      <c r="C41" s="636"/>
      <c r="D41" s="637"/>
      <c r="E41" s="22" t="s">
        <v>1</v>
      </c>
      <c r="F41" s="22" t="s">
        <v>1</v>
      </c>
      <c r="G41" s="22" t="s">
        <v>1</v>
      </c>
      <c r="H41" s="22" t="s">
        <v>1</v>
      </c>
      <c r="I41" s="22" t="s">
        <v>1</v>
      </c>
      <c r="J41" s="22" t="s">
        <v>1</v>
      </c>
      <c r="K41" s="22" t="s">
        <v>1</v>
      </c>
      <c r="L41" s="22" t="s">
        <v>1</v>
      </c>
      <c r="M41" s="22" t="s">
        <v>1</v>
      </c>
      <c r="N41" s="22" t="s">
        <v>2</v>
      </c>
      <c r="O41" s="22" t="s">
        <v>1</v>
      </c>
      <c r="P41" s="22" t="s">
        <v>1</v>
      </c>
      <c r="Q41" s="22" t="s">
        <v>1</v>
      </c>
      <c r="R41" s="3"/>
      <c r="S41" s="3"/>
    </row>
    <row r="42" spans="1:19" s="2" customFormat="1" ht="12.75">
      <c r="A42" s="638" t="s">
        <v>60</v>
      </c>
      <c r="B42" s="639"/>
      <c r="C42" s="639"/>
      <c r="D42" s="640"/>
      <c r="E42" s="22" t="s">
        <v>0</v>
      </c>
      <c r="F42" s="22" t="s">
        <v>1</v>
      </c>
      <c r="G42" s="22" t="s">
        <v>1</v>
      </c>
      <c r="H42" s="22" t="s">
        <v>1</v>
      </c>
      <c r="I42" s="22" t="s">
        <v>1</v>
      </c>
      <c r="J42" s="22" t="s">
        <v>1</v>
      </c>
      <c r="K42" s="22" t="s">
        <v>1</v>
      </c>
      <c r="L42" s="22" t="s">
        <v>1</v>
      </c>
      <c r="M42" s="22" t="s">
        <v>1</v>
      </c>
      <c r="N42" s="22" t="s">
        <v>1</v>
      </c>
      <c r="O42" s="22" t="s">
        <v>1</v>
      </c>
      <c r="P42" s="22" t="s">
        <v>1</v>
      </c>
      <c r="Q42" s="22" t="s">
        <v>1</v>
      </c>
      <c r="R42" s="3"/>
      <c r="S42" s="3"/>
    </row>
    <row r="43" spans="1:19" s="2" customFormat="1" ht="12.75">
      <c r="A43" s="638" t="s">
        <v>145</v>
      </c>
      <c r="B43" s="639"/>
      <c r="C43" s="639"/>
      <c r="D43" s="640"/>
      <c r="E43" s="22" t="s">
        <v>1</v>
      </c>
      <c r="F43" s="22" t="s">
        <v>1</v>
      </c>
      <c r="G43" s="22" t="s">
        <v>1</v>
      </c>
      <c r="H43" s="22" t="s">
        <v>1</v>
      </c>
      <c r="I43" s="22" t="s">
        <v>1</v>
      </c>
      <c r="J43" s="22" t="s">
        <v>1</v>
      </c>
      <c r="K43" s="22" t="s">
        <v>1</v>
      </c>
      <c r="L43" s="22" t="s">
        <v>1</v>
      </c>
      <c r="M43" s="22" t="s">
        <v>1</v>
      </c>
      <c r="N43" s="22" t="s">
        <v>1</v>
      </c>
      <c r="O43" s="22" t="s">
        <v>1</v>
      </c>
      <c r="P43" s="22" t="s">
        <v>1</v>
      </c>
      <c r="Q43" s="22" t="s">
        <v>1</v>
      </c>
      <c r="R43" s="3"/>
      <c r="S43" s="3"/>
    </row>
    <row r="44" spans="1:19" s="2" customFormat="1" ht="12.75">
      <c r="A44" s="653" t="s">
        <v>122</v>
      </c>
      <c r="B44" s="638" t="s">
        <v>35</v>
      </c>
      <c r="C44" s="614"/>
      <c r="D44" s="615"/>
      <c r="E44" s="22" t="s">
        <v>1</v>
      </c>
      <c r="F44" s="22" t="s">
        <v>1</v>
      </c>
      <c r="G44" s="22" t="s">
        <v>1</v>
      </c>
      <c r="H44" s="22" t="s">
        <v>2</v>
      </c>
      <c r="I44" s="22" t="s">
        <v>1</v>
      </c>
      <c r="J44" s="22" t="s">
        <v>1</v>
      </c>
      <c r="K44" s="22" t="s">
        <v>2</v>
      </c>
      <c r="L44" s="22" t="s">
        <v>1</v>
      </c>
      <c r="M44" s="22" t="s">
        <v>1</v>
      </c>
      <c r="N44" s="22" t="s">
        <v>2</v>
      </c>
      <c r="O44" s="22" t="s">
        <v>1</v>
      </c>
      <c r="P44" s="22" t="s">
        <v>1</v>
      </c>
      <c r="Q44" s="22" t="s">
        <v>2</v>
      </c>
      <c r="R44" s="3"/>
      <c r="S44" s="3"/>
    </row>
    <row r="45" spans="1:19" s="2" customFormat="1" ht="12.75">
      <c r="A45" s="654"/>
      <c r="B45" s="649" t="s">
        <v>11</v>
      </c>
      <c r="C45" s="684"/>
      <c r="D45" s="650"/>
      <c r="E45" s="646" t="s">
        <v>36</v>
      </c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2"/>
      <c r="R45" s="3"/>
      <c r="S45" s="3"/>
    </row>
    <row r="46" spans="1:19" s="2" customFormat="1" ht="12" customHeight="1">
      <c r="A46" s="653" t="s">
        <v>124</v>
      </c>
      <c r="B46" s="638" t="s">
        <v>35</v>
      </c>
      <c r="C46" s="614"/>
      <c r="D46" s="615"/>
      <c r="E46" s="22" t="s">
        <v>1</v>
      </c>
      <c r="F46" s="22" t="s">
        <v>1</v>
      </c>
      <c r="G46" s="22" t="s">
        <v>1</v>
      </c>
      <c r="H46" s="22" t="s">
        <v>1</v>
      </c>
      <c r="I46" s="22" t="s">
        <v>58</v>
      </c>
      <c r="J46" s="22" t="s">
        <v>1</v>
      </c>
      <c r="K46" s="22" t="s">
        <v>1</v>
      </c>
      <c r="L46" s="22" t="s">
        <v>1</v>
      </c>
      <c r="M46" s="22" t="s">
        <v>1</v>
      </c>
      <c r="N46" s="22" t="s">
        <v>1</v>
      </c>
      <c r="O46" s="22" t="s">
        <v>1</v>
      </c>
      <c r="P46" s="22" t="s">
        <v>58</v>
      </c>
      <c r="Q46" s="22" t="s">
        <v>1</v>
      </c>
      <c r="R46" s="3"/>
      <c r="S46" s="3"/>
    </row>
    <row r="47" spans="1:19" s="2" customFormat="1" ht="12" customHeight="1">
      <c r="A47" s="586"/>
      <c r="B47" s="649" t="s">
        <v>11</v>
      </c>
      <c r="C47" s="684"/>
      <c r="D47" s="650"/>
      <c r="E47" s="646" t="s">
        <v>36</v>
      </c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2"/>
      <c r="R47" s="3"/>
      <c r="S47" s="3"/>
    </row>
    <row r="48" spans="1:19" s="2" customFormat="1" ht="12.75">
      <c r="A48" s="25" t="s">
        <v>123</v>
      </c>
      <c r="B48" s="598" t="s">
        <v>35</v>
      </c>
      <c r="C48" s="610"/>
      <c r="D48" s="611"/>
      <c r="E48" s="22" t="s">
        <v>1</v>
      </c>
      <c r="F48" s="22" t="s">
        <v>1</v>
      </c>
      <c r="G48" s="22" t="s">
        <v>1</v>
      </c>
      <c r="H48" s="22" t="s">
        <v>58</v>
      </c>
      <c r="I48" s="22" t="s">
        <v>1</v>
      </c>
      <c r="J48" s="22" t="s">
        <v>1</v>
      </c>
      <c r="K48" s="22" t="s">
        <v>58</v>
      </c>
      <c r="L48" s="22" t="s">
        <v>1</v>
      </c>
      <c r="M48" s="22" t="s">
        <v>1</v>
      </c>
      <c r="N48" s="22" t="s">
        <v>58</v>
      </c>
      <c r="O48" s="22" t="s">
        <v>1</v>
      </c>
      <c r="P48" s="22" t="s">
        <v>1</v>
      </c>
      <c r="Q48" s="22" t="s">
        <v>58</v>
      </c>
      <c r="R48" s="3"/>
      <c r="S48" s="3"/>
    </row>
    <row r="49" spans="1:19" s="2" customFormat="1" ht="12.75">
      <c r="A49" s="33" t="s">
        <v>126</v>
      </c>
      <c r="B49" s="612"/>
      <c r="C49" s="623"/>
      <c r="D49" s="602"/>
      <c r="E49" s="22" t="s">
        <v>1</v>
      </c>
      <c r="F49" s="22" t="s">
        <v>1</v>
      </c>
      <c r="G49" s="22" t="s">
        <v>1</v>
      </c>
      <c r="H49" s="22" t="s">
        <v>1</v>
      </c>
      <c r="I49" s="22" t="s">
        <v>1</v>
      </c>
      <c r="J49" s="22" t="s">
        <v>1</v>
      </c>
      <c r="K49" s="22" t="s">
        <v>1</v>
      </c>
      <c r="L49" s="22" t="s">
        <v>58</v>
      </c>
      <c r="M49" s="22" t="s">
        <v>1</v>
      </c>
      <c r="N49" s="22" t="s">
        <v>1</v>
      </c>
      <c r="O49" s="22" t="s">
        <v>1</v>
      </c>
      <c r="P49" s="22" t="s">
        <v>1</v>
      </c>
      <c r="Q49" s="22" t="s">
        <v>1</v>
      </c>
      <c r="R49" s="3"/>
      <c r="S49" s="3"/>
    </row>
    <row r="50" spans="1:19" s="2" customFormat="1" ht="12" customHeight="1">
      <c r="A50" s="26"/>
      <c r="B50" s="684" t="s">
        <v>11</v>
      </c>
      <c r="C50" s="684"/>
      <c r="D50" s="645"/>
      <c r="E50" s="646" t="s">
        <v>36</v>
      </c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8"/>
      <c r="R50" s="3"/>
      <c r="S50" s="3"/>
    </row>
    <row r="51" spans="1:19" s="2" customFormat="1" ht="12.75">
      <c r="A51" s="32" t="s">
        <v>127</v>
      </c>
      <c r="B51" s="598" t="s">
        <v>35</v>
      </c>
      <c r="C51" s="599"/>
      <c r="D51" s="600"/>
      <c r="E51" s="655" t="s">
        <v>1</v>
      </c>
      <c r="F51" s="608" t="s">
        <v>58</v>
      </c>
      <c r="G51" s="655" t="s">
        <v>1</v>
      </c>
      <c r="H51" s="655" t="s">
        <v>1</v>
      </c>
      <c r="I51" s="608" t="s">
        <v>58</v>
      </c>
      <c r="J51" s="655" t="s">
        <v>1</v>
      </c>
      <c r="K51" s="655" t="s">
        <v>1</v>
      </c>
      <c r="L51" s="608" t="s">
        <v>58</v>
      </c>
      <c r="M51" s="655" t="s">
        <v>1</v>
      </c>
      <c r="N51" s="655" t="s">
        <v>1</v>
      </c>
      <c r="O51" s="608" t="s">
        <v>58</v>
      </c>
      <c r="P51" s="655" t="s">
        <v>1</v>
      </c>
      <c r="Q51" s="655" t="s">
        <v>1</v>
      </c>
      <c r="R51" s="3"/>
      <c r="S51" s="3"/>
    </row>
    <row r="52" spans="1:19" s="2" customFormat="1" ht="12.75">
      <c r="A52" s="32" t="s">
        <v>128</v>
      </c>
      <c r="B52" s="601"/>
      <c r="C52" s="623"/>
      <c r="D52" s="602"/>
      <c r="E52" s="656"/>
      <c r="F52" s="609"/>
      <c r="G52" s="656"/>
      <c r="H52" s="656"/>
      <c r="I52" s="609"/>
      <c r="J52" s="656"/>
      <c r="K52" s="656"/>
      <c r="L52" s="609"/>
      <c r="M52" s="656"/>
      <c r="N52" s="656"/>
      <c r="O52" s="609"/>
      <c r="P52" s="656"/>
      <c r="Q52" s="656"/>
      <c r="R52" s="3"/>
      <c r="S52" s="3"/>
    </row>
    <row r="53" spans="1:19" s="2" customFormat="1" ht="12.75">
      <c r="A53" s="26"/>
      <c r="B53" s="649" t="s">
        <v>11</v>
      </c>
      <c r="C53" s="684"/>
      <c r="D53" s="650"/>
      <c r="E53" s="646" t="s">
        <v>36</v>
      </c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2"/>
      <c r="R53" s="3"/>
      <c r="S53" s="3"/>
    </row>
    <row r="54" spans="1:19" s="2" customFormat="1" ht="12.75">
      <c r="A54" s="634" t="s">
        <v>62</v>
      </c>
      <c r="B54" s="635"/>
      <c r="C54" s="603"/>
      <c r="D54" s="615"/>
      <c r="E54" s="22" t="s">
        <v>1</v>
      </c>
      <c r="F54" s="22" t="s">
        <v>1</v>
      </c>
      <c r="G54" s="22" t="s">
        <v>1</v>
      </c>
      <c r="H54" s="22" t="s">
        <v>1</v>
      </c>
      <c r="I54" s="22" t="s">
        <v>1</v>
      </c>
      <c r="J54" s="22" t="s">
        <v>1</v>
      </c>
      <c r="K54" s="22" t="s">
        <v>1</v>
      </c>
      <c r="L54" s="22" t="s">
        <v>1</v>
      </c>
      <c r="M54" s="22" t="s">
        <v>1</v>
      </c>
      <c r="N54" s="22" t="s">
        <v>1</v>
      </c>
      <c r="O54" s="22" t="s">
        <v>1</v>
      </c>
      <c r="P54" s="22" t="s">
        <v>1</v>
      </c>
      <c r="Q54" s="22" t="s">
        <v>1</v>
      </c>
      <c r="R54" s="3"/>
      <c r="S54" s="3"/>
    </row>
    <row r="55" spans="1:19" s="37" customFormat="1" ht="15.75">
      <c r="A55" s="624" t="s">
        <v>68</v>
      </c>
      <c r="B55" s="596"/>
      <c r="C55" s="596"/>
      <c r="D55" s="596"/>
      <c r="E55" s="596"/>
      <c r="F55" s="596"/>
      <c r="G55" s="596"/>
      <c r="H55" s="596"/>
      <c r="I55" s="596"/>
      <c r="J55" s="596"/>
      <c r="K55" s="596"/>
      <c r="L55" s="625"/>
      <c r="M55" s="625"/>
      <c r="N55" s="625"/>
      <c r="O55" s="625"/>
      <c r="P55" s="625"/>
      <c r="Q55" s="626"/>
      <c r="R55" s="36"/>
      <c r="S55" s="36"/>
    </row>
    <row r="56" spans="1:19" s="2" customFormat="1" ht="12.75">
      <c r="A56" s="653" t="s">
        <v>131</v>
      </c>
      <c r="B56" s="638" t="s">
        <v>35</v>
      </c>
      <c r="C56" s="614"/>
      <c r="D56" s="615"/>
      <c r="E56" s="22" t="s">
        <v>1</v>
      </c>
      <c r="F56" s="22" t="s">
        <v>1</v>
      </c>
      <c r="G56" s="22" t="s">
        <v>1</v>
      </c>
      <c r="H56" s="22" t="s">
        <v>1</v>
      </c>
      <c r="I56" s="22" t="s">
        <v>1</v>
      </c>
      <c r="J56" s="22" t="s">
        <v>1</v>
      </c>
      <c r="K56" s="22" t="s">
        <v>1</v>
      </c>
      <c r="L56" s="22" t="s">
        <v>1</v>
      </c>
      <c r="M56" s="22" t="s">
        <v>1</v>
      </c>
      <c r="N56" s="22" t="s">
        <v>1</v>
      </c>
      <c r="O56" s="22" t="s">
        <v>1</v>
      </c>
      <c r="P56" s="22" t="s">
        <v>1</v>
      </c>
      <c r="Q56" s="22" t="s">
        <v>1</v>
      </c>
      <c r="R56" s="3"/>
      <c r="S56" s="3"/>
    </row>
    <row r="57" spans="1:19" s="2" customFormat="1" ht="12.75">
      <c r="A57" s="654"/>
      <c r="B57" s="649" t="s">
        <v>11</v>
      </c>
      <c r="C57" s="684"/>
      <c r="D57" s="650"/>
      <c r="E57" s="646" t="s">
        <v>36</v>
      </c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2"/>
      <c r="R57" s="3"/>
      <c r="S57" s="3"/>
    </row>
    <row r="58" spans="1:19" s="2" customFormat="1" ht="12.75">
      <c r="A58" s="595" t="s">
        <v>129</v>
      </c>
      <c r="B58" s="595"/>
      <c r="C58" s="672"/>
      <c r="D58" s="672"/>
      <c r="E58" s="22" t="s">
        <v>1</v>
      </c>
      <c r="F58" s="22" t="s">
        <v>1</v>
      </c>
      <c r="G58" s="22" t="s">
        <v>1</v>
      </c>
      <c r="H58" s="22" t="s">
        <v>1</v>
      </c>
      <c r="I58" s="22" t="s">
        <v>1</v>
      </c>
      <c r="J58" s="22" t="s">
        <v>1</v>
      </c>
      <c r="K58" s="22" t="s">
        <v>1</v>
      </c>
      <c r="L58" s="22" t="s">
        <v>1</v>
      </c>
      <c r="M58" s="22" t="s">
        <v>1</v>
      </c>
      <c r="N58" s="22" t="s">
        <v>1</v>
      </c>
      <c r="O58" s="22" t="s">
        <v>1</v>
      </c>
      <c r="P58" s="22" t="s">
        <v>1</v>
      </c>
      <c r="Q58" s="22" t="s">
        <v>1</v>
      </c>
      <c r="R58" s="3"/>
      <c r="S58" s="3"/>
    </row>
    <row r="59" spans="1:19" s="2" customFormat="1" ht="12.75">
      <c r="A59" s="634" t="s">
        <v>133</v>
      </c>
      <c r="B59" s="635"/>
      <c r="C59" s="636"/>
      <c r="D59" s="637"/>
      <c r="E59" s="22" t="s">
        <v>1</v>
      </c>
      <c r="F59" s="22" t="s">
        <v>1</v>
      </c>
      <c r="G59" s="22" t="s">
        <v>1</v>
      </c>
      <c r="H59" s="22" t="s">
        <v>1</v>
      </c>
      <c r="I59" s="22" t="s">
        <v>1</v>
      </c>
      <c r="J59" s="22" t="s">
        <v>1</v>
      </c>
      <c r="K59" s="22" t="s">
        <v>1</v>
      </c>
      <c r="L59" s="22" t="s">
        <v>1</v>
      </c>
      <c r="M59" s="22" t="s">
        <v>1</v>
      </c>
      <c r="N59" s="22" t="s">
        <v>1</v>
      </c>
      <c r="O59" s="22" t="s">
        <v>1</v>
      </c>
      <c r="P59" s="22" t="s">
        <v>1</v>
      </c>
      <c r="Q59" s="22" t="s">
        <v>1</v>
      </c>
      <c r="R59" s="3"/>
      <c r="S59" s="3"/>
    </row>
    <row r="60" spans="1:19" s="2" customFormat="1" ht="12.75">
      <c r="A60" s="634" t="s">
        <v>76</v>
      </c>
      <c r="B60" s="636"/>
      <c r="C60" s="636"/>
      <c r="D60" s="637"/>
      <c r="E60" s="22" t="s">
        <v>1</v>
      </c>
      <c r="F60" s="22" t="s">
        <v>0</v>
      </c>
      <c r="G60" s="22" t="s">
        <v>0</v>
      </c>
      <c r="H60" s="22" t="s">
        <v>0</v>
      </c>
      <c r="I60" s="22" t="s">
        <v>0</v>
      </c>
      <c r="J60" s="22" t="s">
        <v>0</v>
      </c>
      <c r="K60" s="22" t="s">
        <v>0</v>
      </c>
      <c r="L60" s="22" t="s">
        <v>0</v>
      </c>
      <c r="M60" s="22" t="s">
        <v>0</v>
      </c>
      <c r="N60" s="22" t="s">
        <v>0</v>
      </c>
      <c r="O60" s="22" t="s">
        <v>0</v>
      </c>
      <c r="P60" s="22" t="s">
        <v>0</v>
      </c>
      <c r="Q60" s="22" t="s">
        <v>0</v>
      </c>
      <c r="R60" s="3"/>
      <c r="S60" s="3"/>
    </row>
    <row r="61" spans="1:19" s="39" customFormat="1" ht="15.75">
      <c r="A61" s="624" t="s">
        <v>16</v>
      </c>
      <c r="B61" s="625"/>
      <c r="C61" s="625"/>
      <c r="D61" s="625"/>
      <c r="E61" s="625"/>
      <c r="F61" s="625"/>
      <c r="G61" s="625"/>
      <c r="H61" s="625"/>
      <c r="I61" s="625"/>
      <c r="J61" s="625"/>
      <c r="K61" s="625"/>
      <c r="L61" s="625"/>
      <c r="M61" s="625"/>
      <c r="N61" s="625"/>
      <c r="O61" s="625"/>
      <c r="P61" s="625"/>
      <c r="Q61" s="626"/>
      <c r="R61" s="38"/>
      <c r="S61" s="38"/>
    </row>
    <row r="62" spans="1:19" s="2" customFormat="1" ht="12.75">
      <c r="A62" s="634" t="s">
        <v>56</v>
      </c>
      <c r="B62" s="635"/>
      <c r="C62" s="636"/>
      <c r="D62" s="637"/>
      <c r="E62" s="22" t="s">
        <v>0</v>
      </c>
      <c r="F62" s="22" t="s">
        <v>1</v>
      </c>
      <c r="G62" s="22" t="s">
        <v>1</v>
      </c>
      <c r="H62" s="22" t="s">
        <v>1</v>
      </c>
      <c r="I62" s="22" t="s">
        <v>1</v>
      </c>
      <c r="J62" s="22" t="s">
        <v>1</v>
      </c>
      <c r="K62" s="22" t="s">
        <v>1</v>
      </c>
      <c r="L62" s="22" t="s">
        <v>1</v>
      </c>
      <c r="M62" s="22" t="s">
        <v>1</v>
      </c>
      <c r="N62" s="22" t="s">
        <v>1</v>
      </c>
      <c r="O62" s="22" t="s">
        <v>1</v>
      </c>
      <c r="P62" s="22" t="s">
        <v>1</v>
      </c>
      <c r="Q62" s="22" t="s">
        <v>1</v>
      </c>
      <c r="R62" s="3"/>
      <c r="S62" s="3"/>
    </row>
    <row r="63" spans="1:19" s="2" customFormat="1" ht="12.75">
      <c r="A63" s="634" t="s">
        <v>134</v>
      </c>
      <c r="B63" s="636"/>
      <c r="C63" s="636"/>
      <c r="D63" s="636"/>
      <c r="E63" s="22" t="s">
        <v>0</v>
      </c>
      <c r="F63" s="22" t="s">
        <v>1</v>
      </c>
      <c r="G63" s="22" t="s">
        <v>1</v>
      </c>
      <c r="H63" s="22" t="s">
        <v>1</v>
      </c>
      <c r="I63" s="22" t="s">
        <v>1</v>
      </c>
      <c r="J63" s="22" t="s">
        <v>1</v>
      </c>
      <c r="K63" s="22" t="s">
        <v>1</v>
      </c>
      <c r="L63" s="22" t="s">
        <v>1</v>
      </c>
      <c r="M63" s="22" t="s">
        <v>1</v>
      </c>
      <c r="N63" s="22" t="s">
        <v>1</v>
      </c>
      <c r="O63" s="22" t="s">
        <v>1</v>
      </c>
      <c r="P63" s="22" t="s">
        <v>1</v>
      </c>
      <c r="Q63" s="22" t="s">
        <v>1</v>
      </c>
      <c r="R63" s="3"/>
      <c r="S63" s="3"/>
    </row>
    <row r="64" spans="1:19" s="39" customFormat="1" ht="15.75">
      <c r="A64" s="624" t="s">
        <v>74</v>
      </c>
      <c r="B64" s="596"/>
      <c r="C64" s="596"/>
      <c r="D64" s="596"/>
      <c r="E64" s="596"/>
      <c r="F64" s="596"/>
      <c r="G64" s="596"/>
      <c r="H64" s="596"/>
      <c r="I64" s="596"/>
      <c r="J64" s="596"/>
      <c r="K64" s="596"/>
      <c r="L64" s="625"/>
      <c r="M64" s="625"/>
      <c r="N64" s="625"/>
      <c r="O64" s="625"/>
      <c r="P64" s="625"/>
      <c r="Q64" s="626"/>
      <c r="R64" s="38"/>
      <c r="S64" s="38"/>
    </row>
    <row r="65" spans="1:19" s="2" customFormat="1" ht="12.75">
      <c r="A65" s="634" t="s">
        <v>65</v>
      </c>
      <c r="B65" s="635"/>
      <c r="C65" s="635"/>
      <c r="D65" s="594"/>
      <c r="E65" s="22" t="s">
        <v>0</v>
      </c>
      <c r="F65" s="22" t="s">
        <v>1</v>
      </c>
      <c r="G65" s="22" t="s">
        <v>1</v>
      </c>
      <c r="H65" s="22" t="s">
        <v>1</v>
      </c>
      <c r="I65" s="22" t="s">
        <v>1</v>
      </c>
      <c r="J65" s="22" t="s">
        <v>1</v>
      </c>
      <c r="K65" s="22" t="s">
        <v>1</v>
      </c>
      <c r="L65" s="22" t="s">
        <v>1</v>
      </c>
      <c r="M65" s="22" t="s">
        <v>1</v>
      </c>
      <c r="N65" s="22" t="s">
        <v>1</v>
      </c>
      <c r="O65" s="22" t="s">
        <v>1</v>
      </c>
      <c r="P65" s="22" t="s">
        <v>1</v>
      </c>
      <c r="Q65" s="22" t="s">
        <v>1</v>
      </c>
      <c r="R65" s="3"/>
      <c r="S65" s="3"/>
    </row>
    <row r="66" spans="1:19" s="2" customFormat="1" ht="12" customHeight="1">
      <c r="A66" s="653" t="s">
        <v>94</v>
      </c>
      <c r="B66" s="638" t="s">
        <v>35</v>
      </c>
      <c r="C66" s="614"/>
      <c r="D66" s="615"/>
      <c r="E66" s="22" t="s">
        <v>0</v>
      </c>
      <c r="F66" s="22" t="s">
        <v>1</v>
      </c>
      <c r="G66" s="22" t="s">
        <v>1</v>
      </c>
      <c r="H66" s="22" t="s">
        <v>58</v>
      </c>
      <c r="I66" s="22" t="s">
        <v>1</v>
      </c>
      <c r="J66" s="22" t="s">
        <v>1</v>
      </c>
      <c r="K66" s="22" t="s">
        <v>58</v>
      </c>
      <c r="L66" s="22" t="s">
        <v>1</v>
      </c>
      <c r="M66" s="22" t="s">
        <v>1</v>
      </c>
      <c r="N66" s="22" t="s">
        <v>58</v>
      </c>
      <c r="O66" s="22" t="s">
        <v>1</v>
      </c>
      <c r="P66" s="22" t="s">
        <v>1</v>
      </c>
      <c r="Q66" s="22" t="s">
        <v>58</v>
      </c>
      <c r="R66" s="3"/>
      <c r="S66" s="3"/>
    </row>
    <row r="67" spans="1:19" s="2" customFormat="1" ht="12.75">
      <c r="A67" s="654"/>
      <c r="B67" s="649" t="s">
        <v>11</v>
      </c>
      <c r="C67" s="684"/>
      <c r="D67" s="650"/>
      <c r="E67" s="646" t="s">
        <v>36</v>
      </c>
      <c r="F67" s="651"/>
      <c r="G67" s="651"/>
      <c r="H67" s="651"/>
      <c r="I67" s="651"/>
      <c r="J67" s="651"/>
      <c r="K67" s="651"/>
      <c r="L67" s="651"/>
      <c r="M67" s="651"/>
      <c r="N67" s="651"/>
      <c r="O67" s="651"/>
      <c r="P67" s="651"/>
      <c r="Q67" s="652"/>
      <c r="R67" s="3"/>
      <c r="S67" s="3"/>
    </row>
    <row r="68" spans="1:19" s="37" customFormat="1" ht="15.75">
      <c r="A68" s="624" t="s">
        <v>72</v>
      </c>
      <c r="B68" s="596"/>
      <c r="C68" s="596"/>
      <c r="D68" s="596"/>
      <c r="E68" s="596"/>
      <c r="F68" s="596"/>
      <c r="G68" s="596"/>
      <c r="H68" s="596"/>
      <c r="I68" s="596"/>
      <c r="J68" s="596"/>
      <c r="K68" s="596"/>
      <c r="L68" s="625"/>
      <c r="M68" s="625"/>
      <c r="N68" s="625"/>
      <c r="O68" s="625"/>
      <c r="P68" s="625"/>
      <c r="Q68" s="626"/>
      <c r="R68" s="36"/>
      <c r="S68" s="36"/>
    </row>
    <row r="69" spans="1:19" s="2" customFormat="1" ht="12.75">
      <c r="A69" s="595" t="s">
        <v>63</v>
      </c>
      <c r="B69" s="595"/>
      <c r="C69" s="597"/>
      <c r="D69" s="597"/>
      <c r="E69" s="22" t="s">
        <v>1</v>
      </c>
      <c r="F69" s="22" t="s">
        <v>1</v>
      </c>
      <c r="G69" s="22" t="s">
        <v>1</v>
      </c>
      <c r="H69" s="22" t="s">
        <v>1</v>
      </c>
      <c r="I69" s="22" t="s">
        <v>1</v>
      </c>
      <c r="J69" s="22" t="s">
        <v>1</v>
      </c>
      <c r="K69" s="22" t="s">
        <v>1</v>
      </c>
      <c r="L69" s="22" t="s">
        <v>1</v>
      </c>
      <c r="M69" s="22" t="s">
        <v>1</v>
      </c>
      <c r="N69" s="22" t="s">
        <v>1</v>
      </c>
      <c r="O69" s="22" t="s">
        <v>1</v>
      </c>
      <c r="P69" s="22" t="s">
        <v>1</v>
      </c>
      <c r="Q69" s="22" t="s">
        <v>1</v>
      </c>
      <c r="R69" s="3"/>
      <c r="S69" s="3"/>
    </row>
    <row r="70" spans="1:19" s="2" customFormat="1" ht="12.75">
      <c r="A70" s="634" t="s">
        <v>135</v>
      </c>
      <c r="B70" s="636"/>
      <c r="C70" s="636"/>
      <c r="D70" s="637"/>
      <c r="E70" s="22" t="s">
        <v>0</v>
      </c>
      <c r="F70" s="22" t="s">
        <v>1</v>
      </c>
      <c r="G70" s="22" t="s">
        <v>1</v>
      </c>
      <c r="H70" s="22" t="s">
        <v>1</v>
      </c>
      <c r="I70" s="22" t="s">
        <v>1</v>
      </c>
      <c r="J70" s="22" t="s">
        <v>1</v>
      </c>
      <c r="K70" s="22" t="s">
        <v>1</v>
      </c>
      <c r="L70" s="22" t="s">
        <v>1</v>
      </c>
      <c r="M70" s="22" t="s">
        <v>1</v>
      </c>
      <c r="N70" s="22" t="s">
        <v>1</v>
      </c>
      <c r="O70" s="22" t="s">
        <v>1</v>
      </c>
      <c r="P70" s="22" t="s">
        <v>1</v>
      </c>
      <c r="Q70" s="22" t="s">
        <v>1</v>
      </c>
      <c r="R70" s="3"/>
      <c r="S70" s="3"/>
    </row>
    <row r="71" spans="1:19" s="2" customFormat="1" ht="12.75">
      <c r="A71" s="595" t="s">
        <v>73</v>
      </c>
      <c r="B71" s="672"/>
      <c r="C71" s="672"/>
      <c r="D71" s="672"/>
      <c r="E71" s="22" t="s">
        <v>0</v>
      </c>
      <c r="F71" s="22" t="s">
        <v>1</v>
      </c>
      <c r="G71" s="22" t="s">
        <v>1</v>
      </c>
      <c r="H71" s="22" t="s">
        <v>1</v>
      </c>
      <c r="I71" s="22" t="s">
        <v>1</v>
      </c>
      <c r="J71" s="22" t="s">
        <v>1</v>
      </c>
      <c r="K71" s="22" t="s">
        <v>1</v>
      </c>
      <c r="L71" s="22" t="s">
        <v>1</v>
      </c>
      <c r="M71" s="22" t="s">
        <v>1</v>
      </c>
      <c r="N71" s="22" t="s">
        <v>1</v>
      </c>
      <c r="O71" s="22" t="s">
        <v>1</v>
      </c>
      <c r="P71" s="22" t="s">
        <v>1</v>
      </c>
      <c r="Q71" s="22" t="s">
        <v>1</v>
      </c>
      <c r="R71" s="3"/>
      <c r="S71" s="3"/>
    </row>
    <row r="72" spans="1:19" s="2" customFormat="1" ht="12.75">
      <c r="A72" s="622"/>
      <c r="B72" s="623"/>
      <c r="C72" s="623"/>
      <c r="D72" s="623"/>
      <c r="E72" s="623"/>
      <c r="F72" s="623"/>
      <c r="G72" s="623"/>
      <c r="H72" s="623"/>
      <c r="I72" s="623"/>
      <c r="J72" s="623"/>
      <c r="K72" s="623"/>
      <c r="L72" s="623"/>
      <c r="M72" s="623"/>
      <c r="N72" s="623"/>
      <c r="O72" s="623"/>
      <c r="P72" s="623"/>
      <c r="Q72" s="623"/>
      <c r="R72" s="3"/>
      <c r="S72" s="3"/>
    </row>
    <row r="73" spans="1:19" s="2" customFormat="1" ht="15.75">
      <c r="A73" s="624" t="s">
        <v>139</v>
      </c>
      <c r="B73" s="625"/>
      <c r="C73" s="625"/>
      <c r="D73" s="625"/>
      <c r="E73" s="625"/>
      <c r="F73" s="625"/>
      <c r="G73" s="625"/>
      <c r="H73" s="625"/>
      <c r="I73" s="625"/>
      <c r="J73" s="625"/>
      <c r="K73" s="625"/>
      <c r="L73" s="625"/>
      <c r="M73" s="625"/>
      <c r="N73" s="625"/>
      <c r="O73" s="625"/>
      <c r="P73" s="625"/>
      <c r="Q73" s="626"/>
      <c r="R73" s="3"/>
      <c r="S73" s="3"/>
    </row>
    <row r="74" spans="1:18" ht="12.75">
      <c r="A74" s="627" t="s">
        <v>119</v>
      </c>
      <c r="B74" s="628"/>
      <c r="C74" s="628"/>
      <c r="D74" s="629"/>
      <c r="E74" s="34" t="s">
        <v>0</v>
      </c>
      <c r="F74" s="34" t="s">
        <v>0</v>
      </c>
      <c r="G74" s="34" t="s">
        <v>1</v>
      </c>
      <c r="H74" s="34" t="s">
        <v>0</v>
      </c>
      <c r="I74" s="34" t="s">
        <v>1</v>
      </c>
      <c r="J74" s="34" t="s">
        <v>0</v>
      </c>
      <c r="K74" s="34" t="s">
        <v>1</v>
      </c>
      <c r="L74" s="34" t="s">
        <v>0</v>
      </c>
      <c r="M74" s="34" t="s">
        <v>1</v>
      </c>
      <c r="N74" s="34" t="s">
        <v>0</v>
      </c>
      <c r="O74" s="34" t="s">
        <v>1</v>
      </c>
      <c r="P74" s="34" t="s">
        <v>0</v>
      </c>
      <c r="Q74" s="34" t="s">
        <v>1</v>
      </c>
      <c r="R74" s="4" t="s">
        <v>81</v>
      </c>
    </row>
    <row r="75" spans="1:19" s="19" customFormat="1" ht="12.75">
      <c r="A75" s="616" t="s">
        <v>76</v>
      </c>
      <c r="B75" s="617"/>
      <c r="C75" s="617"/>
      <c r="D75" s="617"/>
      <c r="E75" s="34" t="s">
        <v>0</v>
      </c>
      <c r="F75" s="34" t="s">
        <v>1</v>
      </c>
      <c r="G75" s="34" t="s">
        <v>1</v>
      </c>
      <c r="H75" s="34" t="s">
        <v>1</v>
      </c>
      <c r="I75" s="34" t="s">
        <v>1</v>
      </c>
      <c r="J75" s="34" t="s">
        <v>1</v>
      </c>
      <c r="K75" s="34" t="s">
        <v>1</v>
      </c>
      <c r="L75" s="34" t="s">
        <v>1</v>
      </c>
      <c r="M75" s="34" t="s">
        <v>1</v>
      </c>
      <c r="N75" s="34" t="s">
        <v>1</v>
      </c>
      <c r="O75" s="34" t="s">
        <v>1</v>
      </c>
      <c r="P75" s="34" t="s">
        <v>1</v>
      </c>
      <c r="Q75" s="34" t="s">
        <v>1</v>
      </c>
      <c r="R75" s="3"/>
      <c r="S75" s="3"/>
    </row>
    <row r="76" spans="1:19" s="19" customFormat="1" ht="12.75">
      <c r="A76" s="618" t="s">
        <v>77</v>
      </c>
      <c r="B76" s="619"/>
      <c r="C76" s="619"/>
      <c r="D76" s="620"/>
      <c r="E76" s="34" t="s">
        <v>0</v>
      </c>
      <c r="F76" s="34" t="s">
        <v>0</v>
      </c>
      <c r="G76" s="34" t="s">
        <v>1</v>
      </c>
      <c r="H76" s="34" t="s">
        <v>0</v>
      </c>
      <c r="I76" s="34" t="s">
        <v>1</v>
      </c>
      <c r="J76" s="34" t="s">
        <v>0</v>
      </c>
      <c r="K76" s="34" t="s">
        <v>1</v>
      </c>
      <c r="L76" s="34" t="s">
        <v>0</v>
      </c>
      <c r="M76" s="34" t="s">
        <v>1</v>
      </c>
      <c r="N76" s="34" t="s">
        <v>0</v>
      </c>
      <c r="O76" s="34" t="s">
        <v>1</v>
      </c>
      <c r="P76" s="34" t="s">
        <v>0</v>
      </c>
      <c r="Q76" s="34" t="s">
        <v>0</v>
      </c>
      <c r="R76" s="3"/>
      <c r="S76" s="3"/>
    </row>
    <row r="78" spans="1:19" s="2" customFormat="1" ht="12.75">
      <c r="A78" s="621" t="s">
        <v>144</v>
      </c>
      <c r="B78" s="621"/>
      <c r="C78" s="621"/>
      <c r="D78" s="621"/>
      <c r="E78" s="621"/>
      <c r="F78" s="621"/>
      <c r="G78" s="621"/>
      <c r="H78" s="621"/>
      <c r="I78" s="621"/>
      <c r="R78" s="3"/>
      <c r="S78" s="3"/>
    </row>
    <row r="79" spans="4:19" s="2" customFormat="1" ht="12.75">
      <c r="D79" s="3"/>
      <c r="E79" s="3"/>
      <c r="F79" s="3"/>
      <c r="G79" s="3"/>
      <c r="H79" s="3"/>
      <c r="I79" s="3"/>
      <c r="R79" s="3"/>
      <c r="S79" s="3"/>
    </row>
    <row r="80" spans="1:19" s="2" customFormat="1" ht="12.75">
      <c r="A80" s="670" t="s">
        <v>17</v>
      </c>
      <c r="B80" s="659"/>
      <c r="D80" s="3"/>
      <c r="E80" s="3"/>
      <c r="F80" s="3"/>
      <c r="G80" s="3"/>
      <c r="H80" s="3"/>
      <c r="I80" s="3"/>
      <c r="R80" s="3"/>
      <c r="S80" s="3"/>
    </row>
    <row r="81" spans="4:19" s="2" customFormat="1" ht="12.75">
      <c r="D81" s="3"/>
      <c r="E81" s="3"/>
      <c r="F81" s="3"/>
      <c r="G81" s="3"/>
      <c r="H81" s="3"/>
      <c r="I81" s="3"/>
      <c r="R81" s="3"/>
      <c r="S81" s="3"/>
    </row>
    <row r="82" spans="1:19" s="2" customFormat="1" ht="12.75">
      <c r="A82" s="670" t="s">
        <v>140</v>
      </c>
      <c r="B82" s="659"/>
      <c r="C82" s="659"/>
      <c r="D82" s="659"/>
      <c r="E82" s="659"/>
      <c r="F82" s="659"/>
      <c r="G82" s="659"/>
      <c r="H82" s="659"/>
      <c r="I82" s="659"/>
      <c r="J82" s="659"/>
      <c r="K82" s="659"/>
      <c r="L82" s="659"/>
      <c r="M82" s="659"/>
      <c r="N82" s="659"/>
      <c r="O82" s="659"/>
      <c r="P82" s="659"/>
      <c r="Q82" s="659"/>
      <c r="R82" s="3"/>
      <c r="S82" s="3"/>
    </row>
    <row r="83" spans="1:19" s="2" customFormat="1" ht="12.75">
      <c r="A83" s="1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 s="3"/>
      <c r="S83" s="3"/>
    </row>
    <row r="84" spans="1:19" s="2" customFormat="1" ht="12.75">
      <c r="A84" s="2" t="s">
        <v>141</v>
      </c>
      <c r="D84" s="3"/>
      <c r="E84" s="3"/>
      <c r="F84" s="3"/>
      <c r="G84" s="3"/>
      <c r="H84" s="3"/>
      <c r="I84" s="3"/>
      <c r="R84" s="3"/>
      <c r="S84" s="3"/>
    </row>
    <row r="86" spans="4:19" s="2" customFormat="1" ht="12.75">
      <c r="D86" s="3"/>
      <c r="E86" s="3"/>
      <c r="F86" s="3"/>
      <c r="G86" s="3"/>
      <c r="H86" s="3"/>
      <c r="I86" s="3"/>
      <c r="R86" s="3"/>
      <c r="S86" s="3"/>
    </row>
    <row r="87" spans="1:19" s="8" customFormat="1" ht="15.75">
      <c r="A87" s="7" t="s">
        <v>18</v>
      </c>
      <c r="D87" s="9"/>
      <c r="E87" s="9"/>
      <c r="F87" s="9"/>
      <c r="G87" s="9"/>
      <c r="H87" s="9"/>
      <c r="I87" s="9"/>
      <c r="R87" s="9"/>
      <c r="S87" s="9"/>
    </row>
    <row r="88" spans="6:19" s="8" customFormat="1" ht="12.75">
      <c r="F88" s="9"/>
      <c r="G88" s="9"/>
      <c r="H88" s="9"/>
      <c r="I88" s="9"/>
      <c r="R88" s="9"/>
      <c r="S88" s="9"/>
    </row>
    <row r="89" spans="1:19" s="8" customFormat="1" ht="12.75">
      <c r="A89" s="10" t="s">
        <v>47</v>
      </c>
      <c r="F89" s="9"/>
      <c r="G89" s="9"/>
      <c r="H89" s="9"/>
      <c r="I89" s="9"/>
      <c r="R89" s="9"/>
      <c r="S89" s="9"/>
    </row>
    <row r="90" spans="6:19" s="8" customFormat="1" ht="12.75">
      <c r="F90" s="9"/>
      <c r="G90" s="9"/>
      <c r="H90" s="9"/>
      <c r="I90" s="9"/>
      <c r="R90" s="9"/>
      <c r="S90" s="9"/>
    </row>
    <row r="91" spans="1:19" s="8" customFormat="1" ht="12.75">
      <c r="A91" s="10" t="s">
        <v>26</v>
      </c>
      <c r="F91" s="9"/>
      <c r="G91" s="9"/>
      <c r="H91" s="9"/>
      <c r="I91" s="9"/>
      <c r="R91" s="9"/>
      <c r="S91" s="9"/>
    </row>
    <row r="92" spans="6:19" s="8" customFormat="1" ht="12.75">
      <c r="F92" s="9"/>
      <c r="G92" s="9"/>
      <c r="H92" s="9"/>
      <c r="I92" s="9"/>
      <c r="R92" s="9"/>
      <c r="S92" s="9"/>
    </row>
    <row r="93" spans="1:19" s="8" customFormat="1" ht="12.75">
      <c r="A93" s="10" t="s">
        <v>66</v>
      </c>
      <c r="F93" s="9"/>
      <c r="G93" s="9"/>
      <c r="H93" s="9"/>
      <c r="I93" s="9"/>
      <c r="R93" s="9"/>
      <c r="S93" s="9"/>
    </row>
    <row r="94" spans="6:19" s="8" customFormat="1" ht="12.75">
      <c r="F94" s="9"/>
      <c r="G94" s="9"/>
      <c r="H94" s="9"/>
      <c r="I94" s="9"/>
      <c r="R94" s="9"/>
      <c r="S94" s="9"/>
    </row>
    <row r="95" spans="1:19" s="8" customFormat="1" ht="12.75">
      <c r="A95" s="10" t="s">
        <v>32</v>
      </c>
      <c r="D95" s="9"/>
      <c r="E95" s="9"/>
      <c r="F95" s="9"/>
      <c r="G95" s="9"/>
      <c r="H95" s="9"/>
      <c r="I95" s="9"/>
      <c r="R95" s="9"/>
      <c r="S95" s="9"/>
    </row>
    <row r="96" spans="4:19" s="8" customFormat="1" ht="12.75">
      <c r="D96" s="9"/>
      <c r="E96" s="9"/>
      <c r="F96" s="9"/>
      <c r="G96" s="9"/>
      <c r="H96" s="9"/>
      <c r="I96" s="9"/>
      <c r="R96" s="9"/>
      <c r="S96" s="9"/>
    </row>
    <row r="97" spans="1:19" s="8" customFormat="1" ht="12.75">
      <c r="A97" s="10" t="s">
        <v>143</v>
      </c>
      <c r="D97" s="9"/>
      <c r="E97" s="9"/>
      <c r="F97" s="9"/>
      <c r="G97" s="9"/>
      <c r="H97" s="9"/>
      <c r="I97" s="9"/>
      <c r="R97" s="9"/>
      <c r="S97" s="9"/>
    </row>
    <row r="98" spans="4:19" s="8" customFormat="1" ht="12.75">
      <c r="D98" s="9"/>
      <c r="E98" s="9"/>
      <c r="F98" s="9"/>
      <c r="G98" s="9"/>
      <c r="H98" s="9"/>
      <c r="I98" s="9"/>
      <c r="R98" s="9"/>
      <c r="S98" s="9"/>
    </row>
    <row r="99" spans="1:19" s="8" customFormat="1" ht="12.75">
      <c r="A99" s="10" t="s">
        <v>27</v>
      </c>
      <c r="D99" s="9"/>
      <c r="E99" s="9"/>
      <c r="F99" s="9"/>
      <c r="G99" s="9"/>
      <c r="H99" s="9"/>
      <c r="I99" s="9"/>
      <c r="R99" s="9"/>
      <c r="S99" s="9"/>
    </row>
    <row r="100" spans="4:19" s="8" customFormat="1" ht="12.75">
      <c r="D100" s="9"/>
      <c r="E100" s="9"/>
      <c r="F100" s="9"/>
      <c r="G100" s="9"/>
      <c r="H100" s="9"/>
      <c r="I100" s="9"/>
      <c r="R100" s="9"/>
      <c r="S100" s="9"/>
    </row>
    <row r="101" spans="1:19" s="8" customFormat="1" ht="12.75">
      <c r="A101" s="10" t="s">
        <v>100</v>
      </c>
      <c r="D101" s="9"/>
      <c r="E101" s="9"/>
      <c r="F101" s="9"/>
      <c r="G101" s="9"/>
      <c r="H101" s="9"/>
      <c r="I101" s="9"/>
      <c r="R101" s="9"/>
      <c r="S101" s="9"/>
    </row>
    <row r="102" spans="4:19" s="8" customFormat="1" ht="12.75">
      <c r="D102" s="9"/>
      <c r="E102" s="9"/>
      <c r="F102" s="9"/>
      <c r="G102" s="9"/>
      <c r="H102" s="9"/>
      <c r="I102" s="9"/>
      <c r="R102" s="9"/>
      <c r="S102" s="9"/>
    </row>
    <row r="103" spans="1:17" s="9" customFormat="1" ht="31.5" customHeight="1">
      <c r="A103" s="24" t="s">
        <v>19</v>
      </c>
      <c r="B103" s="641" t="s">
        <v>20</v>
      </c>
      <c r="C103" s="641"/>
      <c r="D103" s="24" t="s">
        <v>21</v>
      </c>
      <c r="E103" s="24"/>
      <c r="F103" s="641" t="s">
        <v>22</v>
      </c>
      <c r="G103" s="641"/>
      <c r="H103" s="641"/>
      <c r="I103" s="641"/>
      <c r="J103" s="656"/>
      <c r="K103" s="656"/>
      <c r="L103" s="656"/>
      <c r="M103" s="656"/>
      <c r="N103" s="656"/>
      <c r="O103" s="656"/>
      <c r="P103" s="656"/>
      <c r="Q103" s="656"/>
    </row>
    <row r="104" spans="1:19" s="8" customFormat="1" ht="12" customHeight="1">
      <c r="A104" s="673" t="s">
        <v>23</v>
      </c>
      <c r="B104" s="671" t="s">
        <v>114</v>
      </c>
      <c r="C104" s="676"/>
      <c r="D104" s="6" t="s">
        <v>1</v>
      </c>
      <c r="E104" s="6" t="s">
        <v>83</v>
      </c>
      <c r="F104" s="643" t="s">
        <v>42</v>
      </c>
      <c r="G104" s="644"/>
      <c r="H104" s="644"/>
      <c r="I104" s="644"/>
      <c r="J104" s="644"/>
      <c r="K104" s="644"/>
      <c r="L104" s="644"/>
      <c r="M104" s="644"/>
      <c r="N104" s="644"/>
      <c r="O104" s="644"/>
      <c r="P104" s="644"/>
      <c r="Q104" s="613"/>
      <c r="R104" s="9"/>
      <c r="S104" s="9"/>
    </row>
    <row r="105" spans="1:19" s="8" customFormat="1" ht="12.75">
      <c r="A105" s="673"/>
      <c r="B105" s="671"/>
      <c r="C105" s="676"/>
      <c r="D105" s="6" t="s">
        <v>2</v>
      </c>
      <c r="E105" s="6" t="s">
        <v>84</v>
      </c>
      <c r="F105" s="675" t="s">
        <v>43</v>
      </c>
      <c r="G105" s="671"/>
      <c r="H105" s="671"/>
      <c r="I105" s="671"/>
      <c r="J105" s="672"/>
      <c r="K105" s="672"/>
      <c r="L105" s="672"/>
      <c r="M105" s="672"/>
      <c r="N105" s="672"/>
      <c r="O105" s="672"/>
      <c r="P105" s="672"/>
      <c r="Q105" s="672"/>
      <c r="R105" s="9"/>
      <c r="S105" s="9"/>
    </row>
    <row r="106" spans="1:19" s="8" customFormat="1" ht="12.75">
      <c r="A106" s="673" t="s">
        <v>23</v>
      </c>
      <c r="B106" s="671" t="s">
        <v>104</v>
      </c>
      <c r="C106" s="676"/>
      <c r="D106" s="6" t="s">
        <v>1</v>
      </c>
      <c r="E106" s="6" t="s">
        <v>83</v>
      </c>
      <c r="F106" s="675" t="s">
        <v>42</v>
      </c>
      <c r="G106" s="671"/>
      <c r="H106" s="671"/>
      <c r="I106" s="671"/>
      <c r="J106" s="672"/>
      <c r="K106" s="672"/>
      <c r="L106" s="672"/>
      <c r="M106" s="672"/>
      <c r="N106" s="672"/>
      <c r="O106" s="672"/>
      <c r="P106" s="672"/>
      <c r="Q106" s="672"/>
      <c r="R106" s="9"/>
      <c r="S106" s="9"/>
    </row>
    <row r="107" spans="1:19" s="8" customFormat="1" ht="12.75">
      <c r="A107" s="673"/>
      <c r="B107" s="671"/>
      <c r="C107" s="676"/>
      <c r="D107" s="6" t="s">
        <v>2</v>
      </c>
      <c r="E107" s="6" t="s">
        <v>84</v>
      </c>
      <c r="F107" s="675" t="s">
        <v>43</v>
      </c>
      <c r="G107" s="671"/>
      <c r="H107" s="671"/>
      <c r="I107" s="671"/>
      <c r="J107" s="672"/>
      <c r="K107" s="672"/>
      <c r="L107" s="672"/>
      <c r="M107" s="672"/>
      <c r="N107" s="672"/>
      <c r="O107" s="672"/>
      <c r="P107" s="672"/>
      <c r="Q107" s="672"/>
      <c r="R107" s="9"/>
      <c r="S107" s="9"/>
    </row>
    <row r="108" spans="1:19" s="8" customFormat="1" ht="12.75">
      <c r="A108" s="23" t="s">
        <v>87</v>
      </c>
      <c r="B108" s="671" t="s">
        <v>24</v>
      </c>
      <c r="C108" s="676"/>
      <c r="D108" s="6" t="s">
        <v>2</v>
      </c>
      <c r="E108" s="6" t="s">
        <v>84</v>
      </c>
      <c r="F108" s="675" t="s">
        <v>44</v>
      </c>
      <c r="G108" s="671"/>
      <c r="H108" s="671"/>
      <c r="I108" s="671"/>
      <c r="J108" s="672"/>
      <c r="K108" s="672"/>
      <c r="L108" s="672"/>
      <c r="M108" s="672"/>
      <c r="N108" s="672"/>
      <c r="O108" s="672"/>
      <c r="P108" s="672"/>
      <c r="Q108" s="672"/>
      <c r="R108" s="9"/>
      <c r="S108" s="9"/>
    </row>
    <row r="109" spans="1:19" s="8" customFormat="1" ht="12.75">
      <c r="A109" s="23" t="s">
        <v>88</v>
      </c>
      <c r="B109" s="671" t="s">
        <v>39</v>
      </c>
      <c r="C109" s="676"/>
      <c r="D109" s="6" t="s">
        <v>1</v>
      </c>
      <c r="E109" s="6" t="s">
        <v>83</v>
      </c>
      <c r="F109" s="675" t="s">
        <v>42</v>
      </c>
      <c r="G109" s="671"/>
      <c r="H109" s="671"/>
      <c r="I109" s="671"/>
      <c r="J109" s="672"/>
      <c r="K109" s="672"/>
      <c r="L109" s="672"/>
      <c r="M109" s="672"/>
      <c r="N109" s="672"/>
      <c r="O109" s="672"/>
      <c r="P109" s="672"/>
      <c r="Q109" s="672"/>
      <c r="R109" s="9"/>
      <c r="S109" s="9"/>
    </row>
    <row r="110" spans="1:19" s="8" customFormat="1" ht="12.75">
      <c r="A110" s="23" t="s">
        <v>88</v>
      </c>
      <c r="B110" s="671" t="s">
        <v>48</v>
      </c>
      <c r="C110" s="676"/>
      <c r="D110" s="6" t="s">
        <v>25</v>
      </c>
      <c r="E110" s="6" t="s">
        <v>85</v>
      </c>
      <c r="F110" s="675" t="s">
        <v>82</v>
      </c>
      <c r="G110" s="671"/>
      <c r="H110" s="671"/>
      <c r="I110" s="671"/>
      <c r="J110" s="672"/>
      <c r="K110" s="672"/>
      <c r="L110" s="672"/>
      <c r="M110" s="672"/>
      <c r="N110" s="672"/>
      <c r="O110" s="672"/>
      <c r="P110" s="672"/>
      <c r="Q110" s="672"/>
      <c r="R110" s="9"/>
      <c r="S110" s="9"/>
    </row>
    <row r="111" spans="1:19" s="8" customFormat="1" ht="12.75">
      <c r="A111" s="673" t="s">
        <v>31</v>
      </c>
      <c r="B111" s="671" t="s">
        <v>29</v>
      </c>
      <c r="C111" s="676"/>
      <c r="D111" s="6" t="s">
        <v>1</v>
      </c>
      <c r="E111" s="6" t="s">
        <v>83</v>
      </c>
      <c r="F111" s="675" t="s">
        <v>99</v>
      </c>
      <c r="G111" s="671"/>
      <c r="H111" s="671"/>
      <c r="I111" s="671"/>
      <c r="J111" s="672"/>
      <c r="K111" s="672"/>
      <c r="L111" s="672"/>
      <c r="M111" s="672"/>
      <c r="N111" s="672"/>
      <c r="O111" s="672"/>
      <c r="P111" s="672"/>
      <c r="Q111" s="672"/>
      <c r="R111" s="9"/>
      <c r="S111" s="9"/>
    </row>
    <row r="112" spans="1:19" s="8" customFormat="1" ht="12.75">
      <c r="A112" s="673"/>
      <c r="B112" s="671"/>
      <c r="C112" s="676"/>
      <c r="D112" s="6" t="s">
        <v>2</v>
      </c>
      <c r="E112" s="6" t="s">
        <v>84</v>
      </c>
      <c r="F112" s="675" t="s">
        <v>82</v>
      </c>
      <c r="G112" s="671"/>
      <c r="H112" s="671"/>
      <c r="I112" s="671"/>
      <c r="J112" s="672"/>
      <c r="K112" s="672"/>
      <c r="L112" s="672"/>
      <c r="M112" s="672"/>
      <c r="N112" s="672"/>
      <c r="O112" s="672"/>
      <c r="P112" s="672"/>
      <c r="Q112" s="672"/>
      <c r="R112" s="9"/>
      <c r="S112" s="9"/>
    </row>
    <row r="113" spans="1:19" s="8" customFormat="1" ht="12.75">
      <c r="A113" s="673" t="s">
        <v>89</v>
      </c>
      <c r="B113" s="11" t="s">
        <v>98</v>
      </c>
      <c r="C113" s="11" t="s">
        <v>33</v>
      </c>
      <c r="D113" s="677" t="s">
        <v>2</v>
      </c>
      <c r="E113" s="6" t="s">
        <v>84</v>
      </c>
      <c r="F113" s="671" t="s">
        <v>42</v>
      </c>
      <c r="G113" s="671"/>
      <c r="H113" s="671"/>
      <c r="I113" s="671"/>
      <c r="J113" s="672"/>
      <c r="K113" s="672"/>
      <c r="L113" s="672"/>
      <c r="M113" s="672"/>
      <c r="N113" s="672"/>
      <c r="O113" s="672"/>
      <c r="P113" s="672"/>
      <c r="Q113" s="672"/>
      <c r="R113" s="9"/>
      <c r="S113" s="9"/>
    </row>
    <row r="114" spans="1:19" s="8" customFormat="1" ht="12" customHeight="1">
      <c r="A114" s="673"/>
      <c r="B114" s="11" t="s">
        <v>93</v>
      </c>
      <c r="C114" s="12" t="s">
        <v>34</v>
      </c>
      <c r="D114" s="677"/>
      <c r="E114" s="6" t="s">
        <v>84</v>
      </c>
      <c r="F114" s="671" t="s">
        <v>45</v>
      </c>
      <c r="G114" s="671"/>
      <c r="H114" s="671"/>
      <c r="I114" s="671"/>
      <c r="J114" s="672"/>
      <c r="K114" s="672"/>
      <c r="L114" s="672"/>
      <c r="M114" s="672"/>
      <c r="N114" s="672"/>
      <c r="O114" s="672"/>
      <c r="P114" s="672"/>
      <c r="Q114" s="672"/>
      <c r="R114" s="9"/>
      <c r="S114" s="9"/>
    </row>
    <row r="115" spans="1:19" s="8" customFormat="1" ht="12.75">
      <c r="A115" s="23" t="s">
        <v>90</v>
      </c>
      <c r="B115" s="671" t="s">
        <v>30</v>
      </c>
      <c r="C115" s="671"/>
      <c r="D115" s="6" t="s">
        <v>1</v>
      </c>
      <c r="E115" s="6" t="s">
        <v>83</v>
      </c>
      <c r="F115" s="671" t="s">
        <v>42</v>
      </c>
      <c r="G115" s="671"/>
      <c r="H115" s="671"/>
      <c r="I115" s="671"/>
      <c r="J115" s="672"/>
      <c r="K115" s="672"/>
      <c r="L115" s="672"/>
      <c r="M115" s="672"/>
      <c r="N115" s="672"/>
      <c r="O115" s="672"/>
      <c r="P115" s="672"/>
      <c r="Q115" s="672"/>
      <c r="R115" s="9"/>
      <c r="S115" s="9"/>
    </row>
    <row r="116" spans="1:19" s="8" customFormat="1" ht="12.75">
      <c r="A116" s="673" t="s">
        <v>91</v>
      </c>
      <c r="B116" s="678" t="s">
        <v>49</v>
      </c>
      <c r="C116" s="678"/>
      <c r="D116" s="642" t="s">
        <v>2</v>
      </c>
      <c r="E116" s="6" t="s">
        <v>84</v>
      </c>
      <c r="F116" s="678" t="s">
        <v>86</v>
      </c>
      <c r="G116" s="678"/>
      <c r="H116" s="678"/>
      <c r="I116" s="678"/>
      <c r="J116" s="672"/>
      <c r="K116" s="672"/>
      <c r="L116" s="672"/>
      <c r="M116" s="672"/>
      <c r="N116" s="672"/>
      <c r="O116" s="672"/>
      <c r="P116" s="672"/>
      <c r="Q116" s="672"/>
      <c r="R116" s="9"/>
      <c r="S116" s="9"/>
    </row>
    <row r="117" spans="1:19" s="8" customFormat="1" ht="12.75">
      <c r="A117" s="673"/>
      <c r="B117" s="678"/>
      <c r="C117" s="678"/>
      <c r="D117" s="642"/>
      <c r="E117" s="6" t="s">
        <v>84</v>
      </c>
      <c r="F117" s="678" t="s">
        <v>106</v>
      </c>
      <c r="G117" s="678"/>
      <c r="H117" s="678"/>
      <c r="I117" s="678"/>
      <c r="J117" s="672"/>
      <c r="K117" s="672"/>
      <c r="L117" s="672"/>
      <c r="M117" s="672"/>
      <c r="N117" s="672"/>
      <c r="O117" s="672"/>
      <c r="P117" s="672"/>
      <c r="Q117" s="672"/>
      <c r="R117" s="9"/>
      <c r="S117" s="9"/>
    </row>
    <row r="118" spans="1:19" s="8" customFormat="1" ht="12.75">
      <c r="A118" s="23" t="s">
        <v>91</v>
      </c>
      <c r="B118" s="671" t="s">
        <v>38</v>
      </c>
      <c r="C118" s="671"/>
      <c r="D118" s="6" t="s">
        <v>2</v>
      </c>
      <c r="E118" s="6" t="s">
        <v>84</v>
      </c>
      <c r="F118" s="671" t="s">
        <v>45</v>
      </c>
      <c r="G118" s="671"/>
      <c r="H118" s="671"/>
      <c r="I118" s="671"/>
      <c r="J118" s="672"/>
      <c r="K118" s="672"/>
      <c r="L118" s="672"/>
      <c r="M118" s="672"/>
      <c r="N118" s="672"/>
      <c r="O118" s="672"/>
      <c r="P118" s="672"/>
      <c r="Q118" s="672"/>
      <c r="R118" s="9"/>
      <c r="S118" s="9"/>
    </row>
    <row r="119" spans="1:19" s="8" customFormat="1" ht="12.75">
      <c r="A119" s="673" t="s">
        <v>92</v>
      </c>
      <c r="B119" s="671" t="s">
        <v>105</v>
      </c>
      <c r="C119" s="671"/>
      <c r="D119" s="6" t="s">
        <v>1</v>
      </c>
      <c r="E119" s="6" t="s">
        <v>83</v>
      </c>
      <c r="F119" s="671" t="s">
        <v>42</v>
      </c>
      <c r="G119" s="671"/>
      <c r="H119" s="671"/>
      <c r="I119" s="671"/>
      <c r="J119" s="672"/>
      <c r="K119" s="672"/>
      <c r="L119" s="672"/>
      <c r="M119" s="672"/>
      <c r="N119" s="672"/>
      <c r="O119" s="672"/>
      <c r="P119" s="672"/>
      <c r="Q119" s="672"/>
      <c r="R119" s="9"/>
      <c r="S119" s="9"/>
    </row>
    <row r="120" spans="1:19" s="8" customFormat="1" ht="12.75">
      <c r="A120" s="673"/>
      <c r="B120" s="671"/>
      <c r="C120" s="671"/>
      <c r="D120" s="6" t="s">
        <v>2</v>
      </c>
      <c r="E120" s="6" t="s">
        <v>84</v>
      </c>
      <c r="F120" s="671" t="s">
        <v>110</v>
      </c>
      <c r="G120" s="671"/>
      <c r="H120" s="671"/>
      <c r="I120" s="671"/>
      <c r="J120" s="672"/>
      <c r="K120" s="672"/>
      <c r="L120" s="672"/>
      <c r="M120" s="672"/>
      <c r="N120" s="672"/>
      <c r="O120" s="672"/>
      <c r="P120" s="672"/>
      <c r="Q120" s="672"/>
      <c r="R120" s="9"/>
      <c r="S120" s="9"/>
    </row>
    <row r="121" spans="4:19" s="8" customFormat="1" ht="12.75">
      <c r="D121" s="9"/>
      <c r="E121" s="9"/>
      <c r="F121" s="9"/>
      <c r="G121" s="9"/>
      <c r="H121" s="9"/>
      <c r="I121" s="9"/>
      <c r="R121" s="9"/>
      <c r="S121" s="9"/>
    </row>
    <row r="122" spans="1:19" s="8" customFormat="1" ht="12.75">
      <c r="A122" s="674" t="s">
        <v>28</v>
      </c>
      <c r="B122" s="674"/>
      <c r="C122" s="674"/>
      <c r="D122" s="674"/>
      <c r="E122" s="674"/>
      <c r="F122" s="674"/>
      <c r="G122" s="674"/>
      <c r="H122" s="674"/>
      <c r="I122" s="674"/>
      <c r="R122" s="9"/>
      <c r="S122" s="9"/>
    </row>
    <row r="123" spans="4:19" s="8" customFormat="1" ht="12.75">
      <c r="D123" s="9"/>
      <c r="E123" s="9"/>
      <c r="F123" s="9"/>
      <c r="G123" s="9"/>
      <c r="H123" s="9"/>
      <c r="I123" s="9"/>
      <c r="R123" s="9"/>
      <c r="S123" s="9"/>
    </row>
    <row r="124" spans="1:19" s="8" customFormat="1" ht="12.75">
      <c r="A124" s="10" t="s">
        <v>46</v>
      </c>
      <c r="D124" s="9"/>
      <c r="E124" s="9"/>
      <c r="F124" s="9"/>
      <c r="G124" s="9"/>
      <c r="H124" s="9"/>
      <c r="I124" s="9"/>
      <c r="R124" s="9"/>
      <c r="S124" s="9"/>
    </row>
    <row r="125" spans="4:19" s="8" customFormat="1" ht="12.75">
      <c r="D125" s="9"/>
      <c r="E125" s="9"/>
      <c r="F125" s="9"/>
      <c r="G125" s="9"/>
      <c r="H125" s="9"/>
      <c r="I125" s="9"/>
      <c r="R125" s="9"/>
      <c r="S125" s="9"/>
    </row>
    <row r="126" spans="1:19" s="8" customFormat="1" ht="12.75">
      <c r="A126" s="10" t="s">
        <v>40</v>
      </c>
      <c r="D126" s="9"/>
      <c r="E126" s="9"/>
      <c r="F126" s="9"/>
      <c r="G126" s="9"/>
      <c r="H126" s="9"/>
      <c r="I126" s="9"/>
      <c r="R126" s="9"/>
      <c r="S126" s="9"/>
    </row>
    <row r="127" spans="4:19" s="8" customFormat="1" ht="12.75">
      <c r="D127" s="9"/>
      <c r="E127" s="9"/>
      <c r="F127" s="9"/>
      <c r="G127" s="9"/>
      <c r="H127" s="9"/>
      <c r="I127" s="9"/>
      <c r="R127" s="9"/>
      <c r="S127" s="9"/>
    </row>
    <row r="128" spans="1:19" s="8" customFormat="1" ht="12.75">
      <c r="A128" s="10" t="s">
        <v>41</v>
      </c>
      <c r="D128" s="9"/>
      <c r="E128" s="9"/>
      <c r="F128" s="9"/>
      <c r="G128" s="9"/>
      <c r="H128" s="9"/>
      <c r="I128" s="9"/>
      <c r="R128" s="9"/>
      <c r="S128" s="9"/>
    </row>
    <row r="129" spans="4:19" s="8" customFormat="1" ht="12.75">
      <c r="D129" s="9"/>
      <c r="E129" s="9"/>
      <c r="F129" s="9"/>
      <c r="G129" s="9"/>
      <c r="H129" s="9"/>
      <c r="I129" s="9"/>
      <c r="R129" s="9"/>
      <c r="S129" s="9"/>
    </row>
    <row r="130" spans="1:19" s="8" customFormat="1" ht="12.75">
      <c r="A130" s="10" t="s">
        <v>101</v>
      </c>
      <c r="D130" s="9"/>
      <c r="E130" s="9"/>
      <c r="F130" s="9"/>
      <c r="G130" s="9"/>
      <c r="H130" s="9"/>
      <c r="I130" s="9"/>
      <c r="R130" s="9"/>
      <c r="S130" s="9"/>
    </row>
    <row r="131" spans="4:19" s="8" customFormat="1" ht="12.75">
      <c r="D131" s="9"/>
      <c r="E131" s="9"/>
      <c r="F131" s="9"/>
      <c r="G131" s="9"/>
      <c r="H131" s="9"/>
      <c r="I131" s="9"/>
      <c r="R131" s="9"/>
      <c r="S131" s="9"/>
    </row>
    <row r="132" spans="1:19" s="8" customFormat="1" ht="12.75">
      <c r="A132" s="10" t="s">
        <v>97</v>
      </c>
      <c r="D132" s="9"/>
      <c r="E132" s="9"/>
      <c r="F132" s="9"/>
      <c r="G132" s="9"/>
      <c r="H132" s="9"/>
      <c r="I132" s="9"/>
      <c r="R132" s="9"/>
      <c r="S132" s="9"/>
    </row>
  </sheetData>
  <sheetProtection/>
  <mergeCells count="145">
    <mergeCell ref="B12:D12"/>
    <mergeCell ref="E12:Q12"/>
    <mergeCell ref="A13:A14"/>
    <mergeCell ref="B13:D13"/>
    <mergeCell ref="B14:D14"/>
    <mergeCell ref="E14:Q14"/>
    <mergeCell ref="A11:A12"/>
    <mergeCell ref="B11:D11"/>
    <mergeCell ref="A8:A9"/>
    <mergeCell ref="B8:D8"/>
    <mergeCell ref="B9:D9"/>
    <mergeCell ref="A10:K10"/>
    <mergeCell ref="A15:A16"/>
    <mergeCell ref="B15:D15"/>
    <mergeCell ref="B16:D16"/>
    <mergeCell ref="E16:Q16"/>
    <mergeCell ref="A46:A47"/>
    <mergeCell ref="B46:D46"/>
    <mergeCell ref="B47:D47"/>
    <mergeCell ref="E19:Q19"/>
    <mergeCell ref="A20:Q20"/>
    <mergeCell ref="A21:A23"/>
    <mergeCell ref="B21:D21"/>
    <mergeCell ref="B22:D22"/>
    <mergeCell ref="A25:A26"/>
    <mergeCell ref="B25:D25"/>
    <mergeCell ref="B23:D23"/>
    <mergeCell ref="E23:Q23"/>
    <mergeCell ref="A24:K24"/>
    <mergeCell ref="A43:D43"/>
    <mergeCell ref="B26:D26"/>
    <mergeCell ref="E26:Q26"/>
    <mergeCell ref="A17:D17"/>
    <mergeCell ref="A18:A19"/>
    <mergeCell ref="B18:D18"/>
    <mergeCell ref="B19:D19"/>
    <mergeCell ref="E47:Q47"/>
    <mergeCell ref="L51:L52"/>
    <mergeCell ref="O51:O52"/>
    <mergeCell ref="F51:F52"/>
    <mergeCell ref="G51:G52"/>
    <mergeCell ref="H51:H52"/>
    <mergeCell ref="N51:N52"/>
    <mergeCell ref="P51:P52"/>
    <mergeCell ref="Q51:Q52"/>
    <mergeCell ref="E45:Q45"/>
    <mergeCell ref="A36:D36"/>
    <mergeCell ref="A37:D37"/>
    <mergeCell ref="A38:D38"/>
    <mergeCell ref="A39:D39"/>
    <mergeCell ref="B44:D44"/>
    <mergeCell ref="B45:D45"/>
    <mergeCell ref="A27:D27"/>
    <mergeCell ref="A28:D28"/>
    <mergeCell ref="A30:K30"/>
    <mergeCell ref="I51:I52"/>
    <mergeCell ref="B48:D49"/>
    <mergeCell ref="A31:D31"/>
    <mergeCell ref="A32:D32"/>
    <mergeCell ref="A33:Q33"/>
    <mergeCell ref="A34:D34"/>
    <mergeCell ref="A35:D35"/>
    <mergeCell ref="A63:D63"/>
    <mergeCell ref="A62:D62"/>
    <mergeCell ref="A64:Q64"/>
    <mergeCell ref="B53:D53"/>
    <mergeCell ref="E53:Q53"/>
    <mergeCell ref="A56:A57"/>
    <mergeCell ref="B56:D56"/>
    <mergeCell ref="B57:D57"/>
    <mergeCell ref="E57:Q57"/>
    <mergeCell ref="B51:D52"/>
    <mergeCell ref="E51:E52"/>
    <mergeCell ref="A54:D54"/>
    <mergeCell ref="A55:Q55"/>
    <mergeCell ref="K51:K52"/>
    <mergeCell ref="M51:M52"/>
    <mergeCell ref="A68:Q68"/>
    <mergeCell ref="A69:D69"/>
    <mergeCell ref="A71:D71"/>
    <mergeCell ref="A70:D70"/>
    <mergeCell ref="F113:Q113"/>
    <mergeCell ref="B66:D66"/>
    <mergeCell ref="F109:Q109"/>
    <mergeCell ref="A75:D75"/>
    <mergeCell ref="A76:D76"/>
    <mergeCell ref="A78:I78"/>
    <mergeCell ref="A80:B80"/>
    <mergeCell ref="A72:Q72"/>
    <mergeCell ref="A73:Q73"/>
    <mergeCell ref="A74:D74"/>
    <mergeCell ref="B110:C110"/>
    <mergeCell ref="F110:Q110"/>
    <mergeCell ref="B104:C105"/>
    <mergeCell ref="F104:Q104"/>
    <mergeCell ref="F105:Q105"/>
    <mergeCell ref="A41:D41"/>
    <mergeCell ref="A42:D42"/>
    <mergeCell ref="A44:A45"/>
    <mergeCell ref="F103:Q103"/>
    <mergeCell ref="B103:C103"/>
    <mergeCell ref="A65:D65"/>
    <mergeCell ref="A58:D58"/>
    <mergeCell ref="A59:D59"/>
    <mergeCell ref="A60:D60"/>
    <mergeCell ref="A61:Q61"/>
    <mergeCell ref="B108:C108"/>
    <mergeCell ref="A29:D29"/>
    <mergeCell ref="E29:Q29"/>
    <mergeCell ref="B50:D50"/>
    <mergeCell ref="E50:Q50"/>
    <mergeCell ref="B67:D67"/>
    <mergeCell ref="E67:Q67"/>
    <mergeCell ref="A66:A67"/>
    <mergeCell ref="J51:J52"/>
    <mergeCell ref="A40:Q40"/>
    <mergeCell ref="D113:D114"/>
    <mergeCell ref="A106:A107"/>
    <mergeCell ref="B106:C107"/>
    <mergeCell ref="F106:Q106"/>
    <mergeCell ref="F107:Q107"/>
    <mergeCell ref="A111:A112"/>
    <mergeCell ref="B111:C112"/>
    <mergeCell ref="F111:Q111"/>
    <mergeCell ref="F112:Q112"/>
    <mergeCell ref="A113:A114"/>
    <mergeCell ref="A122:I122"/>
    <mergeCell ref="B115:C115"/>
    <mergeCell ref="F115:Q115"/>
    <mergeCell ref="A116:A117"/>
    <mergeCell ref="F120:Q120"/>
    <mergeCell ref="F116:Q116"/>
    <mergeCell ref="B116:C117"/>
    <mergeCell ref="D116:D117"/>
    <mergeCell ref="F117:Q117"/>
    <mergeCell ref="A82:Q82"/>
    <mergeCell ref="B118:C118"/>
    <mergeCell ref="F118:Q118"/>
    <mergeCell ref="A119:A120"/>
    <mergeCell ref="B119:C120"/>
    <mergeCell ref="F119:Q119"/>
    <mergeCell ref="F114:Q114"/>
    <mergeCell ref="A104:A105"/>
    <mergeCell ref="F108:Q108"/>
    <mergeCell ref="B109:C109"/>
  </mergeCells>
  <printOptions/>
  <pageMargins left="0.16" right="0.23" top="0.16" bottom="0.16" header="0.16" footer="0.16"/>
  <pageSetup fitToHeight="2" horizontalDpi="600" verticalDpi="600" orientation="landscape" paperSize="9" scale="50" r:id="rId2"/>
  <rowBreaks count="1" manualBreakCount="1">
    <brk id="8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6"/>
  <sheetViews>
    <sheetView zoomScale="75" zoomScaleNormal="75" zoomScalePageLayoutView="0" workbookViewId="0" topLeftCell="A1">
      <selection activeCell="C13" sqref="C13:O13"/>
    </sheetView>
  </sheetViews>
  <sheetFormatPr defaultColWidth="8.8515625" defaultRowHeight="12.75"/>
  <cols>
    <col min="1" max="1" width="43.7109375" style="485" customWidth="1"/>
    <col min="2" max="2" width="29.7109375" style="485" bestFit="1" customWidth="1"/>
    <col min="3" max="3" width="4.7109375" style="485" customWidth="1"/>
    <col min="4" max="12" width="4.7109375" style="485" bestFit="1" customWidth="1"/>
    <col min="13" max="15" width="5.7109375" style="485" bestFit="1" customWidth="1"/>
    <col min="16" max="16384" width="8.8515625" style="485" customWidth="1"/>
  </cols>
  <sheetData>
    <row r="1" ht="33.75" customHeight="1"/>
    <row r="2" ht="6" customHeight="1"/>
    <row r="3" ht="20.25">
      <c r="A3" s="40" t="s">
        <v>175</v>
      </c>
    </row>
    <row r="4" ht="20.25">
      <c r="A4" s="40"/>
    </row>
    <row r="5" ht="12.75"/>
    <row r="6" ht="13.5" thickBot="1"/>
    <row r="7" spans="1:15" ht="12.75">
      <c r="A7" s="486" t="s">
        <v>176</v>
      </c>
      <c r="B7" s="486" t="s">
        <v>177</v>
      </c>
      <c r="C7" s="486" t="s">
        <v>174</v>
      </c>
      <c r="D7" s="486" t="s">
        <v>162</v>
      </c>
      <c r="E7" s="486" t="s">
        <v>163</v>
      </c>
      <c r="F7" s="486" t="s">
        <v>164</v>
      </c>
      <c r="G7" s="486" t="s">
        <v>165</v>
      </c>
      <c r="H7" s="486" t="s">
        <v>166</v>
      </c>
      <c r="I7" s="486" t="s">
        <v>167</v>
      </c>
      <c r="J7" s="486" t="s">
        <v>168</v>
      </c>
      <c r="K7" s="486" t="s">
        <v>169</v>
      </c>
      <c r="L7" s="486" t="s">
        <v>170</v>
      </c>
      <c r="M7" s="486" t="s">
        <v>171</v>
      </c>
      <c r="N7" s="486" t="s">
        <v>172</v>
      </c>
      <c r="O7" s="487" t="s">
        <v>173</v>
      </c>
    </row>
    <row r="8" spans="1:15" ht="13.5" thickBot="1">
      <c r="A8" s="488"/>
      <c r="B8" s="488"/>
      <c r="C8" s="488">
        <v>2</v>
      </c>
      <c r="D8" s="488">
        <v>15</v>
      </c>
      <c r="E8" s="488">
        <v>30</v>
      </c>
      <c r="F8" s="488">
        <v>45</v>
      </c>
      <c r="G8" s="488">
        <v>60</v>
      </c>
      <c r="H8" s="488">
        <v>75</v>
      </c>
      <c r="I8" s="488">
        <v>90</v>
      </c>
      <c r="J8" s="488">
        <v>105</v>
      </c>
      <c r="K8" s="488">
        <v>120</v>
      </c>
      <c r="L8" s="488">
        <v>135</v>
      </c>
      <c r="M8" s="488">
        <v>150</v>
      </c>
      <c r="N8" s="488">
        <v>165</v>
      </c>
      <c r="O8" s="489">
        <v>180</v>
      </c>
    </row>
    <row r="9" spans="1:15" ht="13.5" thickBot="1">
      <c r="A9" s="490"/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1"/>
    </row>
    <row r="10" spans="1:15" ht="13.5" thickBot="1">
      <c r="A10" s="492" t="s">
        <v>157</v>
      </c>
      <c r="B10" s="493" t="s">
        <v>146</v>
      </c>
      <c r="C10" s="494">
        <v>1.4325</v>
      </c>
      <c r="D10" s="495">
        <v>2.7975</v>
      </c>
      <c r="E10" s="495">
        <v>3.615</v>
      </c>
      <c r="F10" s="495">
        <v>3.315</v>
      </c>
      <c r="G10" s="495">
        <v>3.69</v>
      </c>
      <c r="H10" s="495">
        <v>2.7225</v>
      </c>
      <c r="I10" s="495">
        <v>5.295</v>
      </c>
      <c r="J10" s="495">
        <v>3.7725</v>
      </c>
      <c r="K10" s="495">
        <v>3.615</v>
      </c>
      <c r="L10" s="495">
        <v>3.315</v>
      </c>
      <c r="M10" s="495">
        <v>3.69</v>
      </c>
      <c r="N10" s="495">
        <v>2.7225</v>
      </c>
      <c r="O10" s="494">
        <v>5.295</v>
      </c>
    </row>
    <row r="11" spans="1:15" ht="13.5" thickBot="1">
      <c r="A11" s="496"/>
      <c r="B11" s="497" t="s">
        <v>147</v>
      </c>
      <c r="C11" s="498">
        <v>1.335</v>
      </c>
      <c r="D11" s="499">
        <v>2.7</v>
      </c>
      <c r="E11" s="499">
        <v>3.5175</v>
      </c>
      <c r="F11" s="499">
        <v>3.1425</v>
      </c>
      <c r="G11" s="499">
        <v>3.915</v>
      </c>
      <c r="H11" s="499">
        <v>2.625</v>
      </c>
      <c r="I11" s="499">
        <v>5.1225</v>
      </c>
      <c r="J11" s="499">
        <v>3.675</v>
      </c>
      <c r="K11" s="499">
        <v>3.5175</v>
      </c>
      <c r="L11" s="499">
        <v>3.1425</v>
      </c>
      <c r="M11" s="499">
        <v>3.5925</v>
      </c>
      <c r="N11" s="499">
        <v>2.9475</v>
      </c>
      <c r="O11" s="498">
        <v>5.1225</v>
      </c>
    </row>
    <row r="12" spans="1:15" ht="13.5" thickBot="1">
      <c r="A12" s="492" t="s">
        <v>402</v>
      </c>
      <c r="B12" s="493" t="s">
        <v>146</v>
      </c>
      <c r="C12" s="494">
        <v>1.4325</v>
      </c>
      <c r="D12" s="495">
        <v>2.1975</v>
      </c>
      <c r="E12" s="495">
        <v>3.165</v>
      </c>
      <c r="F12" s="495">
        <v>2.715</v>
      </c>
      <c r="G12" s="495">
        <v>3.24</v>
      </c>
      <c r="H12" s="495">
        <v>2.1225</v>
      </c>
      <c r="I12" s="495">
        <v>4.845</v>
      </c>
      <c r="J12" s="495">
        <v>3.1725</v>
      </c>
      <c r="K12" s="495">
        <v>3.165</v>
      </c>
      <c r="L12" s="495">
        <v>2.715</v>
      </c>
      <c r="M12" s="495">
        <v>3.24</v>
      </c>
      <c r="N12" s="495">
        <v>2.1225</v>
      </c>
      <c r="O12" s="494">
        <v>4.845</v>
      </c>
    </row>
    <row r="13" spans="1:15" ht="13.5" thickBot="1">
      <c r="A13" s="496"/>
      <c r="B13" s="497" t="s">
        <v>147</v>
      </c>
      <c r="C13" s="498">
        <v>1.335</v>
      </c>
      <c r="D13" s="499">
        <v>2.1</v>
      </c>
      <c r="E13" s="499">
        <v>3.0675</v>
      </c>
      <c r="F13" s="499">
        <v>2.5425</v>
      </c>
      <c r="G13" s="499">
        <v>3.465</v>
      </c>
      <c r="H13" s="499">
        <v>2.025</v>
      </c>
      <c r="I13" s="499">
        <v>4.6725</v>
      </c>
      <c r="J13" s="499">
        <v>3.075</v>
      </c>
      <c r="K13" s="499">
        <v>3.0675</v>
      </c>
      <c r="L13" s="499">
        <v>2.5425</v>
      </c>
      <c r="M13" s="499">
        <v>3.1425</v>
      </c>
      <c r="N13" s="499">
        <v>2.3475</v>
      </c>
      <c r="O13" s="498">
        <v>4.6725</v>
      </c>
    </row>
    <row r="14" spans="1:15" ht="13.5" thickBot="1">
      <c r="A14" s="492" t="s">
        <v>403</v>
      </c>
      <c r="B14" s="493" t="s">
        <v>146</v>
      </c>
      <c r="C14" s="494">
        <v>1.4325</v>
      </c>
      <c r="D14" s="495">
        <v>2.1975</v>
      </c>
      <c r="E14" s="495">
        <v>3.315</v>
      </c>
      <c r="F14" s="495">
        <v>2.715</v>
      </c>
      <c r="G14" s="495">
        <v>3.39</v>
      </c>
      <c r="H14" s="495">
        <v>2.1225</v>
      </c>
      <c r="I14" s="495">
        <v>4.995</v>
      </c>
      <c r="J14" s="495">
        <v>3.1725</v>
      </c>
      <c r="K14" s="495">
        <v>3.315</v>
      </c>
      <c r="L14" s="495">
        <v>2.715</v>
      </c>
      <c r="M14" s="495">
        <v>3.39</v>
      </c>
      <c r="N14" s="495">
        <v>2.1225</v>
      </c>
      <c r="O14" s="494">
        <v>4.995</v>
      </c>
    </row>
    <row r="15" spans="1:15" ht="13.5" thickBot="1">
      <c r="A15" s="496"/>
      <c r="B15" s="497" t="s">
        <v>147</v>
      </c>
      <c r="C15" s="498">
        <v>1.335</v>
      </c>
      <c r="D15" s="499">
        <v>2.1</v>
      </c>
      <c r="E15" s="499">
        <v>3.2175</v>
      </c>
      <c r="F15" s="499">
        <v>2.5425</v>
      </c>
      <c r="G15" s="499">
        <v>3.615</v>
      </c>
      <c r="H15" s="499">
        <v>2.025</v>
      </c>
      <c r="I15" s="499">
        <v>4.8225</v>
      </c>
      <c r="J15" s="499">
        <v>3.075</v>
      </c>
      <c r="K15" s="499">
        <v>3.2175</v>
      </c>
      <c r="L15" s="499">
        <v>2.5425</v>
      </c>
      <c r="M15" s="499">
        <v>3.2925</v>
      </c>
      <c r="N15" s="499">
        <v>2.3475</v>
      </c>
      <c r="O15" s="498">
        <v>4.8225</v>
      </c>
    </row>
    <row r="16" spans="1:15" ht="13.5" thickBot="1">
      <c r="A16" s="492" t="s">
        <v>156</v>
      </c>
      <c r="B16" s="493" t="s">
        <v>148</v>
      </c>
      <c r="C16" s="494">
        <v>1.2825</v>
      </c>
      <c r="D16" s="495">
        <v>2.3475</v>
      </c>
      <c r="E16" s="495">
        <v>3.315</v>
      </c>
      <c r="F16" s="495">
        <v>2.94</v>
      </c>
      <c r="G16" s="495">
        <v>3.315</v>
      </c>
      <c r="H16" s="495">
        <v>2.3475</v>
      </c>
      <c r="I16" s="495">
        <v>4.92</v>
      </c>
      <c r="J16" s="495">
        <v>3.6975</v>
      </c>
      <c r="K16" s="495">
        <v>3.315</v>
      </c>
      <c r="L16" s="495">
        <v>2.94</v>
      </c>
      <c r="M16" s="495">
        <v>3.315</v>
      </c>
      <c r="N16" s="495">
        <v>2.3475</v>
      </c>
      <c r="O16" s="494">
        <v>4.92</v>
      </c>
    </row>
    <row r="17" spans="1:15" ht="13.5" thickBot="1">
      <c r="A17" s="500"/>
      <c r="B17" s="501" t="s">
        <v>149</v>
      </c>
      <c r="C17" s="494">
        <v>1.3575</v>
      </c>
      <c r="D17" s="495">
        <v>2.4975</v>
      </c>
      <c r="E17" s="495">
        <v>3.39</v>
      </c>
      <c r="F17" s="495">
        <v>3.015</v>
      </c>
      <c r="G17" s="495">
        <v>3.465</v>
      </c>
      <c r="H17" s="495">
        <v>2.4225</v>
      </c>
      <c r="I17" s="495">
        <v>4.995</v>
      </c>
      <c r="J17" s="495">
        <v>3.8475</v>
      </c>
      <c r="K17" s="495">
        <v>3.39</v>
      </c>
      <c r="L17" s="495">
        <v>3.015</v>
      </c>
      <c r="M17" s="495">
        <v>3.465</v>
      </c>
      <c r="N17" s="495">
        <v>2.4225</v>
      </c>
      <c r="O17" s="494">
        <v>4.995</v>
      </c>
    </row>
    <row r="18" spans="1:15" ht="13.5" thickBot="1">
      <c r="A18" s="500"/>
      <c r="B18" s="501" t="s">
        <v>150</v>
      </c>
      <c r="C18" s="494">
        <v>1.185</v>
      </c>
      <c r="D18" s="495">
        <v>2.25</v>
      </c>
      <c r="E18" s="495">
        <v>3.2175</v>
      </c>
      <c r="F18" s="495">
        <v>2.7675</v>
      </c>
      <c r="G18" s="495">
        <v>3.54</v>
      </c>
      <c r="H18" s="495">
        <v>2.25</v>
      </c>
      <c r="I18" s="495">
        <v>4.7475</v>
      </c>
      <c r="J18" s="495">
        <v>3.6</v>
      </c>
      <c r="K18" s="495">
        <v>3.2175</v>
      </c>
      <c r="L18" s="495">
        <v>2.7675</v>
      </c>
      <c r="M18" s="495">
        <v>3.2175</v>
      </c>
      <c r="N18" s="495">
        <v>2.5725</v>
      </c>
      <c r="O18" s="494">
        <v>4.7475</v>
      </c>
    </row>
    <row r="19" spans="1:15" ht="13.5" thickBot="1">
      <c r="A19" s="496"/>
      <c r="B19" s="497" t="s">
        <v>151</v>
      </c>
      <c r="C19" s="498">
        <v>1.26</v>
      </c>
      <c r="D19" s="499">
        <v>2.4</v>
      </c>
      <c r="E19" s="499">
        <v>3.2925</v>
      </c>
      <c r="F19" s="499">
        <v>2.8425</v>
      </c>
      <c r="G19" s="499">
        <v>3.69</v>
      </c>
      <c r="H19" s="499">
        <v>2.325</v>
      </c>
      <c r="I19" s="499">
        <v>4.8225</v>
      </c>
      <c r="J19" s="499">
        <v>3.75</v>
      </c>
      <c r="K19" s="499">
        <v>3.2925</v>
      </c>
      <c r="L19" s="499">
        <v>2.8425</v>
      </c>
      <c r="M19" s="499">
        <v>3.3675</v>
      </c>
      <c r="N19" s="499">
        <v>2.6475</v>
      </c>
      <c r="O19" s="498">
        <v>4.8225</v>
      </c>
    </row>
    <row r="20" spans="1:15" ht="13.5" thickBot="1">
      <c r="A20" s="492" t="s">
        <v>158</v>
      </c>
      <c r="B20" s="493" t="s">
        <v>152</v>
      </c>
      <c r="C20" s="494">
        <v>1.3575</v>
      </c>
      <c r="D20" s="495">
        <v>2.5725</v>
      </c>
      <c r="E20" s="495">
        <v>3.54</v>
      </c>
      <c r="F20" s="495">
        <v>3.09</v>
      </c>
      <c r="G20" s="495">
        <v>4.215</v>
      </c>
      <c r="H20" s="495">
        <v>2.4975</v>
      </c>
      <c r="I20" s="495">
        <v>5.295</v>
      </c>
      <c r="J20" s="495">
        <v>2.5725</v>
      </c>
      <c r="K20" s="495">
        <v>4.14</v>
      </c>
      <c r="L20" s="495">
        <v>3.09</v>
      </c>
      <c r="M20" s="495">
        <v>3.615</v>
      </c>
      <c r="N20" s="495">
        <v>2.4975</v>
      </c>
      <c r="O20" s="494">
        <v>5.895</v>
      </c>
    </row>
    <row r="21" spans="1:15" ht="13.5" thickBot="1">
      <c r="A21" s="500"/>
      <c r="B21" s="501" t="s">
        <v>147</v>
      </c>
      <c r="C21" s="494">
        <v>1.26</v>
      </c>
      <c r="D21" s="495">
        <v>2.475</v>
      </c>
      <c r="E21" s="495">
        <v>3.4425</v>
      </c>
      <c r="F21" s="495">
        <v>2.9175</v>
      </c>
      <c r="G21" s="495">
        <v>4.44</v>
      </c>
      <c r="H21" s="495">
        <v>2.4</v>
      </c>
      <c r="I21" s="495">
        <v>5.1225</v>
      </c>
      <c r="J21" s="495">
        <v>2.475</v>
      </c>
      <c r="K21" s="495">
        <v>4.0425</v>
      </c>
      <c r="L21" s="495">
        <v>2.9175</v>
      </c>
      <c r="M21" s="495">
        <v>3.5175</v>
      </c>
      <c r="N21" s="495">
        <v>2.7225</v>
      </c>
      <c r="O21" s="494">
        <v>5.7225</v>
      </c>
    </row>
    <row r="22" spans="1:15" ht="13.5" thickBot="1">
      <c r="A22" s="496"/>
      <c r="B22" s="497" t="s">
        <v>179</v>
      </c>
      <c r="C22" s="498">
        <v>1.3575</v>
      </c>
      <c r="D22" s="499">
        <v>2.5725</v>
      </c>
      <c r="E22" s="499">
        <v>3.54</v>
      </c>
      <c r="F22" s="499">
        <v>3.09</v>
      </c>
      <c r="G22" s="499">
        <v>4.215</v>
      </c>
      <c r="H22" s="499">
        <v>2.4975</v>
      </c>
      <c r="I22" s="499">
        <v>7.095</v>
      </c>
      <c r="J22" s="499">
        <v>2.5725</v>
      </c>
      <c r="K22" s="499">
        <v>4.14</v>
      </c>
      <c r="L22" s="499">
        <v>3.09</v>
      </c>
      <c r="M22" s="499">
        <v>3.615</v>
      </c>
      <c r="N22" s="499">
        <v>2.4975</v>
      </c>
      <c r="O22" s="498">
        <v>7.695</v>
      </c>
    </row>
    <row r="23" spans="1:15" ht="13.5" thickBot="1">
      <c r="A23" s="492" t="s">
        <v>159</v>
      </c>
      <c r="B23" s="502" t="s">
        <v>146</v>
      </c>
      <c r="C23" s="494">
        <v>1.3575</v>
      </c>
      <c r="D23" s="495">
        <v>2.3475</v>
      </c>
      <c r="E23" s="495">
        <v>2.865</v>
      </c>
      <c r="F23" s="495">
        <v>2.865</v>
      </c>
      <c r="G23" s="495">
        <v>4.215</v>
      </c>
      <c r="H23" s="495">
        <v>2.2725</v>
      </c>
      <c r="I23" s="495">
        <v>4.545</v>
      </c>
      <c r="J23" s="495">
        <v>2.3475</v>
      </c>
      <c r="K23" s="495">
        <v>4.14</v>
      </c>
      <c r="L23" s="495">
        <v>2.865</v>
      </c>
      <c r="M23" s="495">
        <v>2.94</v>
      </c>
      <c r="N23" s="495">
        <v>2.2725</v>
      </c>
      <c r="O23" s="494">
        <v>5.82</v>
      </c>
    </row>
    <row r="24" spans="1:15" ht="13.5" thickBot="1">
      <c r="A24" s="496"/>
      <c r="B24" s="497" t="s">
        <v>153</v>
      </c>
      <c r="C24" s="498">
        <v>1.26</v>
      </c>
      <c r="D24" s="499">
        <v>2.25</v>
      </c>
      <c r="E24" s="499">
        <v>2.7675</v>
      </c>
      <c r="F24" s="499">
        <v>2.6925</v>
      </c>
      <c r="G24" s="499">
        <v>4.44</v>
      </c>
      <c r="H24" s="499">
        <v>2.175</v>
      </c>
      <c r="I24" s="499">
        <v>4.3725</v>
      </c>
      <c r="J24" s="499">
        <v>2.25</v>
      </c>
      <c r="K24" s="499">
        <v>4.0425</v>
      </c>
      <c r="L24" s="499">
        <v>2.6925</v>
      </c>
      <c r="M24" s="499">
        <v>2.8425</v>
      </c>
      <c r="N24" s="499">
        <v>2.4975</v>
      </c>
      <c r="O24" s="498">
        <v>5.6475</v>
      </c>
    </row>
    <row r="25" spans="1:15" ht="13.5" thickBot="1">
      <c r="A25" s="492" t="s">
        <v>404</v>
      </c>
      <c r="B25" s="493" t="s">
        <v>148</v>
      </c>
      <c r="C25" s="494">
        <v>1.2</v>
      </c>
      <c r="D25" s="495">
        <v>2.19</v>
      </c>
      <c r="E25" s="495">
        <v>3.1575</v>
      </c>
      <c r="F25" s="495">
        <v>2.6325</v>
      </c>
      <c r="G25" s="495">
        <v>3.1575</v>
      </c>
      <c r="H25" s="495">
        <v>2.19</v>
      </c>
      <c r="I25" s="495">
        <v>4.5375</v>
      </c>
      <c r="J25" s="495">
        <v>3.315</v>
      </c>
      <c r="K25" s="495">
        <v>3.1575</v>
      </c>
      <c r="L25" s="495">
        <v>2.6325</v>
      </c>
      <c r="M25" s="495">
        <v>3.1575</v>
      </c>
      <c r="N25" s="495">
        <v>2.19</v>
      </c>
      <c r="O25" s="494">
        <v>4.5375</v>
      </c>
    </row>
    <row r="26" spans="1:15" ht="13.5" thickBot="1">
      <c r="A26" s="500"/>
      <c r="B26" s="501" t="s">
        <v>149</v>
      </c>
      <c r="C26" s="494">
        <v>1.275</v>
      </c>
      <c r="D26" s="495">
        <v>2.34</v>
      </c>
      <c r="E26" s="495">
        <v>3.2325</v>
      </c>
      <c r="F26" s="495">
        <v>2.7075</v>
      </c>
      <c r="G26" s="495">
        <v>3.3075</v>
      </c>
      <c r="H26" s="495">
        <v>2.265</v>
      </c>
      <c r="I26" s="495">
        <v>4.6125</v>
      </c>
      <c r="J26" s="495">
        <v>3.465</v>
      </c>
      <c r="K26" s="495">
        <v>3.2325</v>
      </c>
      <c r="L26" s="495">
        <v>2.7075</v>
      </c>
      <c r="M26" s="495">
        <v>3.3075</v>
      </c>
      <c r="N26" s="495">
        <v>2.265</v>
      </c>
      <c r="O26" s="494">
        <v>4.6125</v>
      </c>
    </row>
    <row r="27" spans="1:15" ht="13.5" thickBot="1">
      <c r="A27" s="500"/>
      <c r="B27" s="501" t="s">
        <v>154</v>
      </c>
      <c r="C27" s="494">
        <v>1.425</v>
      </c>
      <c r="D27" s="495">
        <v>2.415</v>
      </c>
      <c r="E27" s="495">
        <v>3.3825</v>
      </c>
      <c r="F27" s="495">
        <v>2.8575</v>
      </c>
      <c r="G27" s="495">
        <v>3.3825</v>
      </c>
      <c r="H27" s="495">
        <v>2.415</v>
      </c>
      <c r="I27" s="495">
        <v>4.7625</v>
      </c>
      <c r="J27" s="495">
        <v>3.54</v>
      </c>
      <c r="K27" s="495">
        <v>3.3825</v>
      </c>
      <c r="L27" s="495">
        <v>2.8575</v>
      </c>
      <c r="M27" s="495">
        <v>3.3825</v>
      </c>
      <c r="N27" s="495">
        <v>2.415</v>
      </c>
      <c r="O27" s="494">
        <v>4.7625</v>
      </c>
    </row>
    <row r="28" spans="1:15" ht="13.5" thickBot="1">
      <c r="A28" s="496"/>
      <c r="B28" s="497" t="s">
        <v>150</v>
      </c>
      <c r="C28" s="498">
        <v>1.1025</v>
      </c>
      <c r="D28" s="499">
        <v>2.0925</v>
      </c>
      <c r="E28" s="499">
        <v>3.06</v>
      </c>
      <c r="F28" s="499">
        <v>2.46</v>
      </c>
      <c r="G28" s="499">
        <v>3.3825</v>
      </c>
      <c r="H28" s="499">
        <v>2.0925</v>
      </c>
      <c r="I28" s="499">
        <v>4.365</v>
      </c>
      <c r="J28" s="499">
        <v>3.2175</v>
      </c>
      <c r="K28" s="499">
        <v>3.06</v>
      </c>
      <c r="L28" s="499">
        <v>2.46</v>
      </c>
      <c r="M28" s="499">
        <v>3.06</v>
      </c>
      <c r="N28" s="499">
        <v>2.415</v>
      </c>
      <c r="O28" s="498">
        <v>4.365</v>
      </c>
    </row>
    <row r="29" spans="1:15" ht="13.5" thickBot="1">
      <c r="A29" s="492" t="s">
        <v>160</v>
      </c>
      <c r="B29" s="493" t="s">
        <v>148</v>
      </c>
      <c r="C29" s="494">
        <v>1.2</v>
      </c>
      <c r="D29" s="495">
        <v>2.265</v>
      </c>
      <c r="E29" s="495">
        <v>3.2325</v>
      </c>
      <c r="F29" s="495">
        <v>2.7075</v>
      </c>
      <c r="G29" s="495">
        <v>3.2325</v>
      </c>
      <c r="H29" s="495">
        <v>2.265</v>
      </c>
      <c r="I29" s="495">
        <v>5.2125</v>
      </c>
      <c r="J29" s="495">
        <v>3.24</v>
      </c>
      <c r="K29" s="495">
        <v>3.2325</v>
      </c>
      <c r="L29" s="495">
        <v>2.7075</v>
      </c>
      <c r="M29" s="495">
        <v>3.2325</v>
      </c>
      <c r="N29" s="495">
        <v>2.265</v>
      </c>
      <c r="O29" s="494">
        <v>5.2125</v>
      </c>
    </row>
    <row r="30" spans="1:15" ht="13.5" thickBot="1">
      <c r="A30" s="500"/>
      <c r="B30" s="501" t="s">
        <v>149</v>
      </c>
      <c r="C30" s="494">
        <v>1.35</v>
      </c>
      <c r="D30" s="495">
        <v>2.49</v>
      </c>
      <c r="E30" s="495">
        <v>3.3825</v>
      </c>
      <c r="F30" s="495">
        <v>2.8575</v>
      </c>
      <c r="G30" s="495">
        <v>3.4575</v>
      </c>
      <c r="H30" s="495">
        <v>2.415</v>
      </c>
      <c r="I30" s="495">
        <v>5.3625</v>
      </c>
      <c r="J30" s="495">
        <v>3.615</v>
      </c>
      <c r="K30" s="495">
        <v>3.3825</v>
      </c>
      <c r="L30" s="495">
        <v>2.8575</v>
      </c>
      <c r="M30" s="495">
        <v>3.4575</v>
      </c>
      <c r="N30" s="495">
        <v>2.415</v>
      </c>
      <c r="O30" s="494">
        <v>5.3625</v>
      </c>
    </row>
    <row r="31" spans="1:15" ht="13.5" thickBot="1">
      <c r="A31" s="500"/>
      <c r="B31" s="501" t="s">
        <v>150</v>
      </c>
      <c r="C31" s="494">
        <v>1.1025</v>
      </c>
      <c r="D31" s="495">
        <v>2.1675</v>
      </c>
      <c r="E31" s="495">
        <v>3.135</v>
      </c>
      <c r="F31" s="495">
        <v>2.535</v>
      </c>
      <c r="G31" s="495">
        <v>3.4575</v>
      </c>
      <c r="H31" s="495">
        <v>2.1675</v>
      </c>
      <c r="I31" s="495">
        <v>5.04</v>
      </c>
      <c r="J31" s="495">
        <v>3.1425</v>
      </c>
      <c r="K31" s="495">
        <v>3.135</v>
      </c>
      <c r="L31" s="495">
        <v>2.535</v>
      </c>
      <c r="M31" s="495">
        <v>3.135</v>
      </c>
      <c r="N31" s="495">
        <v>2.49</v>
      </c>
      <c r="O31" s="494">
        <v>5.04</v>
      </c>
    </row>
    <row r="32" spans="1:15" ht="13.5" thickBot="1">
      <c r="A32" s="496"/>
      <c r="B32" s="497" t="s">
        <v>151</v>
      </c>
      <c r="C32" s="498">
        <v>1.2525</v>
      </c>
      <c r="D32" s="499">
        <v>2.3925</v>
      </c>
      <c r="E32" s="499">
        <v>3.285</v>
      </c>
      <c r="F32" s="499">
        <v>2.685</v>
      </c>
      <c r="G32" s="499">
        <v>3.6825</v>
      </c>
      <c r="H32" s="499">
        <v>2.3175</v>
      </c>
      <c r="I32" s="499">
        <v>5.19</v>
      </c>
      <c r="J32" s="499">
        <v>3.5175</v>
      </c>
      <c r="K32" s="499">
        <v>3.285</v>
      </c>
      <c r="L32" s="499">
        <v>2.685</v>
      </c>
      <c r="M32" s="499">
        <v>3.36</v>
      </c>
      <c r="N32" s="499">
        <v>2.64</v>
      </c>
      <c r="O32" s="498">
        <v>5.19</v>
      </c>
    </row>
    <row r="33" spans="1:15" ht="13.5" thickBot="1">
      <c r="A33" s="500" t="s">
        <v>161</v>
      </c>
      <c r="B33" s="493" t="s">
        <v>148</v>
      </c>
      <c r="C33" s="494">
        <v>1.2</v>
      </c>
      <c r="D33" s="495">
        <v>2.415</v>
      </c>
      <c r="E33" s="495">
        <v>3.0075</v>
      </c>
      <c r="F33" s="495">
        <v>2.8575</v>
      </c>
      <c r="G33" s="495">
        <v>3.4575</v>
      </c>
      <c r="H33" s="495">
        <v>2.415</v>
      </c>
      <c r="I33" s="495">
        <v>4.3125</v>
      </c>
      <c r="J33" s="495">
        <v>3.165</v>
      </c>
      <c r="K33" s="495">
        <v>3.4575</v>
      </c>
      <c r="L33" s="495">
        <v>2.8575</v>
      </c>
      <c r="M33" s="495">
        <v>3.0075</v>
      </c>
      <c r="N33" s="495">
        <v>2.415</v>
      </c>
      <c r="O33" s="494">
        <v>4.7625</v>
      </c>
    </row>
    <row r="34" spans="1:15" ht="13.5" thickBot="1">
      <c r="A34" s="500"/>
      <c r="B34" s="501" t="s">
        <v>149</v>
      </c>
      <c r="C34" s="494">
        <v>1.35</v>
      </c>
      <c r="D34" s="495">
        <v>2.64</v>
      </c>
      <c r="E34" s="495">
        <v>3.1575</v>
      </c>
      <c r="F34" s="495">
        <v>3.0075</v>
      </c>
      <c r="G34" s="495">
        <v>3.6825</v>
      </c>
      <c r="H34" s="495">
        <v>2.565</v>
      </c>
      <c r="I34" s="495">
        <v>4.4625</v>
      </c>
      <c r="J34" s="495">
        <v>3.54</v>
      </c>
      <c r="K34" s="495">
        <v>3.6075</v>
      </c>
      <c r="L34" s="495">
        <v>3.0075</v>
      </c>
      <c r="M34" s="495">
        <v>3.2325</v>
      </c>
      <c r="N34" s="495">
        <v>2.565</v>
      </c>
      <c r="O34" s="494">
        <v>4.9125</v>
      </c>
    </row>
    <row r="35" spans="1:15" ht="13.5" thickBot="1">
      <c r="A35" s="500"/>
      <c r="B35" s="501" t="s">
        <v>150</v>
      </c>
      <c r="C35" s="494">
        <v>1.1025</v>
      </c>
      <c r="D35" s="495">
        <v>2.3175</v>
      </c>
      <c r="E35" s="495">
        <v>2.91</v>
      </c>
      <c r="F35" s="495">
        <v>2.685</v>
      </c>
      <c r="G35" s="495">
        <v>3.6825</v>
      </c>
      <c r="H35" s="495">
        <v>2.3175</v>
      </c>
      <c r="I35" s="495">
        <v>4.14</v>
      </c>
      <c r="J35" s="495">
        <v>3.0675</v>
      </c>
      <c r="K35" s="495">
        <v>3.36</v>
      </c>
      <c r="L35" s="495">
        <v>2.685</v>
      </c>
      <c r="M35" s="495">
        <v>2.91</v>
      </c>
      <c r="N35" s="495">
        <v>2.64</v>
      </c>
      <c r="O35" s="494">
        <v>4.59</v>
      </c>
    </row>
    <row r="36" spans="1:15" ht="13.5" thickBot="1">
      <c r="A36" s="496"/>
      <c r="B36" s="497" t="s">
        <v>151</v>
      </c>
      <c r="C36" s="498">
        <v>1.2525</v>
      </c>
      <c r="D36" s="499">
        <v>2.5425</v>
      </c>
      <c r="E36" s="499">
        <v>3.06</v>
      </c>
      <c r="F36" s="499">
        <v>2.835</v>
      </c>
      <c r="G36" s="499">
        <v>3.9075</v>
      </c>
      <c r="H36" s="499">
        <v>2.4675</v>
      </c>
      <c r="I36" s="499">
        <v>4.29</v>
      </c>
      <c r="J36" s="499">
        <v>3.4425</v>
      </c>
      <c r="K36" s="499">
        <v>3.51</v>
      </c>
      <c r="L36" s="499">
        <v>2.835</v>
      </c>
      <c r="M36" s="499">
        <v>3.135</v>
      </c>
      <c r="N36" s="499">
        <v>2.79</v>
      </c>
      <c r="O36" s="498">
        <v>4.74</v>
      </c>
    </row>
  </sheetData>
  <sheetProtection/>
  <printOptions/>
  <pageMargins left="0.2" right="0.75" top="0.49" bottom="0.5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85"/>
  <sheetViews>
    <sheetView view="pageBreakPreview" zoomScale="70" zoomScaleNormal="65" zoomScaleSheetLayoutView="70" zoomScalePageLayoutView="0" workbookViewId="0" topLeftCell="A46">
      <selection activeCell="B102" sqref="B102"/>
    </sheetView>
  </sheetViews>
  <sheetFormatPr defaultColWidth="9.140625" defaultRowHeight="12.75"/>
  <cols>
    <col min="1" max="1" width="76.8515625" style="0" customWidth="1"/>
    <col min="2" max="2" width="12.7109375" style="0" customWidth="1"/>
    <col min="3" max="3" width="11.28125" style="0" customWidth="1"/>
    <col min="4" max="4" width="3.28125" style="0" customWidth="1"/>
    <col min="5" max="5" width="23.421875" style="0" customWidth="1"/>
    <col min="6" max="6" width="10.00390625" style="4" customWidth="1"/>
    <col min="7" max="19" width="8.57421875" style="0" customWidth="1"/>
    <col min="20" max="20" width="8.7109375" style="4" hidden="1" customWidth="1"/>
    <col min="21" max="21" width="0.2890625" style="4" hidden="1" customWidth="1"/>
  </cols>
  <sheetData>
    <row r="1" ht="37.5" customHeight="1"/>
    <row r="2" spans="1:21" s="27" customFormat="1" ht="23.25">
      <c r="A2" s="29" t="s">
        <v>107</v>
      </c>
      <c r="B2" s="29"/>
      <c r="C2" s="29"/>
      <c r="D2" s="29"/>
      <c r="E2" s="29"/>
      <c r="F2" s="28"/>
      <c r="T2" s="28"/>
      <c r="U2" s="28"/>
    </row>
    <row r="3" ht="5.25" customHeight="1"/>
    <row r="4" spans="1:21" s="14" customFormat="1" ht="15.75">
      <c r="A4" s="13" t="s">
        <v>266</v>
      </c>
      <c r="B4" s="13"/>
      <c r="C4" s="13"/>
      <c r="D4" s="13"/>
      <c r="E4" s="13"/>
      <c r="F4" s="20"/>
      <c r="T4" s="20"/>
      <c r="U4" s="20"/>
    </row>
    <row r="5" ht="6.75" customHeight="1"/>
    <row r="6" spans="1:19" ht="15.75">
      <c r="A6" s="320" t="s">
        <v>380</v>
      </c>
      <c r="B6" s="387"/>
      <c r="C6" s="387"/>
      <c r="D6" s="388"/>
      <c r="E6" s="389" t="s">
        <v>283</v>
      </c>
      <c r="F6" s="232"/>
      <c r="G6" s="228">
        <v>2</v>
      </c>
      <c r="H6" s="325">
        <v>15</v>
      </c>
      <c r="I6" s="325">
        <v>30</v>
      </c>
      <c r="J6" s="325">
        <v>45</v>
      </c>
      <c r="K6" s="325">
        <v>60</v>
      </c>
      <c r="L6" s="325">
        <v>75</v>
      </c>
      <c r="M6" s="325">
        <v>90</v>
      </c>
      <c r="N6" s="325">
        <v>105</v>
      </c>
      <c r="O6" s="325">
        <v>120</v>
      </c>
      <c r="P6" s="325">
        <v>135</v>
      </c>
      <c r="Q6" s="325">
        <v>150</v>
      </c>
      <c r="R6" s="325">
        <v>165</v>
      </c>
      <c r="S6" s="325">
        <v>180</v>
      </c>
    </row>
    <row r="7" spans="1:19" ht="15.75">
      <c r="A7" s="326"/>
      <c r="B7" s="390"/>
      <c r="C7" s="390"/>
      <c r="D7" s="391"/>
      <c r="E7" s="389" t="s">
        <v>284</v>
      </c>
      <c r="F7" s="354"/>
      <c r="G7" s="231" t="s">
        <v>0</v>
      </c>
      <c r="H7" s="325">
        <v>12</v>
      </c>
      <c r="I7" s="325">
        <v>24</v>
      </c>
      <c r="J7" s="325">
        <v>36</v>
      </c>
      <c r="K7" s="325">
        <v>48</v>
      </c>
      <c r="L7" s="325">
        <v>60</v>
      </c>
      <c r="M7" s="325">
        <v>72</v>
      </c>
      <c r="N7" s="325">
        <v>84</v>
      </c>
      <c r="O7" s="325">
        <v>96</v>
      </c>
      <c r="P7" s="325">
        <v>108</v>
      </c>
      <c r="Q7" s="325">
        <v>120</v>
      </c>
      <c r="R7" s="325">
        <v>132</v>
      </c>
      <c r="S7" s="325">
        <v>144</v>
      </c>
    </row>
    <row r="8" spans="1:21" s="14" customFormat="1" ht="18" customHeight="1">
      <c r="A8" s="53" t="s">
        <v>4</v>
      </c>
      <c r="B8" s="87"/>
      <c r="C8" s="87"/>
      <c r="D8" s="54"/>
      <c r="E8" s="54"/>
      <c r="F8" s="54"/>
      <c r="G8" s="318">
        <v>0</v>
      </c>
      <c r="H8" s="318">
        <v>1</v>
      </c>
      <c r="I8" s="318">
        <v>2</v>
      </c>
      <c r="J8" s="318">
        <v>3</v>
      </c>
      <c r="K8" s="318">
        <v>4</v>
      </c>
      <c r="L8" s="318">
        <v>5</v>
      </c>
      <c r="M8" s="318">
        <v>6</v>
      </c>
      <c r="N8" s="318">
        <v>7</v>
      </c>
      <c r="O8" s="318">
        <v>8</v>
      </c>
      <c r="P8" s="318">
        <v>9</v>
      </c>
      <c r="Q8" s="318">
        <v>10</v>
      </c>
      <c r="R8" s="318">
        <v>11</v>
      </c>
      <c r="S8" s="318">
        <v>12</v>
      </c>
      <c r="T8" s="20"/>
      <c r="U8" s="20"/>
    </row>
    <row r="9" spans="1:21" ht="18" customHeight="1">
      <c r="A9" s="267" t="s">
        <v>103</v>
      </c>
      <c r="B9" s="279"/>
      <c r="C9" s="279"/>
      <c r="D9" s="279"/>
      <c r="E9" s="279"/>
      <c r="F9" s="253" t="s">
        <v>332</v>
      </c>
      <c r="G9" s="250" t="s">
        <v>1</v>
      </c>
      <c r="H9" s="250" t="s">
        <v>1</v>
      </c>
      <c r="I9" s="250" t="s">
        <v>1</v>
      </c>
      <c r="J9" s="250" t="s">
        <v>1</v>
      </c>
      <c r="K9" s="250" t="s">
        <v>1</v>
      </c>
      <c r="L9" s="250" t="s">
        <v>1</v>
      </c>
      <c r="M9" s="250" t="s">
        <v>2</v>
      </c>
      <c r="N9" s="250" t="s">
        <v>1</v>
      </c>
      <c r="O9" s="250" t="s">
        <v>1</v>
      </c>
      <c r="P9" s="250" t="s">
        <v>1</v>
      </c>
      <c r="Q9" s="250" t="s">
        <v>1</v>
      </c>
      <c r="R9" s="250" t="s">
        <v>1</v>
      </c>
      <c r="S9" s="250" t="s">
        <v>2</v>
      </c>
      <c r="T9" s="3" t="s">
        <v>79</v>
      </c>
      <c r="U9" s="4" t="s">
        <v>80</v>
      </c>
    </row>
    <row r="10" spans="1:19" ht="18" customHeight="1">
      <c r="A10" s="267" t="s">
        <v>6</v>
      </c>
      <c r="B10" s="268"/>
      <c r="C10" s="268"/>
      <c r="D10" s="268"/>
      <c r="E10" s="279"/>
      <c r="F10" s="253">
        <v>0.35</v>
      </c>
      <c r="G10" s="250" t="s">
        <v>2</v>
      </c>
      <c r="H10" s="250" t="s">
        <v>2</v>
      </c>
      <c r="I10" s="250" t="s">
        <v>2</v>
      </c>
      <c r="J10" s="252" t="s">
        <v>2</v>
      </c>
      <c r="K10" s="250" t="s">
        <v>2</v>
      </c>
      <c r="L10" s="250" t="s">
        <v>2</v>
      </c>
      <c r="M10" s="250" t="s">
        <v>2</v>
      </c>
      <c r="N10" s="250" t="s">
        <v>2</v>
      </c>
      <c r="O10" s="250" t="s">
        <v>2</v>
      </c>
      <c r="P10" s="250" t="s">
        <v>2</v>
      </c>
      <c r="Q10" s="250" t="s">
        <v>2</v>
      </c>
      <c r="R10" s="250" t="s">
        <v>2</v>
      </c>
      <c r="S10" s="250" t="s">
        <v>2</v>
      </c>
    </row>
    <row r="11" spans="1:19" ht="18" customHeight="1">
      <c r="A11" s="269" t="s">
        <v>136</v>
      </c>
      <c r="B11" s="270"/>
      <c r="C11" s="270"/>
      <c r="D11" s="270"/>
      <c r="E11" s="268"/>
      <c r="F11" s="238" t="s">
        <v>317</v>
      </c>
      <c r="G11" s="250" t="s">
        <v>1</v>
      </c>
      <c r="H11" s="250" t="s">
        <v>1</v>
      </c>
      <c r="I11" s="250" t="s">
        <v>1</v>
      </c>
      <c r="J11" s="250" t="s">
        <v>2</v>
      </c>
      <c r="K11" s="250" t="s">
        <v>1</v>
      </c>
      <c r="L11" s="250" t="s">
        <v>1</v>
      </c>
      <c r="M11" s="250" t="s">
        <v>2</v>
      </c>
      <c r="N11" s="250" t="s">
        <v>1</v>
      </c>
      <c r="O11" s="250" t="s">
        <v>1</v>
      </c>
      <c r="P11" s="250" t="s">
        <v>2</v>
      </c>
      <c r="Q11" s="250" t="s">
        <v>1</v>
      </c>
      <c r="R11" s="250" t="s">
        <v>1</v>
      </c>
      <c r="S11" s="250" t="s">
        <v>2</v>
      </c>
    </row>
    <row r="12" spans="1:19" ht="18" customHeight="1">
      <c r="A12" s="267" t="s">
        <v>7</v>
      </c>
      <c r="B12" s="268"/>
      <c r="C12" s="268"/>
      <c r="D12" s="268"/>
      <c r="E12" s="279"/>
      <c r="F12" s="253">
        <v>0.01</v>
      </c>
      <c r="G12" s="250" t="s">
        <v>0</v>
      </c>
      <c r="H12" s="250" t="s">
        <v>0</v>
      </c>
      <c r="I12" s="250" t="s">
        <v>1</v>
      </c>
      <c r="J12" s="250" t="s">
        <v>0</v>
      </c>
      <c r="K12" s="250" t="s">
        <v>1</v>
      </c>
      <c r="L12" s="250" t="s">
        <v>0</v>
      </c>
      <c r="M12" s="250" t="s">
        <v>1</v>
      </c>
      <c r="N12" s="250" t="s">
        <v>0</v>
      </c>
      <c r="O12" s="250" t="s">
        <v>1</v>
      </c>
      <c r="P12" s="250" t="s">
        <v>0</v>
      </c>
      <c r="Q12" s="250" t="s">
        <v>1</v>
      </c>
      <c r="R12" s="250" t="s">
        <v>0</v>
      </c>
      <c r="S12" s="250" t="s">
        <v>1</v>
      </c>
    </row>
    <row r="13" spans="1:21" s="14" customFormat="1" ht="18" customHeight="1">
      <c r="A13" s="53" t="s">
        <v>8</v>
      </c>
      <c r="B13" s="87"/>
      <c r="C13" s="87"/>
      <c r="D13" s="87"/>
      <c r="E13" s="54"/>
      <c r="F13" s="134"/>
      <c r="G13" s="54"/>
      <c r="H13" s="54"/>
      <c r="I13" s="54"/>
      <c r="J13" s="54"/>
      <c r="K13" s="54"/>
      <c r="L13" s="54"/>
      <c r="M13" s="54"/>
      <c r="N13" s="58"/>
      <c r="O13" s="58"/>
      <c r="P13" s="58"/>
      <c r="Q13" s="58"/>
      <c r="R13" s="58"/>
      <c r="S13" s="59"/>
      <c r="T13" s="20"/>
      <c r="U13" s="20"/>
    </row>
    <row r="14" spans="1:19" ht="18" customHeight="1">
      <c r="A14" s="267" t="s">
        <v>272</v>
      </c>
      <c r="B14" s="270"/>
      <c r="C14" s="270"/>
      <c r="D14" s="270"/>
      <c r="E14" s="279"/>
      <c r="F14" s="263">
        <v>0.35</v>
      </c>
      <c r="G14" s="250" t="s">
        <v>0</v>
      </c>
      <c r="H14" s="250" t="s">
        <v>0</v>
      </c>
      <c r="I14" s="250" t="s">
        <v>0</v>
      </c>
      <c r="J14" s="250" t="s">
        <v>0</v>
      </c>
      <c r="K14" s="250" t="s">
        <v>2</v>
      </c>
      <c r="L14" s="250" t="s">
        <v>0</v>
      </c>
      <c r="M14" s="250" t="s">
        <v>0</v>
      </c>
      <c r="N14" s="250" t="s">
        <v>0</v>
      </c>
      <c r="O14" s="250" t="s">
        <v>2</v>
      </c>
      <c r="P14" s="250" t="s">
        <v>0</v>
      </c>
      <c r="Q14" s="250" t="s">
        <v>0</v>
      </c>
      <c r="R14" s="250" t="s">
        <v>0</v>
      </c>
      <c r="S14" s="250" t="s">
        <v>2</v>
      </c>
    </row>
    <row r="15" spans="1:21" s="14" customFormat="1" ht="18" customHeight="1">
      <c r="A15" s="53" t="s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149"/>
      <c r="S15" s="35"/>
      <c r="T15" s="20"/>
      <c r="U15" s="20"/>
    </row>
    <row r="16" spans="1:19" ht="18" customHeight="1">
      <c r="A16" s="267" t="s">
        <v>381</v>
      </c>
      <c r="B16" s="270"/>
      <c r="C16" s="270"/>
      <c r="D16" s="270"/>
      <c r="E16" s="279"/>
      <c r="F16" s="253">
        <v>0.2</v>
      </c>
      <c r="G16" s="250" t="s">
        <v>0</v>
      </c>
      <c r="H16" s="250" t="s">
        <v>1</v>
      </c>
      <c r="I16" s="250" t="s">
        <v>2</v>
      </c>
      <c r="J16" s="250" t="s">
        <v>1</v>
      </c>
      <c r="K16" s="250" t="s">
        <v>2</v>
      </c>
      <c r="L16" s="250" t="s">
        <v>1</v>
      </c>
      <c r="M16" s="250" t="s">
        <v>2</v>
      </c>
      <c r="N16" s="250" t="s">
        <v>1</v>
      </c>
      <c r="O16" s="250" t="s">
        <v>2</v>
      </c>
      <c r="P16" s="250" t="s">
        <v>1</v>
      </c>
      <c r="Q16" s="250" t="s">
        <v>2</v>
      </c>
      <c r="R16" s="250" t="s">
        <v>1</v>
      </c>
      <c r="S16" s="250" t="s">
        <v>2</v>
      </c>
    </row>
    <row r="17" spans="1:19" ht="18" customHeight="1">
      <c r="A17" s="269" t="s">
        <v>70</v>
      </c>
      <c r="B17" s="268"/>
      <c r="C17" s="268"/>
      <c r="D17" s="268"/>
      <c r="E17" s="268"/>
      <c r="F17" s="238">
        <v>0.04</v>
      </c>
      <c r="G17" s="250" t="s">
        <v>1</v>
      </c>
      <c r="H17" s="250" t="s">
        <v>1</v>
      </c>
      <c r="I17" s="250" t="s">
        <v>1</v>
      </c>
      <c r="J17" s="250" t="s">
        <v>1</v>
      </c>
      <c r="K17" s="250" t="s">
        <v>1</v>
      </c>
      <c r="L17" s="250" t="s">
        <v>1</v>
      </c>
      <c r="M17" s="250" t="s">
        <v>1</v>
      </c>
      <c r="N17" s="250" t="s">
        <v>1</v>
      </c>
      <c r="O17" s="329" t="s">
        <v>1</v>
      </c>
      <c r="P17" s="329" t="s">
        <v>1</v>
      </c>
      <c r="Q17" s="329" t="s">
        <v>1</v>
      </c>
      <c r="R17" s="329" t="s">
        <v>1</v>
      </c>
      <c r="S17" s="329" t="s">
        <v>1</v>
      </c>
    </row>
    <row r="18" spans="1:19" ht="18" customHeight="1">
      <c r="A18" s="269" t="s">
        <v>116</v>
      </c>
      <c r="B18" s="270"/>
      <c r="C18" s="270"/>
      <c r="D18" s="270"/>
      <c r="E18" s="268"/>
      <c r="F18" s="257">
        <v>1</v>
      </c>
      <c r="G18" s="392"/>
      <c r="H18" s="393"/>
      <c r="I18" s="393"/>
      <c r="J18" s="393"/>
      <c r="K18" s="393"/>
      <c r="L18" s="393"/>
      <c r="M18" s="394"/>
      <c r="N18" s="250" t="s">
        <v>2</v>
      </c>
      <c r="O18" s="395"/>
      <c r="P18" s="396"/>
      <c r="Q18" s="396"/>
      <c r="R18" s="396"/>
      <c r="S18" s="397"/>
    </row>
    <row r="19" spans="1:21" s="14" customFormat="1" ht="18" customHeight="1">
      <c r="A19" s="53" t="s">
        <v>13</v>
      </c>
      <c r="B19" s="54"/>
      <c r="C19" s="54"/>
      <c r="D19" s="54"/>
      <c r="E19" s="54"/>
      <c r="F19" s="54"/>
      <c r="G19" s="87"/>
      <c r="H19" s="87"/>
      <c r="I19" s="87"/>
      <c r="J19" s="87"/>
      <c r="K19" s="87"/>
      <c r="L19" s="87"/>
      <c r="M19" s="87"/>
      <c r="S19" s="35"/>
      <c r="T19" s="20"/>
      <c r="U19" s="20"/>
    </row>
    <row r="20" spans="1:19" ht="18" customHeight="1">
      <c r="A20" s="269" t="s">
        <v>52</v>
      </c>
      <c r="B20" s="268"/>
      <c r="C20" s="268"/>
      <c r="D20" s="268"/>
      <c r="E20" s="268"/>
      <c r="F20" s="238">
        <v>0.35</v>
      </c>
      <c r="G20" s="250" t="s">
        <v>0</v>
      </c>
      <c r="H20" s="250" t="s">
        <v>0</v>
      </c>
      <c r="I20" s="250" t="s">
        <v>0</v>
      </c>
      <c r="J20" s="250" t="s">
        <v>0</v>
      </c>
      <c r="K20" s="250" t="s">
        <v>0</v>
      </c>
      <c r="L20" s="250" t="s">
        <v>0</v>
      </c>
      <c r="M20" s="250" t="s">
        <v>1</v>
      </c>
      <c r="N20" s="250" t="s">
        <v>0</v>
      </c>
      <c r="O20" s="250" t="s">
        <v>0</v>
      </c>
      <c r="P20" s="250" t="s">
        <v>0</v>
      </c>
      <c r="Q20" s="250" t="s">
        <v>0</v>
      </c>
      <c r="R20" s="250" t="s">
        <v>0</v>
      </c>
      <c r="S20" s="250" t="s">
        <v>1</v>
      </c>
    </row>
    <row r="21" spans="1:19" ht="18" customHeight="1">
      <c r="A21" s="269" t="s">
        <v>51</v>
      </c>
      <c r="B21" s="270"/>
      <c r="C21" s="270"/>
      <c r="D21" s="270"/>
      <c r="E21" s="268"/>
      <c r="F21" s="238">
        <v>0.35</v>
      </c>
      <c r="G21" s="250" t="s">
        <v>0</v>
      </c>
      <c r="H21" s="250" t="s">
        <v>0</v>
      </c>
      <c r="I21" s="250" t="s">
        <v>0</v>
      </c>
      <c r="J21" s="250" t="s">
        <v>0</v>
      </c>
      <c r="K21" s="250" t="s">
        <v>0</v>
      </c>
      <c r="L21" s="250" t="s">
        <v>0</v>
      </c>
      <c r="M21" s="250" t="s">
        <v>1</v>
      </c>
      <c r="N21" s="250" t="s">
        <v>0</v>
      </c>
      <c r="O21" s="250" t="s">
        <v>0</v>
      </c>
      <c r="P21" s="250" t="s">
        <v>0</v>
      </c>
      <c r="Q21" s="250" t="s">
        <v>0</v>
      </c>
      <c r="R21" s="250" t="s">
        <v>0</v>
      </c>
      <c r="S21" s="250" t="s">
        <v>1</v>
      </c>
    </row>
    <row r="22" spans="1:21" s="14" customFormat="1" ht="18" customHeight="1">
      <c r="A22" s="53" t="s">
        <v>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8"/>
      <c r="O22" s="58"/>
      <c r="P22" s="58"/>
      <c r="Q22" s="58"/>
      <c r="R22" s="58"/>
      <c r="S22" s="59"/>
      <c r="T22" s="20"/>
      <c r="U22" s="20"/>
    </row>
    <row r="23" spans="1:19" ht="18" customHeight="1">
      <c r="A23" s="269" t="s">
        <v>95</v>
      </c>
      <c r="B23" s="270"/>
      <c r="C23" s="270"/>
      <c r="D23" s="270"/>
      <c r="E23" s="268"/>
      <c r="F23" s="238">
        <v>0.15</v>
      </c>
      <c r="G23" s="250" t="s">
        <v>0</v>
      </c>
      <c r="H23" s="250" t="s">
        <v>1</v>
      </c>
      <c r="I23" s="250" t="s">
        <v>1</v>
      </c>
      <c r="J23" s="250" t="s">
        <v>1</v>
      </c>
      <c r="K23" s="250" t="s">
        <v>1</v>
      </c>
      <c r="L23" s="250" t="s">
        <v>1</v>
      </c>
      <c r="M23" s="250" t="s">
        <v>1</v>
      </c>
      <c r="N23" s="250" t="s">
        <v>1</v>
      </c>
      <c r="O23" s="250" t="s">
        <v>1</v>
      </c>
      <c r="P23" s="250" t="s">
        <v>1</v>
      </c>
      <c r="Q23" s="250" t="s">
        <v>1</v>
      </c>
      <c r="R23" s="250" t="s">
        <v>1</v>
      </c>
      <c r="S23" s="250" t="s">
        <v>1</v>
      </c>
    </row>
    <row r="24" spans="1:19" ht="18" customHeight="1">
      <c r="A24" s="269" t="s">
        <v>96</v>
      </c>
      <c r="B24" s="268"/>
      <c r="C24" s="268"/>
      <c r="D24" s="268"/>
      <c r="E24" s="268"/>
      <c r="F24" s="238">
        <v>0.7</v>
      </c>
      <c r="G24" s="250" t="s">
        <v>0</v>
      </c>
      <c r="H24" s="250" t="s">
        <v>1</v>
      </c>
      <c r="I24" s="250" t="s">
        <v>1</v>
      </c>
      <c r="J24" s="250" t="s">
        <v>1</v>
      </c>
      <c r="K24" s="250" t="s">
        <v>1</v>
      </c>
      <c r="L24" s="250" t="s">
        <v>1</v>
      </c>
      <c r="M24" s="250" t="s">
        <v>1</v>
      </c>
      <c r="N24" s="250" t="s">
        <v>1</v>
      </c>
      <c r="O24" s="250" t="s">
        <v>1</v>
      </c>
      <c r="P24" s="250" t="s">
        <v>1</v>
      </c>
      <c r="Q24" s="250" t="s">
        <v>1</v>
      </c>
      <c r="R24" s="250" t="s">
        <v>1</v>
      </c>
      <c r="S24" s="250" t="s">
        <v>1</v>
      </c>
    </row>
    <row r="25" spans="1:19" ht="18" customHeight="1">
      <c r="A25" s="269" t="s">
        <v>53</v>
      </c>
      <c r="B25" s="270"/>
      <c r="C25" s="270"/>
      <c r="D25" s="270"/>
      <c r="E25" s="268"/>
      <c r="F25" s="238">
        <v>0.01</v>
      </c>
      <c r="G25" s="250" t="s">
        <v>1</v>
      </c>
      <c r="H25" s="250" t="s">
        <v>1</v>
      </c>
      <c r="I25" s="250" t="s">
        <v>1</v>
      </c>
      <c r="J25" s="250" t="s">
        <v>1</v>
      </c>
      <c r="K25" s="250" t="s">
        <v>1</v>
      </c>
      <c r="L25" s="250" t="s">
        <v>1</v>
      </c>
      <c r="M25" s="250" t="s">
        <v>1</v>
      </c>
      <c r="N25" s="250" t="s">
        <v>1</v>
      </c>
      <c r="O25" s="250" t="s">
        <v>1</v>
      </c>
      <c r="P25" s="250" t="s">
        <v>1</v>
      </c>
      <c r="Q25" s="250" t="s">
        <v>1</v>
      </c>
      <c r="R25" s="250" t="s">
        <v>1</v>
      </c>
      <c r="S25" s="250" t="s">
        <v>1</v>
      </c>
    </row>
    <row r="26" spans="1:19" ht="18" customHeight="1">
      <c r="A26" s="269" t="s">
        <v>71</v>
      </c>
      <c r="B26" s="268"/>
      <c r="C26" s="268"/>
      <c r="D26" s="268"/>
      <c r="E26" s="268"/>
      <c r="F26" s="238" t="s">
        <v>319</v>
      </c>
      <c r="G26" s="250" t="s">
        <v>1</v>
      </c>
      <c r="H26" s="250" t="s">
        <v>1</v>
      </c>
      <c r="I26" s="250" t="s">
        <v>2</v>
      </c>
      <c r="J26" s="250" t="s">
        <v>1</v>
      </c>
      <c r="K26" s="250" t="s">
        <v>2</v>
      </c>
      <c r="L26" s="250" t="s">
        <v>1</v>
      </c>
      <c r="M26" s="250" t="s">
        <v>2</v>
      </c>
      <c r="N26" s="250" t="s">
        <v>1</v>
      </c>
      <c r="O26" s="250" t="s">
        <v>2</v>
      </c>
      <c r="P26" s="250" t="s">
        <v>1</v>
      </c>
      <c r="Q26" s="250" t="s">
        <v>2</v>
      </c>
      <c r="R26" s="250" t="s">
        <v>1</v>
      </c>
      <c r="S26" s="250" t="s">
        <v>2</v>
      </c>
    </row>
    <row r="27" spans="1:19" ht="18" customHeight="1">
      <c r="A27" s="269" t="s">
        <v>132</v>
      </c>
      <c r="B27" s="270"/>
      <c r="C27" s="270"/>
      <c r="D27" s="270"/>
      <c r="E27" s="268"/>
      <c r="F27" s="238">
        <v>0.01</v>
      </c>
      <c r="G27" s="250" t="s">
        <v>0</v>
      </c>
      <c r="H27" s="250" t="s">
        <v>1</v>
      </c>
      <c r="I27" s="250" t="s">
        <v>1</v>
      </c>
      <c r="J27" s="250" t="s">
        <v>1</v>
      </c>
      <c r="K27" s="250" t="s">
        <v>1</v>
      </c>
      <c r="L27" s="250" t="s">
        <v>1</v>
      </c>
      <c r="M27" s="250" t="s">
        <v>1</v>
      </c>
      <c r="N27" s="250" t="s">
        <v>1</v>
      </c>
      <c r="O27" s="250" t="s">
        <v>1</v>
      </c>
      <c r="P27" s="250" t="s">
        <v>1</v>
      </c>
      <c r="Q27" s="250" t="s">
        <v>1</v>
      </c>
      <c r="R27" s="250" t="s">
        <v>1</v>
      </c>
      <c r="S27" s="250" t="s">
        <v>1</v>
      </c>
    </row>
    <row r="28" spans="1:19" ht="18" customHeight="1">
      <c r="A28" s="269" t="s">
        <v>61</v>
      </c>
      <c r="B28" s="268"/>
      <c r="C28" s="268"/>
      <c r="D28" s="268"/>
      <c r="E28" s="268"/>
      <c r="F28" s="238">
        <v>0.01</v>
      </c>
      <c r="G28" s="250" t="s">
        <v>0</v>
      </c>
      <c r="H28" s="250" t="s">
        <v>1</v>
      </c>
      <c r="I28" s="250" t="s">
        <v>1</v>
      </c>
      <c r="J28" s="250" t="s">
        <v>1</v>
      </c>
      <c r="K28" s="250" t="s">
        <v>1</v>
      </c>
      <c r="L28" s="250" t="s">
        <v>1</v>
      </c>
      <c r="M28" s="250" t="s">
        <v>1</v>
      </c>
      <c r="N28" s="250" t="s">
        <v>1</v>
      </c>
      <c r="O28" s="250" t="s">
        <v>1</v>
      </c>
      <c r="P28" s="250" t="s">
        <v>1</v>
      </c>
      <c r="Q28" s="250" t="s">
        <v>1</v>
      </c>
      <c r="R28" s="250" t="s">
        <v>1</v>
      </c>
      <c r="S28" s="250" t="s">
        <v>1</v>
      </c>
    </row>
    <row r="29" spans="1:21" s="14" customFormat="1" ht="18" customHeight="1">
      <c r="A29" s="53" t="s">
        <v>67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8"/>
      <c r="O29" s="58"/>
      <c r="P29" s="58"/>
      <c r="Q29" s="58"/>
      <c r="R29" s="58"/>
      <c r="S29" s="59"/>
      <c r="T29" s="20"/>
      <c r="U29" s="20"/>
    </row>
    <row r="30" spans="1:21" s="2" customFormat="1" ht="18" customHeight="1">
      <c r="A30" s="269" t="s">
        <v>382</v>
      </c>
      <c r="B30" s="270"/>
      <c r="C30" s="270"/>
      <c r="D30" s="270"/>
      <c r="E30" s="268"/>
      <c r="F30" s="238" t="s">
        <v>319</v>
      </c>
      <c r="G30" s="250" t="s">
        <v>1</v>
      </c>
      <c r="H30" s="250" t="s">
        <v>1</v>
      </c>
      <c r="I30" s="250" t="s">
        <v>2</v>
      </c>
      <c r="J30" s="250" t="s">
        <v>1</v>
      </c>
      <c r="K30" s="250" t="s">
        <v>2</v>
      </c>
      <c r="L30" s="250" t="s">
        <v>1</v>
      </c>
      <c r="M30" s="250" t="s">
        <v>2</v>
      </c>
      <c r="N30" s="250" t="s">
        <v>1</v>
      </c>
      <c r="O30" s="250" t="s">
        <v>2</v>
      </c>
      <c r="P30" s="250" t="s">
        <v>1</v>
      </c>
      <c r="Q30" s="250" t="s">
        <v>2</v>
      </c>
      <c r="R30" s="250" t="s">
        <v>1</v>
      </c>
      <c r="S30" s="250" t="s">
        <v>2</v>
      </c>
      <c r="T30" s="3"/>
      <c r="U30" s="3"/>
    </row>
    <row r="31" spans="1:21" s="2" customFormat="1" ht="18" customHeight="1">
      <c r="A31" s="269" t="s">
        <v>60</v>
      </c>
      <c r="B31" s="268"/>
      <c r="C31" s="268"/>
      <c r="D31" s="268"/>
      <c r="E31" s="268"/>
      <c r="F31" s="238">
        <v>0.01</v>
      </c>
      <c r="G31" s="250" t="s">
        <v>0</v>
      </c>
      <c r="H31" s="250" t="s">
        <v>1</v>
      </c>
      <c r="I31" s="250" t="s">
        <v>1</v>
      </c>
      <c r="J31" s="250" t="s">
        <v>1</v>
      </c>
      <c r="K31" s="250" t="s">
        <v>1</v>
      </c>
      <c r="L31" s="250" t="s">
        <v>1</v>
      </c>
      <c r="M31" s="250" t="s">
        <v>1</v>
      </c>
      <c r="N31" s="250" t="s">
        <v>1</v>
      </c>
      <c r="O31" s="250" t="s">
        <v>1</v>
      </c>
      <c r="P31" s="250" t="s">
        <v>1</v>
      </c>
      <c r="Q31" s="250" t="s">
        <v>1</v>
      </c>
      <c r="R31" s="250" t="s">
        <v>1</v>
      </c>
      <c r="S31" s="250" t="s">
        <v>1</v>
      </c>
      <c r="T31" s="3"/>
      <c r="U31" s="3"/>
    </row>
    <row r="32" spans="1:21" s="2" customFormat="1" ht="18" customHeight="1">
      <c r="A32" s="267" t="s">
        <v>122</v>
      </c>
      <c r="B32" s="270"/>
      <c r="C32" s="270"/>
      <c r="D32" s="270"/>
      <c r="E32" s="279"/>
      <c r="F32" s="238" t="s">
        <v>321</v>
      </c>
      <c r="G32" s="250" t="s">
        <v>1</v>
      </c>
      <c r="H32" s="250" t="s">
        <v>1</v>
      </c>
      <c r="I32" s="250" t="s">
        <v>1</v>
      </c>
      <c r="J32" s="252" t="s">
        <v>2</v>
      </c>
      <c r="K32" s="250" t="s">
        <v>1</v>
      </c>
      <c r="L32" s="250" t="s">
        <v>1</v>
      </c>
      <c r="M32" s="250" t="s">
        <v>2</v>
      </c>
      <c r="N32" s="250" t="s">
        <v>1</v>
      </c>
      <c r="O32" s="250" t="s">
        <v>1</v>
      </c>
      <c r="P32" s="250" t="s">
        <v>2</v>
      </c>
      <c r="Q32" s="250" t="s">
        <v>1</v>
      </c>
      <c r="R32" s="250" t="s">
        <v>1</v>
      </c>
      <c r="S32" s="250" t="s">
        <v>2</v>
      </c>
      <c r="T32" s="3"/>
      <c r="U32" s="3"/>
    </row>
    <row r="33" spans="1:21" s="2" customFormat="1" ht="18" customHeight="1">
      <c r="A33" s="267" t="s">
        <v>124</v>
      </c>
      <c r="B33" s="268"/>
      <c r="C33" s="268"/>
      <c r="D33" s="268"/>
      <c r="E33" s="279"/>
      <c r="F33" s="238" t="s">
        <v>320</v>
      </c>
      <c r="G33" s="250" t="s">
        <v>1</v>
      </c>
      <c r="H33" s="250" t="s">
        <v>1</v>
      </c>
      <c r="I33" s="250" t="s">
        <v>1</v>
      </c>
      <c r="J33" s="250" t="s">
        <v>1</v>
      </c>
      <c r="K33" s="250" t="s">
        <v>58</v>
      </c>
      <c r="L33" s="250" t="s">
        <v>1</v>
      </c>
      <c r="M33" s="250" t="s">
        <v>1</v>
      </c>
      <c r="N33" s="250" t="s">
        <v>1</v>
      </c>
      <c r="O33" s="250" t="s">
        <v>1</v>
      </c>
      <c r="P33" s="250" t="s">
        <v>1</v>
      </c>
      <c r="Q33" s="250" t="s">
        <v>1</v>
      </c>
      <c r="R33" s="250" t="s">
        <v>58</v>
      </c>
      <c r="S33" s="250" t="s">
        <v>1</v>
      </c>
      <c r="T33" s="3"/>
      <c r="U33" s="3"/>
    </row>
    <row r="34" spans="1:21" s="2" customFormat="1" ht="18" customHeight="1">
      <c r="A34" s="267" t="s">
        <v>125</v>
      </c>
      <c r="B34" s="270"/>
      <c r="C34" s="270"/>
      <c r="D34" s="270"/>
      <c r="E34" s="279"/>
      <c r="F34" s="238" t="s">
        <v>322</v>
      </c>
      <c r="G34" s="250" t="s">
        <v>1</v>
      </c>
      <c r="H34" s="250" t="s">
        <v>1</v>
      </c>
      <c r="I34" s="250" t="s">
        <v>1</v>
      </c>
      <c r="J34" s="250" t="s">
        <v>58</v>
      </c>
      <c r="K34" s="250" t="s">
        <v>1</v>
      </c>
      <c r="L34" s="250" t="s">
        <v>1</v>
      </c>
      <c r="M34" s="250" t="s">
        <v>58</v>
      </c>
      <c r="N34" s="250" t="s">
        <v>1</v>
      </c>
      <c r="O34" s="250" t="s">
        <v>1</v>
      </c>
      <c r="P34" s="250" t="s">
        <v>58</v>
      </c>
      <c r="Q34" s="250" t="s">
        <v>1</v>
      </c>
      <c r="R34" s="250" t="s">
        <v>1</v>
      </c>
      <c r="S34" s="250" t="s">
        <v>58</v>
      </c>
      <c r="T34" s="3"/>
      <c r="U34" s="3"/>
    </row>
    <row r="35" spans="1:21" s="2" customFormat="1" ht="18" customHeight="1">
      <c r="A35" s="267" t="s">
        <v>59</v>
      </c>
      <c r="B35" s="279"/>
      <c r="C35" s="279"/>
      <c r="D35" s="268"/>
      <c r="E35" s="279"/>
      <c r="F35" s="238" t="s">
        <v>343</v>
      </c>
      <c r="G35" s="250" t="s">
        <v>1</v>
      </c>
      <c r="H35" s="250" t="s">
        <v>58</v>
      </c>
      <c r="I35" s="250" t="s">
        <v>1</v>
      </c>
      <c r="J35" s="250" t="s">
        <v>1</v>
      </c>
      <c r="K35" s="250" t="s">
        <v>58</v>
      </c>
      <c r="L35" s="250" t="s">
        <v>1</v>
      </c>
      <c r="M35" s="250" t="s">
        <v>1</v>
      </c>
      <c r="N35" s="250" t="s">
        <v>58</v>
      </c>
      <c r="O35" s="250" t="s">
        <v>1</v>
      </c>
      <c r="P35" s="250" t="s">
        <v>1</v>
      </c>
      <c r="Q35" s="250" t="s">
        <v>58</v>
      </c>
      <c r="R35" s="250" t="s">
        <v>1</v>
      </c>
      <c r="S35" s="250" t="s">
        <v>1</v>
      </c>
      <c r="T35" s="3"/>
      <c r="U35" s="3"/>
    </row>
    <row r="36" spans="1:21" s="2" customFormat="1" ht="18" customHeight="1">
      <c r="A36" s="269" t="s">
        <v>62</v>
      </c>
      <c r="B36" s="268"/>
      <c r="C36" s="268"/>
      <c r="D36" s="270"/>
      <c r="E36" s="268"/>
      <c r="F36" s="238">
        <v>0.07</v>
      </c>
      <c r="G36" s="250" t="s">
        <v>1</v>
      </c>
      <c r="H36" s="250" t="s">
        <v>1</v>
      </c>
      <c r="I36" s="250" t="s">
        <v>1</v>
      </c>
      <c r="J36" s="250" t="s">
        <v>1</v>
      </c>
      <c r="K36" s="250" t="s">
        <v>1</v>
      </c>
      <c r="L36" s="250" t="s">
        <v>1</v>
      </c>
      <c r="M36" s="250" t="s">
        <v>1</v>
      </c>
      <c r="N36" s="250" t="s">
        <v>1</v>
      </c>
      <c r="O36" s="250" t="s">
        <v>1</v>
      </c>
      <c r="P36" s="250" t="s">
        <v>1</v>
      </c>
      <c r="Q36" s="250" t="s">
        <v>1</v>
      </c>
      <c r="R36" s="250" t="s">
        <v>1</v>
      </c>
      <c r="S36" s="250" t="s">
        <v>1</v>
      </c>
      <c r="T36" s="3"/>
      <c r="U36" s="3"/>
    </row>
    <row r="37" spans="1:21" s="37" customFormat="1" ht="18" customHeight="1">
      <c r="A37" s="151" t="s">
        <v>68</v>
      </c>
      <c r="B37" s="198"/>
      <c r="C37" s="198"/>
      <c r="D37" s="198"/>
      <c r="E37" s="198"/>
      <c r="F37" s="152"/>
      <c r="G37" s="152"/>
      <c r="H37" s="152"/>
      <c r="I37" s="152"/>
      <c r="J37" s="152"/>
      <c r="K37" s="152"/>
      <c r="L37" s="152"/>
      <c r="M37" s="152"/>
      <c r="N37" s="153"/>
      <c r="O37" s="153"/>
      <c r="P37" s="153"/>
      <c r="Q37" s="153"/>
      <c r="R37" s="153"/>
      <c r="S37" s="154"/>
      <c r="T37" s="36"/>
      <c r="U37" s="36"/>
    </row>
    <row r="38" spans="1:21" s="2" customFormat="1" ht="18" customHeight="1">
      <c r="A38" s="267" t="s">
        <v>387</v>
      </c>
      <c r="B38" s="270"/>
      <c r="C38" s="270"/>
      <c r="D38" s="270"/>
      <c r="E38" s="279"/>
      <c r="F38" s="253">
        <v>0.15</v>
      </c>
      <c r="G38" s="250" t="s">
        <v>1</v>
      </c>
      <c r="H38" s="250" t="s">
        <v>1</v>
      </c>
      <c r="I38" s="250" t="s">
        <v>1</v>
      </c>
      <c r="J38" s="250" t="s">
        <v>1</v>
      </c>
      <c r="K38" s="250" t="s">
        <v>1</v>
      </c>
      <c r="L38" s="250" t="s">
        <v>1</v>
      </c>
      <c r="M38" s="250" t="s">
        <v>1</v>
      </c>
      <c r="N38" s="250" t="s">
        <v>1</v>
      </c>
      <c r="O38" s="250" t="s">
        <v>1</v>
      </c>
      <c r="P38" s="250" t="s">
        <v>1</v>
      </c>
      <c r="Q38" s="250" t="s">
        <v>1</v>
      </c>
      <c r="R38" s="250" t="s">
        <v>1</v>
      </c>
      <c r="S38" s="250" t="s">
        <v>1</v>
      </c>
      <c r="T38" s="3"/>
      <c r="U38" s="3"/>
    </row>
    <row r="39" spans="1:21" s="2" customFormat="1" ht="18" customHeight="1">
      <c r="A39" s="269" t="s">
        <v>57</v>
      </c>
      <c r="B39" s="268"/>
      <c r="C39" s="268"/>
      <c r="D39" s="268"/>
      <c r="E39" s="398"/>
      <c r="F39" s="238">
        <v>0.01</v>
      </c>
      <c r="G39" s="250" t="s">
        <v>1</v>
      </c>
      <c r="H39" s="250" t="s">
        <v>1</v>
      </c>
      <c r="I39" s="250" t="s">
        <v>1</v>
      </c>
      <c r="J39" s="250" t="s">
        <v>1</v>
      </c>
      <c r="K39" s="250" t="s">
        <v>1</v>
      </c>
      <c r="L39" s="250" t="s">
        <v>1</v>
      </c>
      <c r="M39" s="250" t="s">
        <v>1</v>
      </c>
      <c r="N39" s="250" t="s">
        <v>1</v>
      </c>
      <c r="O39" s="250" t="s">
        <v>1</v>
      </c>
      <c r="P39" s="250" t="s">
        <v>1</v>
      </c>
      <c r="Q39" s="250" t="s">
        <v>1</v>
      </c>
      <c r="R39" s="250" t="s">
        <v>1</v>
      </c>
      <c r="S39" s="250" t="s">
        <v>1</v>
      </c>
      <c r="T39" s="3"/>
      <c r="U39" s="3"/>
    </row>
    <row r="40" spans="1:21" s="2" customFormat="1" ht="18" customHeight="1">
      <c r="A40" s="269" t="s">
        <v>384</v>
      </c>
      <c r="B40" s="268"/>
      <c r="C40" s="268"/>
      <c r="D40" s="268"/>
      <c r="E40" s="268"/>
      <c r="F40" s="238">
        <v>0.03</v>
      </c>
      <c r="G40" s="250" t="s">
        <v>1</v>
      </c>
      <c r="H40" s="250" t="s">
        <v>1</v>
      </c>
      <c r="I40" s="250" t="s">
        <v>1</v>
      </c>
      <c r="J40" s="250" t="s">
        <v>1</v>
      </c>
      <c r="K40" s="250" t="s">
        <v>1</v>
      </c>
      <c r="L40" s="250" t="s">
        <v>1</v>
      </c>
      <c r="M40" s="250" t="s">
        <v>1</v>
      </c>
      <c r="N40" s="250" t="s">
        <v>1</v>
      </c>
      <c r="O40" s="250" t="s">
        <v>1</v>
      </c>
      <c r="P40" s="250" t="s">
        <v>1</v>
      </c>
      <c r="Q40" s="250" t="s">
        <v>1</v>
      </c>
      <c r="R40" s="250" t="s">
        <v>1</v>
      </c>
      <c r="S40" s="250" t="s">
        <v>1</v>
      </c>
      <c r="T40" s="3"/>
      <c r="U40" s="3"/>
    </row>
    <row r="41" spans="1:21" s="2" customFormat="1" ht="18" customHeight="1">
      <c r="A41" s="269" t="s">
        <v>76</v>
      </c>
      <c r="B41" s="270"/>
      <c r="C41" s="270"/>
      <c r="D41" s="270"/>
      <c r="E41" s="268"/>
      <c r="F41" s="238">
        <v>0.35</v>
      </c>
      <c r="G41" s="250" t="s">
        <v>1</v>
      </c>
      <c r="H41" s="250" t="s">
        <v>0</v>
      </c>
      <c r="I41" s="250" t="s">
        <v>0</v>
      </c>
      <c r="J41" s="250" t="s">
        <v>0</v>
      </c>
      <c r="K41" s="250" t="s">
        <v>0</v>
      </c>
      <c r="L41" s="250" t="s">
        <v>0</v>
      </c>
      <c r="M41" s="250" t="s">
        <v>0</v>
      </c>
      <c r="N41" s="250" t="s">
        <v>0</v>
      </c>
      <c r="O41" s="250" t="s">
        <v>0</v>
      </c>
      <c r="P41" s="250" t="s">
        <v>0</v>
      </c>
      <c r="Q41" s="250" t="s">
        <v>0</v>
      </c>
      <c r="R41" s="250" t="s">
        <v>0</v>
      </c>
      <c r="S41" s="250" t="s">
        <v>0</v>
      </c>
      <c r="T41" s="3"/>
      <c r="U41" s="3"/>
    </row>
    <row r="42" spans="1:21" s="39" customFormat="1" ht="18" customHeight="1">
      <c r="A42" s="151" t="s">
        <v>16</v>
      </c>
      <c r="B42" s="198"/>
      <c r="C42" s="198"/>
      <c r="D42" s="198"/>
      <c r="E42" s="198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4"/>
      <c r="T42" s="38"/>
      <c r="U42" s="38"/>
    </row>
    <row r="43" spans="1:21" s="2" customFormat="1" ht="18" customHeight="1">
      <c r="A43" s="269" t="s">
        <v>56</v>
      </c>
      <c r="B43" s="268"/>
      <c r="C43" s="268"/>
      <c r="D43" s="268"/>
      <c r="E43" s="268"/>
      <c r="F43" s="238">
        <v>0.03</v>
      </c>
      <c r="G43" s="250" t="s">
        <v>0</v>
      </c>
      <c r="H43" s="250" t="s">
        <v>1</v>
      </c>
      <c r="I43" s="250" t="s">
        <v>1</v>
      </c>
      <c r="J43" s="250" t="s">
        <v>1</v>
      </c>
      <c r="K43" s="250" t="s">
        <v>1</v>
      </c>
      <c r="L43" s="250" t="s">
        <v>1</v>
      </c>
      <c r="M43" s="250" t="s">
        <v>1</v>
      </c>
      <c r="N43" s="250" t="s">
        <v>1</v>
      </c>
      <c r="O43" s="250" t="s">
        <v>1</v>
      </c>
      <c r="P43" s="250" t="s">
        <v>1</v>
      </c>
      <c r="Q43" s="250" t="s">
        <v>1</v>
      </c>
      <c r="R43" s="250" t="s">
        <v>1</v>
      </c>
      <c r="S43" s="250" t="s">
        <v>1</v>
      </c>
      <c r="T43" s="3"/>
      <c r="U43" s="3"/>
    </row>
    <row r="44" spans="1:21" s="2" customFormat="1" ht="18" customHeight="1">
      <c r="A44" s="269" t="s">
        <v>134</v>
      </c>
      <c r="B44" s="270"/>
      <c r="C44" s="270"/>
      <c r="D44" s="270"/>
      <c r="E44" s="268"/>
      <c r="F44" s="238">
        <v>0.02</v>
      </c>
      <c r="G44" s="250" t="s">
        <v>0</v>
      </c>
      <c r="H44" s="250" t="s">
        <v>1</v>
      </c>
      <c r="I44" s="250" t="s">
        <v>1</v>
      </c>
      <c r="J44" s="250" t="s">
        <v>1</v>
      </c>
      <c r="K44" s="250" t="s">
        <v>1</v>
      </c>
      <c r="L44" s="250" t="s">
        <v>1</v>
      </c>
      <c r="M44" s="250" t="s">
        <v>1</v>
      </c>
      <c r="N44" s="250" t="s">
        <v>1</v>
      </c>
      <c r="O44" s="250" t="s">
        <v>1</v>
      </c>
      <c r="P44" s="250" t="s">
        <v>1</v>
      </c>
      <c r="Q44" s="250" t="s">
        <v>1</v>
      </c>
      <c r="R44" s="250" t="s">
        <v>1</v>
      </c>
      <c r="S44" s="250" t="s">
        <v>1</v>
      </c>
      <c r="T44" s="3"/>
      <c r="U44" s="3"/>
    </row>
    <row r="45" spans="1:21" s="39" customFormat="1" ht="18" customHeight="1">
      <c r="A45" s="151" t="s">
        <v>74</v>
      </c>
      <c r="B45" s="198"/>
      <c r="C45" s="198"/>
      <c r="D45" s="198"/>
      <c r="E45" s="198"/>
      <c r="F45" s="152"/>
      <c r="G45" s="152"/>
      <c r="H45" s="152"/>
      <c r="I45" s="152"/>
      <c r="J45" s="152"/>
      <c r="K45" s="152"/>
      <c r="L45" s="152"/>
      <c r="M45" s="152"/>
      <c r="N45" s="153"/>
      <c r="O45" s="153"/>
      <c r="P45" s="153"/>
      <c r="Q45" s="153"/>
      <c r="R45" s="153"/>
      <c r="S45" s="154"/>
      <c r="T45" s="38"/>
      <c r="U45" s="38"/>
    </row>
    <row r="46" spans="1:21" s="2" customFormat="1" ht="18" customHeight="1">
      <c r="A46" s="269" t="s">
        <v>388</v>
      </c>
      <c r="B46" s="270"/>
      <c r="C46" s="270"/>
      <c r="D46" s="270"/>
      <c r="E46" s="268"/>
      <c r="F46" s="238">
        <v>0.03</v>
      </c>
      <c r="G46" s="250" t="s">
        <v>0</v>
      </c>
      <c r="H46" s="250" t="s">
        <v>1</v>
      </c>
      <c r="I46" s="250" t="s">
        <v>1</v>
      </c>
      <c r="J46" s="250" t="s">
        <v>1</v>
      </c>
      <c r="K46" s="250" t="s">
        <v>1</v>
      </c>
      <c r="L46" s="250" t="s">
        <v>1</v>
      </c>
      <c r="M46" s="250" t="s">
        <v>1</v>
      </c>
      <c r="N46" s="250" t="s">
        <v>1</v>
      </c>
      <c r="O46" s="250" t="s">
        <v>1</v>
      </c>
      <c r="P46" s="250" t="s">
        <v>1</v>
      </c>
      <c r="Q46" s="250" t="s">
        <v>1</v>
      </c>
      <c r="R46" s="250" t="s">
        <v>1</v>
      </c>
      <c r="S46" s="250" t="s">
        <v>1</v>
      </c>
      <c r="T46" s="3"/>
      <c r="U46" s="3"/>
    </row>
    <row r="47" spans="1:21" s="2" customFormat="1" ht="18" customHeight="1">
      <c r="A47" s="267" t="s">
        <v>94</v>
      </c>
      <c r="B47" s="279"/>
      <c r="C47" s="279"/>
      <c r="D47" s="268"/>
      <c r="E47" s="279"/>
      <c r="F47" s="238">
        <v>0.1</v>
      </c>
      <c r="G47" s="250" t="s">
        <v>0</v>
      </c>
      <c r="H47" s="250" t="s">
        <v>1</v>
      </c>
      <c r="I47" s="250" t="s">
        <v>1</v>
      </c>
      <c r="J47" s="250" t="s">
        <v>58</v>
      </c>
      <c r="K47" s="250" t="s">
        <v>1</v>
      </c>
      <c r="L47" s="250" t="s">
        <v>1</v>
      </c>
      <c r="M47" s="250" t="s">
        <v>58</v>
      </c>
      <c r="N47" s="250" t="s">
        <v>1</v>
      </c>
      <c r="O47" s="250" t="s">
        <v>1</v>
      </c>
      <c r="P47" s="250" t="s">
        <v>58</v>
      </c>
      <c r="Q47" s="250" t="s">
        <v>1</v>
      </c>
      <c r="R47" s="250" t="s">
        <v>1</v>
      </c>
      <c r="S47" s="250" t="s">
        <v>58</v>
      </c>
      <c r="T47" s="3"/>
      <c r="U47" s="3"/>
    </row>
    <row r="48" spans="1:21" s="37" customFormat="1" ht="18" customHeight="1">
      <c r="A48" s="151" t="s">
        <v>72</v>
      </c>
      <c r="B48" s="198"/>
      <c r="C48" s="198"/>
      <c r="D48" s="198"/>
      <c r="E48" s="198"/>
      <c r="F48" s="152"/>
      <c r="G48" s="152"/>
      <c r="H48" s="152"/>
      <c r="I48" s="152"/>
      <c r="J48" s="152"/>
      <c r="K48" s="152"/>
      <c r="L48" s="152"/>
      <c r="M48" s="152"/>
      <c r="N48" s="153"/>
      <c r="O48" s="153"/>
      <c r="P48" s="153"/>
      <c r="Q48" s="153"/>
      <c r="R48" s="153"/>
      <c r="S48" s="154"/>
      <c r="T48" s="36"/>
      <c r="U48" s="36"/>
    </row>
    <row r="49" spans="1:21" s="2" customFormat="1" ht="18" customHeight="1">
      <c r="A49" s="269" t="s">
        <v>63</v>
      </c>
      <c r="B49" s="270"/>
      <c r="C49" s="270"/>
      <c r="D49" s="270"/>
      <c r="E49" s="398"/>
      <c r="F49" s="238">
        <v>0.04</v>
      </c>
      <c r="G49" s="250" t="s">
        <v>0</v>
      </c>
      <c r="H49" s="250" t="s">
        <v>1</v>
      </c>
      <c r="I49" s="250" t="s">
        <v>1</v>
      </c>
      <c r="J49" s="250" t="s">
        <v>1</v>
      </c>
      <c r="K49" s="250" t="s">
        <v>1</v>
      </c>
      <c r="L49" s="250" t="s">
        <v>1</v>
      </c>
      <c r="M49" s="250" t="s">
        <v>1</v>
      </c>
      <c r="N49" s="250" t="s">
        <v>1</v>
      </c>
      <c r="O49" s="250" t="s">
        <v>1</v>
      </c>
      <c r="P49" s="250" t="s">
        <v>1</v>
      </c>
      <c r="Q49" s="250" t="s">
        <v>1</v>
      </c>
      <c r="R49" s="250" t="s">
        <v>1</v>
      </c>
      <c r="S49" s="250" t="s">
        <v>1</v>
      </c>
      <c r="T49" s="3"/>
      <c r="U49" s="3"/>
    </row>
    <row r="50" spans="1:21" s="2" customFormat="1" ht="18" customHeight="1">
      <c r="A50" s="269" t="s">
        <v>73</v>
      </c>
      <c r="B50" s="268"/>
      <c r="C50" s="268"/>
      <c r="D50" s="268"/>
      <c r="E50" s="398"/>
      <c r="F50" s="238">
        <v>0.35</v>
      </c>
      <c r="G50" s="250" t="s">
        <v>0</v>
      </c>
      <c r="H50" s="250" t="s">
        <v>1</v>
      </c>
      <c r="I50" s="250" t="s">
        <v>1</v>
      </c>
      <c r="J50" s="250" t="s">
        <v>1</v>
      </c>
      <c r="K50" s="250" t="s">
        <v>1</v>
      </c>
      <c r="L50" s="250" t="s">
        <v>1</v>
      </c>
      <c r="M50" s="250" t="s">
        <v>1</v>
      </c>
      <c r="N50" s="250" t="s">
        <v>1</v>
      </c>
      <c r="O50" s="250" t="s">
        <v>1</v>
      </c>
      <c r="P50" s="250" t="s">
        <v>1</v>
      </c>
      <c r="Q50" s="250" t="s">
        <v>1</v>
      </c>
      <c r="R50" s="250" t="s">
        <v>1</v>
      </c>
      <c r="S50" s="250" t="s">
        <v>1</v>
      </c>
      <c r="T50" s="3"/>
      <c r="U50" s="3"/>
    </row>
    <row r="51" spans="1:21" s="2" customFormat="1" ht="3.75" customHeight="1">
      <c r="A51" s="299"/>
      <c r="B51" s="312"/>
      <c r="C51" s="312"/>
      <c r="D51" s="312"/>
      <c r="E51" s="399"/>
      <c r="F51" s="400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2"/>
      <c r="T51" s="3"/>
      <c r="U51" s="3"/>
    </row>
    <row r="52" spans="1:21" ht="15" customHeight="1">
      <c r="A52" s="693" t="s">
        <v>275</v>
      </c>
      <c r="B52" s="335"/>
      <c r="C52" s="335"/>
      <c r="D52" s="403"/>
      <c r="E52" s="282" t="s">
        <v>276</v>
      </c>
      <c r="F52" s="253" t="s">
        <v>281</v>
      </c>
      <c r="G52" s="415">
        <v>1.4</v>
      </c>
      <c r="H52" s="415">
        <v>2.8</v>
      </c>
      <c r="I52" s="415">
        <v>3.6</v>
      </c>
      <c r="J52" s="415">
        <v>3.3</v>
      </c>
      <c r="K52" s="415">
        <v>3.7</v>
      </c>
      <c r="L52" s="415">
        <v>2.7</v>
      </c>
      <c r="M52" s="415">
        <v>5</v>
      </c>
      <c r="N52" s="415">
        <v>3.8</v>
      </c>
      <c r="O52" s="415">
        <v>3.6</v>
      </c>
      <c r="P52" s="415">
        <v>3.3</v>
      </c>
      <c r="Q52" s="415">
        <v>3.4</v>
      </c>
      <c r="R52" s="415">
        <v>2.7</v>
      </c>
      <c r="S52" s="415">
        <v>5.3</v>
      </c>
      <c r="T52"/>
      <c r="U52"/>
    </row>
    <row r="53" spans="1:21" ht="15" customHeight="1">
      <c r="A53" s="694"/>
      <c r="B53" s="342"/>
      <c r="C53" s="342"/>
      <c r="D53" s="404"/>
      <c r="E53" s="282" t="s">
        <v>277</v>
      </c>
      <c r="F53" s="238" t="s">
        <v>278</v>
      </c>
      <c r="G53" s="416">
        <f aca="true" t="shared" si="0" ref="G53:S53">G52*1490</f>
        <v>2086</v>
      </c>
      <c r="H53" s="416">
        <f t="shared" si="0"/>
        <v>4172</v>
      </c>
      <c r="I53" s="416">
        <f t="shared" si="0"/>
        <v>5364</v>
      </c>
      <c r="J53" s="416">
        <f t="shared" si="0"/>
        <v>4917</v>
      </c>
      <c r="K53" s="416">
        <f t="shared" si="0"/>
        <v>5513</v>
      </c>
      <c r="L53" s="416">
        <f t="shared" si="0"/>
        <v>4023.0000000000005</v>
      </c>
      <c r="M53" s="416">
        <f t="shared" si="0"/>
        <v>7450</v>
      </c>
      <c r="N53" s="416">
        <f t="shared" si="0"/>
        <v>5662</v>
      </c>
      <c r="O53" s="416">
        <f t="shared" si="0"/>
        <v>5364</v>
      </c>
      <c r="P53" s="416">
        <f t="shared" si="0"/>
        <v>4917</v>
      </c>
      <c r="Q53" s="416">
        <f t="shared" si="0"/>
        <v>5066</v>
      </c>
      <c r="R53" s="416">
        <f t="shared" si="0"/>
        <v>4023.0000000000005</v>
      </c>
      <c r="S53" s="416">
        <f t="shared" si="0"/>
        <v>7897</v>
      </c>
      <c r="T53" s="63">
        <f>S52*1250</f>
        <v>6625</v>
      </c>
      <c r="U53"/>
    </row>
    <row r="54" spans="1:21" s="2" customFormat="1" ht="15" customHeight="1">
      <c r="A54" s="285" t="s">
        <v>285</v>
      </c>
      <c r="B54" s="341"/>
      <c r="C54" s="341"/>
      <c r="D54" s="341"/>
      <c r="E54" s="282" t="s">
        <v>279</v>
      </c>
      <c r="F54" s="238" t="s">
        <v>278</v>
      </c>
      <c r="G54" s="370">
        <f>G99</f>
        <v>2484</v>
      </c>
      <c r="H54" s="370">
        <f aca="true" t="shared" si="1" ref="H54:S54">H99</f>
        <v>3681</v>
      </c>
      <c r="I54" s="370">
        <f t="shared" si="1"/>
        <v>4029</v>
      </c>
      <c r="J54" s="370">
        <f t="shared" si="1"/>
        <v>7739</v>
      </c>
      <c r="K54" s="370">
        <f t="shared" si="1"/>
        <v>7426</v>
      </c>
      <c r="L54" s="370">
        <f t="shared" si="1"/>
        <v>2484</v>
      </c>
      <c r="M54" s="370">
        <f t="shared" si="1"/>
        <v>12384</v>
      </c>
      <c r="N54" s="370">
        <f t="shared" si="1"/>
        <v>28681</v>
      </c>
      <c r="O54" s="370">
        <f t="shared" si="1"/>
        <v>6229</v>
      </c>
      <c r="P54" s="370">
        <f t="shared" si="1"/>
        <v>7739</v>
      </c>
      <c r="Q54" s="370">
        <f t="shared" si="1"/>
        <v>5226</v>
      </c>
      <c r="R54" s="370">
        <f t="shared" si="1"/>
        <v>2484</v>
      </c>
      <c r="S54" s="370">
        <f t="shared" si="1"/>
        <v>14584</v>
      </c>
      <c r="T54" s="3"/>
      <c r="U54" s="3"/>
    </row>
    <row r="55" spans="1:21" s="2" customFormat="1" ht="15" customHeight="1">
      <c r="A55" s="695" t="s">
        <v>280</v>
      </c>
      <c r="B55" s="696"/>
      <c r="C55" s="696"/>
      <c r="D55" s="696"/>
      <c r="E55" s="697"/>
      <c r="F55" s="243" t="s">
        <v>278</v>
      </c>
      <c r="G55" s="379">
        <f>G54+G53</f>
        <v>4570</v>
      </c>
      <c r="H55" s="379">
        <f aca="true" t="shared" si="2" ref="H55:S55">H54+H53</f>
        <v>7853</v>
      </c>
      <c r="I55" s="379">
        <f t="shared" si="2"/>
        <v>9393</v>
      </c>
      <c r="J55" s="379">
        <f t="shared" si="2"/>
        <v>12656</v>
      </c>
      <c r="K55" s="379">
        <f t="shared" si="2"/>
        <v>12939</v>
      </c>
      <c r="L55" s="379">
        <f t="shared" si="2"/>
        <v>6507</v>
      </c>
      <c r="M55" s="379">
        <f t="shared" si="2"/>
        <v>19834</v>
      </c>
      <c r="N55" s="379">
        <f t="shared" si="2"/>
        <v>34343</v>
      </c>
      <c r="O55" s="379">
        <f t="shared" si="2"/>
        <v>11593</v>
      </c>
      <c r="P55" s="379">
        <f t="shared" si="2"/>
        <v>12656</v>
      </c>
      <c r="Q55" s="379">
        <f t="shared" si="2"/>
        <v>10292</v>
      </c>
      <c r="R55" s="379">
        <f t="shared" si="2"/>
        <v>6507</v>
      </c>
      <c r="S55" s="379">
        <f t="shared" si="2"/>
        <v>22481</v>
      </c>
      <c r="T55" s="3"/>
      <c r="U55" s="3"/>
    </row>
    <row r="56" spans="1:21" s="2" customFormat="1" ht="15" customHeight="1">
      <c r="A56" s="405" t="s">
        <v>286</v>
      </c>
      <c r="B56" s="341"/>
      <c r="C56" s="341"/>
      <c r="D56" s="341"/>
      <c r="E56" s="406" t="s">
        <v>279</v>
      </c>
      <c r="F56" s="238" t="s">
        <v>278</v>
      </c>
      <c r="G56" s="370">
        <f>G100</f>
        <v>2904</v>
      </c>
      <c r="H56" s="370">
        <f aca="true" t="shared" si="3" ref="H56:S56">H100</f>
        <v>4101</v>
      </c>
      <c r="I56" s="370">
        <f t="shared" si="3"/>
        <v>4449</v>
      </c>
      <c r="J56" s="370">
        <f t="shared" si="3"/>
        <v>8071</v>
      </c>
      <c r="K56" s="370">
        <f t="shared" si="3"/>
        <v>7846</v>
      </c>
      <c r="L56" s="370">
        <f t="shared" si="3"/>
        <v>2904</v>
      </c>
      <c r="M56" s="370">
        <f t="shared" si="3"/>
        <v>12716</v>
      </c>
      <c r="N56" s="370">
        <f t="shared" si="3"/>
        <v>29101</v>
      </c>
      <c r="O56" s="370">
        <f t="shared" si="3"/>
        <v>6649</v>
      </c>
      <c r="P56" s="370">
        <f t="shared" si="3"/>
        <v>8071</v>
      </c>
      <c r="Q56" s="370">
        <f t="shared" si="3"/>
        <v>5646</v>
      </c>
      <c r="R56" s="370">
        <f t="shared" si="3"/>
        <v>2904</v>
      </c>
      <c r="S56" s="370">
        <f t="shared" si="3"/>
        <v>14916</v>
      </c>
      <c r="T56" s="3"/>
      <c r="U56" s="3"/>
    </row>
    <row r="57" spans="1:21" s="2" customFormat="1" ht="15" customHeight="1">
      <c r="A57" s="695" t="s">
        <v>280</v>
      </c>
      <c r="B57" s="696"/>
      <c r="C57" s="696"/>
      <c r="D57" s="696"/>
      <c r="E57" s="697"/>
      <c r="F57" s="243" t="s">
        <v>278</v>
      </c>
      <c r="G57" s="379">
        <f>G56+G53</f>
        <v>4990</v>
      </c>
      <c r="H57" s="379">
        <f aca="true" t="shared" si="4" ref="H57:S57">H56+H53</f>
        <v>8273</v>
      </c>
      <c r="I57" s="379">
        <f t="shared" si="4"/>
        <v>9813</v>
      </c>
      <c r="J57" s="379">
        <f t="shared" si="4"/>
        <v>12988</v>
      </c>
      <c r="K57" s="379">
        <f t="shared" si="4"/>
        <v>13359</v>
      </c>
      <c r="L57" s="379">
        <f t="shared" si="4"/>
        <v>6927</v>
      </c>
      <c r="M57" s="379">
        <f t="shared" si="4"/>
        <v>20166</v>
      </c>
      <c r="N57" s="379">
        <f t="shared" si="4"/>
        <v>34763</v>
      </c>
      <c r="O57" s="379">
        <f t="shared" si="4"/>
        <v>12013</v>
      </c>
      <c r="P57" s="379">
        <f t="shared" si="4"/>
        <v>12988</v>
      </c>
      <c r="Q57" s="379">
        <f t="shared" si="4"/>
        <v>10712</v>
      </c>
      <c r="R57" s="379">
        <f t="shared" si="4"/>
        <v>6927</v>
      </c>
      <c r="S57" s="379">
        <f t="shared" si="4"/>
        <v>22813</v>
      </c>
      <c r="T57" s="3"/>
      <c r="U57" s="3"/>
    </row>
    <row r="58" spans="1:21" s="2" customFormat="1" ht="15" customHeight="1" thickBot="1">
      <c r="A58" s="694" t="s">
        <v>282</v>
      </c>
      <c r="B58" s="341"/>
      <c r="C58" s="341"/>
      <c r="D58" s="335"/>
      <c r="E58" s="282" t="s">
        <v>276</v>
      </c>
      <c r="F58" s="245" t="s">
        <v>281</v>
      </c>
      <c r="G58" s="467">
        <v>1.3</v>
      </c>
      <c r="H58" s="467">
        <v>2.7</v>
      </c>
      <c r="I58" s="467">
        <v>3.5</v>
      </c>
      <c r="J58" s="467">
        <v>3.1</v>
      </c>
      <c r="K58" s="467">
        <v>3.9</v>
      </c>
      <c r="L58" s="467">
        <v>2.6</v>
      </c>
      <c r="M58" s="467">
        <v>5.1</v>
      </c>
      <c r="N58" s="467">
        <v>3.7</v>
      </c>
      <c r="O58" s="467">
        <v>3.5</v>
      </c>
      <c r="P58" s="467">
        <v>3.1</v>
      </c>
      <c r="Q58" s="467">
        <v>3.6</v>
      </c>
      <c r="R58" s="467">
        <v>2.9</v>
      </c>
      <c r="S58" s="468">
        <v>5.1</v>
      </c>
      <c r="T58" s="3"/>
      <c r="U58" s="3"/>
    </row>
    <row r="59" spans="1:21" s="2" customFormat="1" ht="15" customHeight="1">
      <c r="A59" s="694"/>
      <c r="B59" s="341"/>
      <c r="C59" s="341"/>
      <c r="D59" s="342"/>
      <c r="E59" s="282" t="s">
        <v>277</v>
      </c>
      <c r="F59" s="240" t="s">
        <v>278</v>
      </c>
      <c r="G59" s="416">
        <f aca="true" t="shared" si="5" ref="G59:S59">G58*1490</f>
        <v>1937</v>
      </c>
      <c r="H59" s="416">
        <f t="shared" si="5"/>
        <v>4023.0000000000005</v>
      </c>
      <c r="I59" s="416">
        <f t="shared" si="5"/>
        <v>5215</v>
      </c>
      <c r="J59" s="416">
        <f t="shared" si="5"/>
        <v>4619</v>
      </c>
      <c r="K59" s="416">
        <f t="shared" si="5"/>
        <v>5811</v>
      </c>
      <c r="L59" s="416">
        <f t="shared" si="5"/>
        <v>3874</v>
      </c>
      <c r="M59" s="416">
        <f t="shared" si="5"/>
        <v>7598.999999999999</v>
      </c>
      <c r="N59" s="416">
        <f t="shared" si="5"/>
        <v>5513</v>
      </c>
      <c r="O59" s="416">
        <f t="shared" si="5"/>
        <v>5215</v>
      </c>
      <c r="P59" s="416">
        <f t="shared" si="5"/>
        <v>4619</v>
      </c>
      <c r="Q59" s="416">
        <f t="shared" si="5"/>
        <v>5364</v>
      </c>
      <c r="R59" s="416">
        <f t="shared" si="5"/>
        <v>4321</v>
      </c>
      <c r="S59" s="416">
        <f t="shared" si="5"/>
        <v>7598.999999999999</v>
      </c>
      <c r="T59" s="3"/>
      <c r="U59" s="3"/>
    </row>
    <row r="60" spans="1:21" s="2" customFormat="1" ht="15" customHeight="1">
      <c r="A60" s="285" t="s">
        <v>286</v>
      </c>
      <c r="B60" s="343"/>
      <c r="C60" s="343"/>
      <c r="D60" s="343"/>
      <c r="E60" s="408" t="s">
        <v>279</v>
      </c>
      <c r="F60" s="238" t="s">
        <v>278</v>
      </c>
      <c r="G60" s="378">
        <f>G101</f>
        <v>2904</v>
      </c>
      <c r="H60" s="378">
        <f aca="true" t="shared" si="6" ref="H60:S60">H101</f>
        <v>4101</v>
      </c>
      <c r="I60" s="378">
        <f t="shared" si="6"/>
        <v>4449</v>
      </c>
      <c r="J60" s="378">
        <f t="shared" si="6"/>
        <v>6874</v>
      </c>
      <c r="K60" s="378">
        <f t="shared" si="6"/>
        <v>9551</v>
      </c>
      <c r="L60" s="378">
        <f t="shared" si="6"/>
        <v>2904</v>
      </c>
      <c r="M60" s="378">
        <f t="shared" si="6"/>
        <v>11519</v>
      </c>
      <c r="N60" s="378">
        <f t="shared" si="6"/>
        <v>29101</v>
      </c>
      <c r="O60" s="378">
        <f t="shared" si="6"/>
        <v>6649</v>
      </c>
      <c r="P60" s="378">
        <f t="shared" si="6"/>
        <v>6874</v>
      </c>
      <c r="Q60" s="378">
        <f t="shared" si="6"/>
        <v>5646</v>
      </c>
      <c r="R60" s="378">
        <f t="shared" si="6"/>
        <v>4854</v>
      </c>
      <c r="S60" s="378">
        <f t="shared" si="6"/>
        <v>13719</v>
      </c>
      <c r="T60" s="3"/>
      <c r="U60" s="3"/>
    </row>
    <row r="61" spans="1:21" s="2" customFormat="1" ht="15" customHeight="1">
      <c r="A61" s="698" t="s">
        <v>280</v>
      </c>
      <c r="B61" s="699"/>
      <c r="C61" s="699"/>
      <c r="D61" s="699"/>
      <c r="E61" s="697"/>
      <c r="F61" s="243" t="s">
        <v>278</v>
      </c>
      <c r="G61" s="379">
        <f>G59+G60</f>
        <v>4841</v>
      </c>
      <c r="H61" s="379">
        <f aca="true" t="shared" si="7" ref="H61:S61">H59+H60</f>
        <v>8124</v>
      </c>
      <c r="I61" s="379">
        <f t="shared" si="7"/>
        <v>9664</v>
      </c>
      <c r="J61" s="379">
        <f t="shared" si="7"/>
        <v>11493</v>
      </c>
      <c r="K61" s="379">
        <f t="shared" si="7"/>
        <v>15362</v>
      </c>
      <c r="L61" s="379">
        <f t="shared" si="7"/>
        <v>6778</v>
      </c>
      <c r="M61" s="379">
        <f t="shared" si="7"/>
        <v>19118</v>
      </c>
      <c r="N61" s="379">
        <f t="shared" si="7"/>
        <v>34614</v>
      </c>
      <c r="O61" s="379">
        <f t="shared" si="7"/>
        <v>11864</v>
      </c>
      <c r="P61" s="379">
        <f t="shared" si="7"/>
        <v>11493</v>
      </c>
      <c r="Q61" s="379">
        <f t="shared" si="7"/>
        <v>11010</v>
      </c>
      <c r="R61" s="379">
        <f t="shared" si="7"/>
        <v>9175</v>
      </c>
      <c r="S61" s="379">
        <f t="shared" si="7"/>
        <v>21318</v>
      </c>
      <c r="T61" s="3"/>
      <c r="U61" s="3"/>
    </row>
    <row r="62" spans="1:21" s="2" customFormat="1" ht="15.75">
      <c r="A62" s="703" t="s">
        <v>139</v>
      </c>
      <c r="B62" s="704"/>
      <c r="C62" s="704"/>
      <c r="D62" s="704"/>
      <c r="E62" s="704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6"/>
      <c r="T62" s="3"/>
      <c r="U62" s="3"/>
    </row>
    <row r="63" spans="1:19" ht="15.75">
      <c r="A63" s="289" t="s">
        <v>273</v>
      </c>
      <c r="B63" s="290"/>
      <c r="C63" s="290"/>
      <c r="D63" s="290"/>
      <c r="E63" s="287"/>
      <c r="F63" s="233">
        <v>0.35</v>
      </c>
      <c r="G63" s="350" t="s">
        <v>0</v>
      </c>
      <c r="H63" s="350" t="s">
        <v>0</v>
      </c>
      <c r="I63" s="350" t="s">
        <v>2</v>
      </c>
      <c r="J63" s="350" t="s">
        <v>0</v>
      </c>
      <c r="K63" s="350" t="s">
        <v>0</v>
      </c>
      <c r="L63" s="350" t="s">
        <v>0</v>
      </c>
      <c r="M63" s="350" t="s">
        <v>2</v>
      </c>
      <c r="N63" s="350" t="s">
        <v>0</v>
      </c>
      <c r="O63" s="350" t="s">
        <v>0</v>
      </c>
      <c r="P63" s="350" t="s">
        <v>0</v>
      </c>
      <c r="Q63" s="350" t="s">
        <v>2</v>
      </c>
      <c r="R63" s="350" t="s">
        <v>0</v>
      </c>
      <c r="S63" s="350" t="s">
        <v>0</v>
      </c>
    </row>
    <row r="64" spans="1:21" s="19" customFormat="1" ht="15.75">
      <c r="A64" s="289" t="s">
        <v>305</v>
      </c>
      <c r="B64" s="287"/>
      <c r="C64" s="287"/>
      <c r="D64" s="287"/>
      <c r="E64" s="287"/>
      <c r="F64" s="233">
        <v>1.3</v>
      </c>
      <c r="G64" s="350" t="s">
        <v>0</v>
      </c>
      <c r="H64" s="350" t="s">
        <v>0</v>
      </c>
      <c r="I64" s="350" t="s">
        <v>1</v>
      </c>
      <c r="J64" s="350" t="s">
        <v>0</v>
      </c>
      <c r="K64" s="350" t="s">
        <v>1</v>
      </c>
      <c r="L64" s="350" t="s">
        <v>0</v>
      </c>
      <c r="M64" s="350" t="s">
        <v>1</v>
      </c>
      <c r="N64" s="350" t="s">
        <v>0</v>
      </c>
      <c r="O64" s="350" t="s">
        <v>1</v>
      </c>
      <c r="P64" s="350" t="s">
        <v>0</v>
      </c>
      <c r="Q64" s="350" t="s">
        <v>1</v>
      </c>
      <c r="R64" s="350" t="s">
        <v>0</v>
      </c>
      <c r="S64" s="350" t="s">
        <v>1</v>
      </c>
      <c r="T64" s="3"/>
      <c r="U64" s="3"/>
    </row>
    <row r="65" spans="1:21" s="19" customFormat="1" ht="15.75">
      <c r="A65" s="289" t="s">
        <v>306</v>
      </c>
      <c r="B65" s="290"/>
      <c r="C65" s="290"/>
      <c r="D65" s="290"/>
      <c r="E65" s="287"/>
      <c r="F65" s="233" t="s">
        <v>371</v>
      </c>
      <c r="G65" s="350" t="s">
        <v>0</v>
      </c>
      <c r="H65" s="350" t="s">
        <v>1</v>
      </c>
      <c r="I65" s="350" t="s">
        <v>1</v>
      </c>
      <c r="J65" s="350" t="s">
        <v>1</v>
      </c>
      <c r="K65" s="350" t="s">
        <v>1</v>
      </c>
      <c r="L65" s="350" t="s">
        <v>1</v>
      </c>
      <c r="M65" s="350" t="s">
        <v>1</v>
      </c>
      <c r="N65" s="350" t="s">
        <v>1</v>
      </c>
      <c r="O65" s="350" t="s">
        <v>1</v>
      </c>
      <c r="P65" s="350" t="s">
        <v>1</v>
      </c>
      <c r="Q65" s="350" t="s">
        <v>1</v>
      </c>
      <c r="R65" s="350" t="s">
        <v>1</v>
      </c>
      <c r="S65" s="350" t="s">
        <v>1</v>
      </c>
      <c r="T65" s="3"/>
      <c r="U65" s="3"/>
    </row>
    <row r="66" spans="1:19" ht="15.75">
      <c r="A66" s="289" t="s">
        <v>307</v>
      </c>
      <c r="B66" s="287"/>
      <c r="C66" s="287"/>
      <c r="D66" s="287"/>
      <c r="E66" s="287"/>
      <c r="F66" s="233">
        <v>1.4</v>
      </c>
      <c r="G66" s="350" t="s">
        <v>0</v>
      </c>
      <c r="H66" s="350" t="s">
        <v>0</v>
      </c>
      <c r="I66" s="350" t="s">
        <v>1</v>
      </c>
      <c r="J66" s="350" t="s">
        <v>0</v>
      </c>
      <c r="K66" s="350" t="s">
        <v>1</v>
      </c>
      <c r="L66" s="350" t="s">
        <v>0</v>
      </c>
      <c r="M66" s="350" t="s">
        <v>1</v>
      </c>
      <c r="N66" s="350" t="s">
        <v>0</v>
      </c>
      <c r="O66" s="350" t="s">
        <v>1</v>
      </c>
      <c r="P66" s="350" t="s">
        <v>0</v>
      </c>
      <c r="Q66" s="350" t="s">
        <v>1</v>
      </c>
      <c r="R66" s="350" t="s">
        <v>0</v>
      </c>
      <c r="S66" s="350" t="s">
        <v>0</v>
      </c>
    </row>
    <row r="67" spans="1:19" ht="5.25" customHeight="1">
      <c r="A67" s="14"/>
      <c r="B67" s="14"/>
      <c r="C67" s="14"/>
      <c r="D67" s="14"/>
      <c r="E67" s="14"/>
      <c r="F67" s="20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35"/>
    </row>
    <row r="68" spans="1:19" ht="15.75">
      <c r="A68" s="293" t="s">
        <v>273</v>
      </c>
      <c r="B68" s="294"/>
      <c r="C68" s="294"/>
      <c r="D68" s="294"/>
      <c r="E68" s="294"/>
      <c r="F68" s="229">
        <v>0.35</v>
      </c>
      <c r="G68" s="325" t="s">
        <v>0</v>
      </c>
      <c r="H68" s="325" t="s">
        <v>2</v>
      </c>
      <c r="I68" s="325" t="s">
        <v>2</v>
      </c>
      <c r="J68" s="325" t="s">
        <v>2</v>
      </c>
      <c r="K68" s="325" t="s">
        <v>0</v>
      </c>
      <c r="L68" s="325" t="s">
        <v>2</v>
      </c>
      <c r="M68" s="325" t="s">
        <v>2</v>
      </c>
      <c r="N68" s="325" t="s">
        <v>2</v>
      </c>
      <c r="O68" s="325" t="s">
        <v>0</v>
      </c>
      <c r="P68" s="325" t="s">
        <v>2</v>
      </c>
      <c r="Q68" s="325" t="s">
        <v>2</v>
      </c>
      <c r="R68" s="325" t="s">
        <v>2</v>
      </c>
      <c r="S68" s="325" t="s">
        <v>0</v>
      </c>
    </row>
    <row r="69" spans="1:19" ht="15.75">
      <c r="A69" s="295" t="s">
        <v>274</v>
      </c>
      <c r="B69" s="296"/>
      <c r="C69" s="296"/>
      <c r="D69" s="296"/>
      <c r="E69" s="298"/>
      <c r="F69" s="227">
        <v>0.35</v>
      </c>
      <c r="G69" s="325" t="s">
        <v>0</v>
      </c>
      <c r="H69" s="325" t="s">
        <v>0</v>
      </c>
      <c r="I69" s="325" t="s">
        <v>2</v>
      </c>
      <c r="J69" s="325" t="s">
        <v>0</v>
      </c>
      <c r="K69" s="325" t="s">
        <v>0</v>
      </c>
      <c r="L69" s="325" t="s">
        <v>0</v>
      </c>
      <c r="M69" s="325" t="s">
        <v>2</v>
      </c>
      <c r="N69" s="325" t="s">
        <v>0</v>
      </c>
      <c r="O69" s="325" t="s">
        <v>0</v>
      </c>
      <c r="P69" s="325" t="s">
        <v>0</v>
      </c>
      <c r="Q69" s="325" t="s">
        <v>2</v>
      </c>
      <c r="R69" s="325" t="s">
        <v>0</v>
      </c>
      <c r="S69" s="325" t="s">
        <v>2</v>
      </c>
    </row>
    <row r="70" spans="1:21" ht="15.75">
      <c r="A70" s="295" t="s">
        <v>270</v>
      </c>
      <c r="B70" s="294"/>
      <c r="C70" s="294"/>
      <c r="D70" s="294"/>
      <c r="E70" s="294"/>
      <c r="F70" s="229">
        <v>0.4</v>
      </c>
      <c r="G70" s="325" t="s">
        <v>0</v>
      </c>
      <c r="H70" s="325" t="s">
        <v>0</v>
      </c>
      <c r="I70" s="325" t="s">
        <v>0</v>
      </c>
      <c r="J70" s="325" t="s">
        <v>2</v>
      </c>
      <c r="K70" s="325" t="s">
        <v>0</v>
      </c>
      <c r="L70" s="325" t="s">
        <v>0</v>
      </c>
      <c r="M70" s="325" t="s">
        <v>0</v>
      </c>
      <c r="N70" s="325" t="s">
        <v>0</v>
      </c>
      <c r="O70" s="325" t="s">
        <v>0</v>
      </c>
      <c r="P70" s="325" t="s">
        <v>2</v>
      </c>
      <c r="Q70" s="325" t="s">
        <v>0</v>
      </c>
      <c r="R70" s="325" t="s">
        <v>0</v>
      </c>
      <c r="S70" s="325" t="s">
        <v>0</v>
      </c>
      <c r="T70" s="3" t="s">
        <v>79</v>
      </c>
      <c r="U70" s="4" t="s">
        <v>80</v>
      </c>
    </row>
    <row r="71" spans="1:19" ht="15.75">
      <c r="A71" s="293" t="s">
        <v>7</v>
      </c>
      <c r="B71" s="296"/>
      <c r="C71" s="296"/>
      <c r="D71" s="296"/>
      <c r="E71" s="298"/>
      <c r="F71" s="230">
        <v>0.01</v>
      </c>
      <c r="G71" s="325" t="s">
        <v>0</v>
      </c>
      <c r="H71" s="325" t="s">
        <v>1</v>
      </c>
      <c r="I71" s="325" t="s">
        <v>0</v>
      </c>
      <c r="J71" s="325" t="s">
        <v>1</v>
      </c>
      <c r="K71" s="325" t="s">
        <v>0</v>
      </c>
      <c r="L71" s="325" t="s">
        <v>1</v>
      </c>
      <c r="M71" s="325" t="s">
        <v>0</v>
      </c>
      <c r="N71" s="325" t="s">
        <v>1</v>
      </c>
      <c r="O71" s="325" t="s">
        <v>0</v>
      </c>
      <c r="P71" s="325" t="s">
        <v>1</v>
      </c>
      <c r="Q71" s="325" t="s">
        <v>0</v>
      </c>
      <c r="R71" s="325" t="s">
        <v>1</v>
      </c>
      <c r="S71" s="325" t="s">
        <v>0</v>
      </c>
    </row>
    <row r="72" spans="1:19" ht="15.75">
      <c r="A72" s="409" t="s">
        <v>304</v>
      </c>
      <c r="B72" s="410"/>
      <c r="C72" s="410"/>
      <c r="D72" s="410"/>
      <c r="E72" s="411"/>
      <c r="F72" s="412">
        <v>0.4</v>
      </c>
      <c r="G72" s="325" t="s">
        <v>0</v>
      </c>
      <c r="H72" s="325" t="s">
        <v>1</v>
      </c>
      <c r="I72" s="325" t="s">
        <v>1</v>
      </c>
      <c r="J72" s="325" t="s">
        <v>1</v>
      </c>
      <c r="K72" s="325" t="s">
        <v>1</v>
      </c>
      <c r="L72" s="325" t="s">
        <v>1</v>
      </c>
      <c r="M72" s="325" t="s">
        <v>1</v>
      </c>
      <c r="N72" s="325" t="s">
        <v>1</v>
      </c>
      <c r="O72" s="325" t="s">
        <v>1</v>
      </c>
      <c r="P72" s="325" t="s">
        <v>1</v>
      </c>
      <c r="Q72" s="325" t="s">
        <v>1</v>
      </c>
      <c r="R72" s="325" t="s">
        <v>1</v>
      </c>
      <c r="S72" s="325" t="s">
        <v>1</v>
      </c>
    </row>
    <row r="73" spans="1:19" ht="15.75">
      <c r="A73" s="295" t="s">
        <v>262</v>
      </c>
      <c r="B73" s="296"/>
      <c r="C73" s="296"/>
      <c r="D73" s="296"/>
      <c r="E73" s="353"/>
      <c r="F73" s="231">
        <v>0.1</v>
      </c>
      <c r="G73" s="325" t="s">
        <v>0</v>
      </c>
      <c r="H73" s="325" t="s">
        <v>1</v>
      </c>
      <c r="I73" s="325" t="s">
        <v>1</v>
      </c>
      <c r="J73" s="325" t="s">
        <v>1</v>
      </c>
      <c r="K73" s="325" t="s">
        <v>1</v>
      </c>
      <c r="L73" s="325" t="s">
        <v>1</v>
      </c>
      <c r="M73" s="325" t="s">
        <v>1</v>
      </c>
      <c r="N73" s="325" t="s">
        <v>1</v>
      </c>
      <c r="O73" s="325" t="s">
        <v>1</v>
      </c>
      <c r="P73" s="325" t="s">
        <v>1</v>
      </c>
      <c r="Q73" s="325" t="s">
        <v>1</v>
      </c>
      <c r="R73" s="325" t="s">
        <v>1</v>
      </c>
      <c r="S73" s="325" t="s">
        <v>1</v>
      </c>
    </row>
    <row r="74" spans="1:21" s="2" customFormat="1" ht="12" customHeight="1">
      <c r="A74" s="293" t="s">
        <v>269</v>
      </c>
      <c r="B74" s="298"/>
      <c r="C74" s="298"/>
      <c r="D74" s="294"/>
      <c r="E74" s="298"/>
      <c r="F74" s="229">
        <v>0.3</v>
      </c>
      <c r="G74" s="325" t="s">
        <v>0</v>
      </c>
      <c r="H74" s="325" t="s">
        <v>2</v>
      </c>
      <c r="I74" s="325" t="s">
        <v>0</v>
      </c>
      <c r="J74" s="325" t="s">
        <v>0</v>
      </c>
      <c r="K74" s="325" t="s">
        <v>2</v>
      </c>
      <c r="L74" s="325" t="s">
        <v>0</v>
      </c>
      <c r="M74" s="325" t="s">
        <v>0</v>
      </c>
      <c r="N74" s="325" t="s">
        <v>0</v>
      </c>
      <c r="O74" s="325" t="s">
        <v>2</v>
      </c>
      <c r="P74" s="325" t="s">
        <v>0</v>
      </c>
      <c r="Q74" s="325" t="s">
        <v>2</v>
      </c>
      <c r="R74" s="325" t="s">
        <v>0</v>
      </c>
      <c r="S74" s="325" t="s">
        <v>0</v>
      </c>
      <c r="T74" s="3"/>
      <c r="U74" s="3"/>
    </row>
    <row r="75" spans="1:21" s="2" customFormat="1" ht="12" customHeight="1">
      <c r="A75" s="293" t="s">
        <v>263</v>
      </c>
      <c r="B75" s="294"/>
      <c r="C75" s="294"/>
      <c r="D75" s="296"/>
      <c r="E75" s="298"/>
      <c r="F75" s="229">
        <v>0.5</v>
      </c>
      <c r="G75" s="325" t="s">
        <v>0</v>
      </c>
      <c r="H75" s="325" t="s">
        <v>0</v>
      </c>
      <c r="I75" s="325" t="s">
        <v>2</v>
      </c>
      <c r="J75" s="325" t="s">
        <v>0</v>
      </c>
      <c r="K75" s="325" t="s">
        <v>0</v>
      </c>
      <c r="L75" s="325" t="s">
        <v>0</v>
      </c>
      <c r="M75" s="325" t="s">
        <v>2</v>
      </c>
      <c r="N75" s="325" t="s">
        <v>0</v>
      </c>
      <c r="O75" s="325" t="s">
        <v>2</v>
      </c>
      <c r="P75" s="325" t="s">
        <v>0</v>
      </c>
      <c r="Q75" s="325" t="s">
        <v>2</v>
      </c>
      <c r="R75" s="325" t="s">
        <v>0</v>
      </c>
      <c r="S75" s="325" t="s">
        <v>2</v>
      </c>
      <c r="T75" s="3"/>
      <c r="U75" s="3"/>
    </row>
    <row r="76" spans="1:21" s="2" customFormat="1" ht="15.75">
      <c r="A76" s="293" t="s">
        <v>268</v>
      </c>
      <c r="B76" s="298"/>
      <c r="C76" s="298"/>
      <c r="D76" s="294"/>
      <c r="E76" s="298"/>
      <c r="F76" s="229">
        <v>0.3</v>
      </c>
      <c r="G76" s="325" t="s">
        <v>0</v>
      </c>
      <c r="H76" s="325" t="s">
        <v>2</v>
      </c>
      <c r="I76" s="325" t="s">
        <v>0</v>
      </c>
      <c r="J76" s="325" t="s">
        <v>0</v>
      </c>
      <c r="K76" s="325" t="s">
        <v>2</v>
      </c>
      <c r="L76" s="325" t="s">
        <v>0</v>
      </c>
      <c r="M76" s="325" t="s">
        <v>0</v>
      </c>
      <c r="N76" s="325" t="s">
        <v>0</v>
      </c>
      <c r="O76" s="325" t="s">
        <v>2</v>
      </c>
      <c r="P76" s="325" t="s">
        <v>0</v>
      </c>
      <c r="Q76" s="325" t="s">
        <v>2</v>
      </c>
      <c r="R76" s="325" t="s">
        <v>0</v>
      </c>
      <c r="S76" s="325" t="s">
        <v>0</v>
      </c>
      <c r="T76" s="3"/>
      <c r="U76" s="3"/>
    </row>
    <row r="77" spans="1:21" s="2" customFormat="1" ht="15.75">
      <c r="A77" s="293" t="s">
        <v>267</v>
      </c>
      <c r="B77" s="294"/>
      <c r="C77" s="294"/>
      <c r="D77" s="294"/>
      <c r="E77" s="298"/>
      <c r="F77" s="229">
        <v>0.2</v>
      </c>
      <c r="G77" s="325" t="s">
        <v>0</v>
      </c>
      <c r="H77" s="325" t="s">
        <v>0</v>
      </c>
      <c r="I77" s="325" t="s">
        <v>0</v>
      </c>
      <c r="J77" s="325" t="s">
        <v>0</v>
      </c>
      <c r="K77" s="325" t="s">
        <v>58</v>
      </c>
      <c r="L77" s="325" t="s">
        <v>0</v>
      </c>
      <c r="M77" s="325" t="s">
        <v>2</v>
      </c>
      <c r="N77" s="325" t="s">
        <v>0</v>
      </c>
      <c r="O77" s="325" t="s">
        <v>2</v>
      </c>
      <c r="P77" s="325" t="s">
        <v>0</v>
      </c>
      <c r="Q77" s="325" t="s">
        <v>0</v>
      </c>
      <c r="R77" s="325" t="s">
        <v>0</v>
      </c>
      <c r="S77" s="325" t="s">
        <v>2</v>
      </c>
      <c r="T77" s="3"/>
      <c r="U77" s="3"/>
    </row>
    <row r="78" spans="1:21" s="2" customFormat="1" ht="15.75">
      <c r="A78" s="293" t="s">
        <v>333</v>
      </c>
      <c r="B78" s="298"/>
      <c r="C78" s="298"/>
      <c r="D78" s="296"/>
      <c r="E78" s="298"/>
      <c r="F78" s="229">
        <v>0.2</v>
      </c>
      <c r="G78" s="325" t="s">
        <v>0</v>
      </c>
      <c r="H78" s="325" t="s">
        <v>2</v>
      </c>
      <c r="I78" s="325" t="s">
        <v>0</v>
      </c>
      <c r="J78" s="325" t="s">
        <v>2</v>
      </c>
      <c r="K78" s="325" t="s">
        <v>0</v>
      </c>
      <c r="L78" s="325" t="s">
        <v>2</v>
      </c>
      <c r="M78" s="325" t="s">
        <v>0</v>
      </c>
      <c r="N78" s="325" t="s">
        <v>2</v>
      </c>
      <c r="O78" s="325" t="s">
        <v>0</v>
      </c>
      <c r="P78" s="325" t="s">
        <v>2</v>
      </c>
      <c r="Q78" s="325" t="s">
        <v>0</v>
      </c>
      <c r="R78" s="325" t="s">
        <v>2</v>
      </c>
      <c r="S78" s="325" t="s">
        <v>0</v>
      </c>
      <c r="T78" s="3"/>
      <c r="U78" s="3"/>
    </row>
    <row r="79" spans="1:21" s="2" customFormat="1" ht="12" customHeight="1">
      <c r="A79" s="293" t="s">
        <v>271</v>
      </c>
      <c r="B79" s="298"/>
      <c r="C79" s="298"/>
      <c r="D79" s="294"/>
      <c r="E79" s="298"/>
      <c r="F79" s="229">
        <v>0.2</v>
      </c>
      <c r="G79" s="325" t="s">
        <v>0</v>
      </c>
      <c r="H79" s="325" t="s">
        <v>0</v>
      </c>
      <c r="I79" s="325" t="s">
        <v>2</v>
      </c>
      <c r="J79" s="325" t="s">
        <v>0</v>
      </c>
      <c r="K79" s="325" t="s">
        <v>2</v>
      </c>
      <c r="L79" s="325" t="s">
        <v>0</v>
      </c>
      <c r="M79" s="325" t="s">
        <v>0</v>
      </c>
      <c r="N79" s="325" t="s">
        <v>0</v>
      </c>
      <c r="O79" s="325" t="s">
        <v>2</v>
      </c>
      <c r="P79" s="325" t="s">
        <v>0</v>
      </c>
      <c r="Q79" s="325" t="s">
        <v>2</v>
      </c>
      <c r="R79" s="325" t="s">
        <v>0</v>
      </c>
      <c r="S79" s="325" t="s">
        <v>58</v>
      </c>
      <c r="T79" s="3"/>
      <c r="U79" s="3"/>
    </row>
    <row r="80" spans="1:21" s="2" customFormat="1" ht="15.75">
      <c r="A80" s="295" t="s">
        <v>265</v>
      </c>
      <c r="B80" s="294"/>
      <c r="C80" s="294"/>
      <c r="D80" s="294"/>
      <c r="E80" s="353"/>
      <c r="F80" s="231">
        <v>0.4</v>
      </c>
      <c r="G80" s="700" t="s">
        <v>264</v>
      </c>
      <c r="H80" s="701"/>
      <c r="I80" s="701"/>
      <c r="J80" s="701"/>
      <c r="K80" s="701"/>
      <c r="L80" s="701"/>
      <c r="M80" s="701"/>
      <c r="N80" s="701"/>
      <c r="O80" s="701"/>
      <c r="P80" s="701"/>
      <c r="Q80" s="701"/>
      <c r="R80" s="701"/>
      <c r="S80" s="702"/>
      <c r="T80" s="3"/>
      <c r="U80" s="3"/>
    </row>
    <row r="81" spans="1:21" s="2" customFormat="1" ht="6" customHeight="1">
      <c r="A81" s="312"/>
      <c r="B81" s="312"/>
      <c r="C81" s="312"/>
      <c r="D81" s="312"/>
      <c r="E81" s="312"/>
      <c r="F81" s="2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3"/>
      <c r="U81" s="3"/>
    </row>
    <row r="82" spans="1:21" s="2" customFormat="1" ht="12" customHeight="1">
      <c r="A82" s="306"/>
      <c r="B82" s="243" t="s">
        <v>294</v>
      </c>
      <c r="C82" s="243" t="s">
        <v>295</v>
      </c>
      <c r="D82" s="243" t="s">
        <v>302</v>
      </c>
      <c r="E82" s="300" t="s">
        <v>303</v>
      </c>
      <c r="F82" s="355"/>
      <c r="G82" s="380">
        <v>2</v>
      </c>
      <c r="H82" s="316">
        <v>15</v>
      </c>
      <c r="I82" s="316">
        <v>30</v>
      </c>
      <c r="J82" s="316">
        <v>45</v>
      </c>
      <c r="K82" s="316">
        <v>60</v>
      </c>
      <c r="L82" s="316">
        <v>75</v>
      </c>
      <c r="M82" s="316">
        <v>90</v>
      </c>
      <c r="N82" s="316">
        <v>105</v>
      </c>
      <c r="O82" s="316">
        <v>120</v>
      </c>
      <c r="P82" s="316">
        <v>135</v>
      </c>
      <c r="Q82" s="316">
        <v>150</v>
      </c>
      <c r="R82" s="316">
        <v>165</v>
      </c>
      <c r="S82" s="316">
        <v>180</v>
      </c>
      <c r="T82" s="3"/>
      <c r="U82" s="3"/>
    </row>
    <row r="83" spans="1:21" s="2" customFormat="1" ht="15">
      <c r="A83" s="299" t="s">
        <v>418</v>
      </c>
      <c r="B83" s="243">
        <v>420</v>
      </c>
      <c r="C83" s="243">
        <v>4.2</v>
      </c>
      <c r="D83" s="243" t="s">
        <v>299</v>
      </c>
      <c r="E83" s="300">
        <f aca="true" t="shared" si="8" ref="E83:E98">B83*C83</f>
        <v>1764</v>
      </c>
      <c r="F83" s="243"/>
      <c r="G83" s="385">
        <f>E83</f>
        <v>1764</v>
      </c>
      <c r="H83" s="386">
        <f>E83</f>
        <v>1764</v>
      </c>
      <c r="I83" s="386">
        <f>E83</f>
        <v>1764</v>
      </c>
      <c r="J83" s="386">
        <f>E83</f>
        <v>1764</v>
      </c>
      <c r="K83" s="386">
        <f>E83</f>
        <v>1764</v>
      </c>
      <c r="L83" s="386">
        <f>E83</f>
        <v>1764</v>
      </c>
      <c r="M83" s="386">
        <f>E83</f>
        <v>1764</v>
      </c>
      <c r="N83" s="386">
        <f>E83</f>
        <v>1764</v>
      </c>
      <c r="O83" s="386">
        <f>E83</f>
        <v>1764</v>
      </c>
      <c r="P83" s="386">
        <f>E83</f>
        <v>1764</v>
      </c>
      <c r="Q83" s="386">
        <f>E83</f>
        <v>1764</v>
      </c>
      <c r="R83" s="386">
        <f>E83</f>
        <v>1764</v>
      </c>
      <c r="S83" s="386">
        <f>E83</f>
        <v>1764</v>
      </c>
      <c r="T83" s="3"/>
      <c r="U83" s="3"/>
    </row>
    <row r="84" spans="1:21" s="2" customFormat="1" ht="15">
      <c r="A84" s="413" t="s">
        <v>419</v>
      </c>
      <c r="B84" s="243">
        <v>420</v>
      </c>
      <c r="C84" s="243">
        <v>5.2</v>
      </c>
      <c r="D84" s="243" t="s">
        <v>299</v>
      </c>
      <c r="E84" s="300">
        <f t="shared" si="8"/>
        <v>2184</v>
      </c>
      <c r="F84" s="243"/>
      <c r="G84" s="383">
        <f>E84</f>
        <v>2184</v>
      </c>
      <c r="H84" s="382">
        <f>E84</f>
        <v>2184</v>
      </c>
      <c r="I84" s="382">
        <f>E84</f>
        <v>2184</v>
      </c>
      <c r="J84" s="382">
        <f>E84</f>
        <v>2184</v>
      </c>
      <c r="K84" s="382">
        <f>E84</f>
        <v>2184</v>
      </c>
      <c r="L84" s="382">
        <f>E84</f>
        <v>2184</v>
      </c>
      <c r="M84" s="382">
        <f>E84</f>
        <v>2184</v>
      </c>
      <c r="N84" s="382">
        <f>E84</f>
        <v>2184</v>
      </c>
      <c r="O84" s="382">
        <f>E84</f>
        <v>2184</v>
      </c>
      <c r="P84" s="382">
        <f>E84</f>
        <v>2184</v>
      </c>
      <c r="Q84" s="382">
        <f>E84</f>
        <v>2184</v>
      </c>
      <c r="R84" s="382">
        <f>E84</f>
        <v>2184</v>
      </c>
      <c r="S84" s="382">
        <f>E84</f>
        <v>2184</v>
      </c>
      <c r="T84" s="3"/>
      <c r="U84" s="3"/>
    </row>
    <row r="85" spans="1:21" s="2" customFormat="1" ht="15">
      <c r="A85" s="302" t="s">
        <v>308</v>
      </c>
      <c r="B85" s="243">
        <v>630</v>
      </c>
      <c r="C85" s="243">
        <v>1.9</v>
      </c>
      <c r="D85" s="243" t="s">
        <v>299</v>
      </c>
      <c r="E85" s="300">
        <f t="shared" si="8"/>
        <v>1197</v>
      </c>
      <c r="F85" s="243"/>
      <c r="G85" s="381"/>
      <c r="H85" s="371"/>
      <c r="I85" s="371"/>
      <c r="J85" s="371">
        <f>E85</f>
        <v>1197</v>
      </c>
      <c r="K85" s="371"/>
      <c r="L85" s="371"/>
      <c r="M85" s="371">
        <f>E85</f>
        <v>1197</v>
      </c>
      <c r="N85" s="371"/>
      <c r="O85" s="371"/>
      <c r="P85" s="371">
        <f>E85</f>
        <v>1197</v>
      </c>
      <c r="Q85" s="371"/>
      <c r="R85" s="371"/>
      <c r="S85" s="371">
        <f>E85</f>
        <v>1197</v>
      </c>
      <c r="T85" s="3"/>
      <c r="U85" s="3"/>
    </row>
    <row r="86" spans="1:21" s="2" customFormat="1" ht="15">
      <c r="A86" s="365" t="s">
        <v>297</v>
      </c>
      <c r="B86" s="243">
        <v>630</v>
      </c>
      <c r="C86" s="243">
        <v>1.6</v>
      </c>
      <c r="D86" s="243" t="s">
        <v>299</v>
      </c>
      <c r="E86" s="300">
        <f t="shared" si="8"/>
        <v>1008</v>
      </c>
      <c r="F86" s="243"/>
      <c r="G86" s="381"/>
      <c r="H86" s="371"/>
      <c r="I86" s="371"/>
      <c r="J86" s="371">
        <f>E86</f>
        <v>1008</v>
      </c>
      <c r="K86" s="371"/>
      <c r="L86" s="371"/>
      <c r="M86" s="371">
        <f>E86</f>
        <v>1008</v>
      </c>
      <c r="N86" s="371"/>
      <c r="O86" s="371"/>
      <c r="P86" s="371">
        <f>E86</f>
        <v>1008</v>
      </c>
      <c r="Q86" s="371"/>
      <c r="R86" s="371"/>
      <c r="S86" s="371">
        <f>E86</f>
        <v>1008</v>
      </c>
      <c r="T86" s="3"/>
      <c r="U86" s="3"/>
    </row>
    <row r="87" spans="1:21" s="2" customFormat="1" ht="15">
      <c r="A87" s="414" t="s">
        <v>298</v>
      </c>
      <c r="B87" s="243">
        <v>630</v>
      </c>
      <c r="C87" s="243">
        <v>1.9</v>
      </c>
      <c r="D87" s="243" t="s">
        <v>299</v>
      </c>
      <c r="E87" s="300">
        <f t="shared" si="8"/>
        <v>1197</v>
      </c>
      <c r="F87" s="243"/>
      <c r="G87" s="381"/>
      <c r="H87" s="371">
        <f>E87</f>
        <v>1197</v>
      </c>
      <c r="I87" s="371"/>
      <c r="J87" s="371"/>
      <c r="K87" s="371">
        <f>E87</f>
        <v>1197</v>
      </c>
      <c r="L87" s="371"/>
      <c r="M87" s="371"/>
      <c r="N87" s="371">
        <f>E87</f>
        <v>1197</v>
      </c>
      <c r="O87" s="371"/>
      <c r="P87" s="371"/>
      <c r="Q87" s="371">
        <f>E87</f>
        <v>1197</v>
      </c>
      <c r="R87" s="371"/>
      <c r="S87" s="371"/>
      <c r="T87" s="3"/>
      <c r="U87" s="3"/>
    </row>
    <row r="88" spans="1:21" s="2" customFormat="1" ht="15.75" customHeight="1">
      <c r="A88" s="306" t="s">
        <v>390</v>
      </c>
      <c r="B88" s="243">
        <v>780</v>
      </c>
      <c r="C88" s="243">
        <v>2.5</v>
      </c>
      <c r="D88" s="243" t="s">
        <v>299</v>
      </c>
      <c r="E88" s="300">
        <f t="shared" si="8"/>
        <v>1950</v>
      </c>
      <c r="F88" s="243"/>
      <c r="G88" s="381"/>
      <c r="H88" s="371"/>
      <c r="I88" s="371"/>
      <c r="J88" s="371"/>
      <c r="K88" s="384">
        <f>E88</f>
        <v>1950</v>
      </c>
      <c r="L88" s="384"/>
      <c r="M88" s="384"/>
      <c r="N88" s="384"/>
      <c r="O88" s="384"/>
      <c r="P88" s="384"/>
      <c r="Q88" s="384"/>
      <c r="R88" s="384">
        <f>E88</f>
        <v>1950</v>
      </c>
      <c r="S88" s="371"/>
      <c r="T88" s="3"/>
      <c r="U88" s="3"/>
    </row>
    <row r="89" spans="1:21" s="2" customFormat="1" ht="15">
      <c r="A89" s="306" t="s">
        <v>287</v>
      </c>
      <c r="B89" s="243">
        <v>720</v>
      </c>
      <c r="C89" s="243">
        <v>1</v>
      </c>
      <c r="D89" s="243" t="s">
        <v>300</v>
      </c>
      <c r="E89" s="300">
        <f t="shared" si="8"/>
        <v>720</v>
      </c>
      <c r="F89" s="243"/>
      <c r="G89" s="381">
        <f>E89</f>
        <v>720</v>
      </c>
      <c r="H89" s="371">
        <f>E89</f>
        <v>720</v>
      </c>
      <c r="I89" s="371">
        <f>E89</f>
        <v>720</v>
      </c>
      <c r="J89" s="371">
        <f>E89</f>
        <v>720</v>
      </c>
      <c r="K89" s="371">
        <f>E89</f>
        <v>720</v>
      </c>
      <c r="L89" s="371">
        <f>E89</f>
        <v>720</v>
      </c>
      <c r="M89" s="371">
        <f>E89</f>
        <v>720</v>
      </c>
      <c r="N89" s="371">
        <f>E89</f>
        <v>720</v>
      </c>
      <c r="O89" s="371">
        <f>E89</f>
        <v>720</v>
      </c>
      <c r="P89" s="371">
        <f>E89</f>
        <v>720</v>
      </c>
      <c r="Q89" s="371">
        <f>E89</f>
        <v>720</v>
      </c>
      <c r="R89" s="371">
        <f>E89</f>
        <v>720</v>
      </c>
      <c r="S89" s="371">
        <f>E89</f>
        <v>720</v>
      </c>
      <c r="T89" s="3"/>
      <c r="U89" s="3"/>
    </row>
    <row r="90" spans="1:21" s="2" customFormat="1" ht="15">
      <c r="A90" s="306" t="s">
        <v>288</v>
      </c>
      <c r="B90" s="243">
        <v>1300</v>
      </c>
      <c r="C90" s="243">
        <v>1</v>
      </c>
      <c r="D90" s="243" t="s">
        <v>300</v>
      </c>
      <c r="E90" s="300">
        <f t="shared" si="8"/>
        <v>1300</v>
      </c>
      <c r="F90" s="243"/>
      <c r="G90" s="381"/>
      <c r="H90" s="371"/>
      <c r="I90" s="371">
        <f>E90</f>
        <v>1300</v>
      </c>
      <c r="J90" s="371"/>
      <c r="K90" s="371">
        <f>E90</f>
        <v>1300</v>
      </c>
      <c r="L90" s="371"/>
      <c r="M90" s="371">
        <f>E90</f>
        <v>1300</v>
      </c>
      <c r="N90" s="371"/>
      <c r="O90" s="371">
        <f>E90</f>
        <v>1300</v>
      </c>
      <c r="P90" s="371"/>
      <c r="Q90" s="371">
        <f>E90</f>
        <v>1300</v>
      </c>
      <c r="R90" s="371"/>
      <c r="S90" s="371">
        <f>E90</f>
        <v>1300</v>
      </c>
      <c r="T90" s="3"/>
      <c r="U90" s="3"/>
    </row>
    <row r="91" spans="1:21" s="2" customFormat="1" ht="15">
      <c r="A91" s="306" t="s">
        <v>289</v>
      </c>
      <c r="B91" s="243">
        <v>25000</v>
      </c>
      <c r="C91" s="243">
        <v>1</v>
      </c>
      <c r="D91" s="243" t="s">
        <v>300</v>
      </c>
      <c r="E91" s="300">
        <f t="shared" si="8"/>
        <v>25000</v>
      </c>
      <c r="F91" s="243"/>
      <c r="G91" s="381"/>
      <c r="H91" s="371"/>
      <c r="I91" s="371"/>
      <c r="J91" s="371"/>
      <c r="K91" s="371"/>
      <c r="L91" s="371"/>
      <c r="M91" s="371"/>
      <c r="N91" s="371">
        <f>E91</f>
        <v>25000</v>
      </c>
      <c r="O91" s="371"/>
      <c r="P91" s="371"/>
      <c r="Q91" s="371"/>
      <c r="R91" s="371"/>
      <c r="S91" s="371"/>
      <c r="T91" s="3"/>
      <c r="U91" s="3"/>
    </row>
    <row r="92" spans="1:21" s="2" customFormat="1" ht="15" customHeight="1">
      <c r="A92" s="306" t="s">
        <v>290</v>
      </c>
      <c r="B92" s="243">
        <v>2000</v>
      </c>
      <c r="C92" s="243">
        <v>1</v>
      </c>
      <c r="D92" s="243" t="s">
        <v>300</v>
      </c>
      <c r="E92" s="300">
        <f t="shared" si="8"/>
        <v>2000</v>
      </c>
      <c r="F92" s="243"/>
      <c r="G92" s="381"/>
      <c r="H92" s="371"/>
      <c r="I92" s="371"/>
      <c r="J92" s="371">
        <f>E92</f>
        <v>2000</v>
      </c>
      <c r="K92" s="371"/>
      <c r="L92" s="371"/>
      <c r="M92" s="371">
        <f>E92</f>
        <v>2000</v>
      </c>
      <c r="N92" s="371"/>
      <c r="O92" s="371"/>
      <c r="P92" s="371">
        <f>E92</f>
        <v>2000</v>
      </c>
      <c r="Q92" s="371"/>
      <c r="R92" s="371"/>
      <c r="S92" s="371">
        <f aca="true" t="shared" si="9" ref="S92:S97">E92</f>
        <v>2000</v>
      </c>
      <c r="T92" s="3"/>
      <c r="U92" s="3"/>
    </row>
    <row r="93" spans="1:21" s="2" customFormat="1" ht="15">
      <c r="A93" s="308" t="s">
        <v>291</v>
      </c>
      <c r="B93" s="243">
        <v>550</v>
      </c>
      <c r="C93" s="243">
        <v>4</v>
      </c>
      <c r="D93" s="243" t="s">
        <v>300</v>
      </c>
      <c r="E93" s="300">
        <f t="shared" si="8"/>
        <v>2200</v>
      </c>
      <c r="F93" s="243"/>
      <c r="G93" s="381"/>
      <c r="H93" s="371"/>
      <c r="I93" s="371"/>
      <c r="J93" s="371"/>
      <c r="K93" s="371">
        <f>E93</f>
        <v>2200</v>
      </c>
      <c r="L93" s="371"/>
      <c r="M93" s="371"/>
      <c r="N93" s="371"/>
      <c r="O93" s="371">
        <f>E93</f>
        <v>2200</v>
      </c>
      <c r="P93" s="371"/>
      <c r="Q93" s="371"/>
      <c r="R93" s="371"/>
      <c r="S93" s="371">
        <f t="shared" si="9"/>
        <v>2200</v>
      </c>
      <c r="T93" s="3"/>
      <c r="U93" s="3"/>
    </row>
    <row r="94" spans="1:21" s="2" customFormat="1" ht="15">
      <c r="A94" s="302" t="s">
        <v>309</v>
      </c>
      <c r="B94" s="243">
        <v>300</v>
      </c>
      <c r="C94" s="243">
        <v>3.5</v>
      </c>
      <c r="D94" s="243" t="s">
        <v>299</v>
      </c>
      <c r="E94" s="300">
        <f t="shared" si="8"/>
        <v>1050</v>
      </c>
      <c r="F94" s="243"/>
      <c r="G94" s="385"/>
      <c r="H94" s="386"/>
      <c r="I94" s="386"/>
      <c r="J94" s="386">
        <f>E94</f>
        <v>1050</v>
      </c>
      <c r="K94" s="386"/>
      <c r="L94" s="386"/>
      <c r="M94" s="386">
        <f>E94</f>
        <v>1050</v>
      </c>
      <c r="N94" s="386"/>
      <c r="O94" s="386"/>
      <c r="P94" s="386">
        <f>E94</f>
        <v>1050</v>
      </c>
      <c r="Q94" s="386"/>
      <c r="R94" s="386"/>
      <c r="S94" s="386">
        <f t="shared" si="9"/>
        <v>1050</v>
      </c>
      <c r="T94" s="3"/>
      <c r="U94" s="3"/>
    </row>
    <row r="95" spans="1:21" s="2" customFormat="1" ht="15">
      <c r="A95" s="414" t="s">
        <v>301</v>
      </c>
      <c r="B95" s="243">
        <v>260</v>
      </c>
      <c r="C95" s="243">
        <v>3.7</v>
      </c>
      <c r="D95" s="243" t="s">
        <v>299</v>
      </c>
      <c r="E95" s="300">
        <f t="shared" si="8"/>
        <v>962</v>
      </c>
      <c r="F95" s="243"/>
      <c r="G95" s="381"/>
      <c r="H95" s="371"/>
      <c r="I95" s="371"/>
      <c r="J95" s="382">
        <f>E95</f>
        <v>962</v>
      </c>
      <c r="K95" s="382"/>
      <c r="L95" s="382"/>
      <c r="M95" s="382">
        <f>E95</f>
        <v>962</v>
      </c>
      <c r="N95" s="382"/>
      <c r="O95" s="382"/>
      <c r="P95" s="382">
        <f>E95</f>
        <v>962</v>
      </c>
      <c r="Q95" s="382"/>
      <c r="R95" s="382"/>
      <c r="S95" s="382">
        <f t="shared" si="9"/>
        <v>962</v>
      </c>
      <c r="T95" s="3"/>
      <c r="U95" s="3"/>
    </row>
    <row r="96" spans="1:21" s="2" customFormat="1" ht="15">
      <c r="A96" s="306" t="s">
        <v>292</v>
      </c>
      <c r="B96" s="243">
        <v>490</v>
      </c>
      <c r="C96" s="243">
        <v>0.5</v>
      </c>
      <c r="D96" s="243" t="s">
        <v>299</v>
      </c>
      <c r="E96" s="300">
        <f t="shared" si="8"/>
        <v>245</v>
      </c>
      <c r="F96" s="243"/>
      <c r="G96" s="381"/>
      <c r="H96" s="371"/>
      <c r="I96" s="371">
        <f>E96</f>
        <v>245</v>
      </c>
      <c r="J96" s="371"/>
      <c r="K96" s="371">
        <f>E96</f>
        <v>245</v>
      </c>
      <c r="L96" s="371"/>
      <c r="M96" s="371">
        <f>E96</f>
        <v>245</v>
      </c>
      <c r="N96" s="371"/>
      <c r="O96" s="371">
        <f>E96</f>
        <v>245</v>
      </c>
      <c r="P96" s="371"/>
      <c r="Q96" s="371">
        <f>E96</f>
        <v>245</v>
      </c>
      <c r="R96" s="371"/>
      <c r="S96" s="371">
        <f t="shared" si="9"/>
        <v>245</v>
      </c>
      <c r="T96" s="3"/>
      <c r="U96" s="3"/>
    </row>
    <row r="97" spans="1:21" s="2" customFormat="1" ht="15">
      <c r="A97" s="306" t="s">
        <v>293</v>
      </c>
      <c r="B97" s="243">
        <v>3100</v>
      </c>
      <c r="C97" s="243">
        <v>1</v>
      </c>
      <c r="D97" s="243" t="s">
        <v>300</v>
      </c>
      <c r="E97" s="300">
        <f t="shared" si="8"/>
        <v>3100</v>
      </c>
      <c r="F97" s="243"/>
      <c r="G97" s="381"/>
      <c r="H97" s="371"/>
      <c r="I97" s="371"/>
      <c r="J97" s="371"/>
      <c r="K97" s="371"/>
      <c r="L97" s="371"/>
      <c r="M97" s="371">
        <f>E97</f>
        <v>3100</v>
      </c>
      <c r="N97" s="371"/>
      <c r="O97" s="371"/>
      <c r="P97" s="371"/>
      <c r="Q97" s="371"/>
      <c r="R97" s="371"/>
      <c r="S97" s="371">
        <f t="shared" si="9"/>
        <v>3100</v>
      </c>
      <c r="T97" s="3"/>
      <c r="U97" s="3"/>
    </row>
    <row r="98" spans="1:21" s="2" customFormat="1" ht="15">
      <c r="A98" s="306" t="s">
        <v>296</v>
      </c>
      <c r="B98" s="243">
        <v>110</v>
      </c>
      <c r="C98" s="243">
        <v>4</v>
      </c>
      <c r="D98" s="243" t="s">
        <v>300</v>
      </c>
      <c r="E98" s="300">
        <f t="shared" si="8"/>
        <v>440</v>
      </c>
      <c r="F98" s="311"/>
      <c r="G98" s="381"/>
      <c r="H98" s="371"/>
      <c r="I98" s="371"/>
      <c r="J98" s="371"/>
      <c r="K98" s="371"/>
      <c r="L98" s="371"/>
      <c r="M98" s="371"/>
      <c r="N98" s="371"/>
      <c r="O98" s="371"/>
      <c r="P98" s="371"/>
      <c r="Q98" s="371"/>
      <c r="R98" s="371"/>
      <c r="S98" s="371"/>
      <c r="T98" s="3"/>
      <c r="U98" s="3"/>
    </row>
    <row r="99" spans="1:21" s="2" customFormat="1" ht="12" customHeight="1">
      <c r="A99" s="312"/>
      <c r="B99" s="20"/>
      <c r="C99" s="20"/>
      <c r="D99" s="14"/>
      <c r="E99" s="302" t="s">
        <v>313</v>
      </c>
      <c r="F99" s="243" t="s">
        <v>310</v>
      </c>
      <c r="G99" s="371">
        <f>G83+G89</f>
        <v>2484</v>
      </c>
      <c r="H99" s="371">
        <f>H83+H87+H89</f>
        <v>3681</v>
      </c>
      <c r="I99" s="371">
        <f>I83+I89+I90+I96</f>
        <v>4029</v>
      </c>
      <c r="J99" s="371">
        <f>J83+J85+J86+J89+J92+J94</f>
        <v>7739</v>
      </c>
      <c r="K99" s="371">
        <f>K83+K87+K89+K90+K93+K96</f>
        <v>7426</v>
      </c>
      <c r="L99" s="371">
        <f>L83+L89</f>
        <v>2484</v>
      </c>
      <c r="M99" s="371">
        <f>M83+M85+M86+M89+M90+M92+M94+M96+M97</f>
        <v>12384</v>
      </c>
      <c r="N99" s="371">
        <f>N83+N87+N89+N91</f>
        <v>28681</v>
      </c>
      <c r="O99" s="371">
        <f>O83+O89+O90+O93+O96</f>
        <v>6229</v>
      </c>
      <c r="P99" s="371">
        <f>P83+P85+P86+P89+P92+P94</f>
        <v>7739</v>
      </c>
      <c r="Q99" s="371">
        <f>Q83+Q87+Q89+Q90+Q96</f>
        <v>5226</v>
      </c>
      <c r="R99" s="371">
        <f>R83+R89</f>
        <v>2484</v>
      </c>
      <c r="S99" s="371">
        <f>S83+S85+S86+S89+S90+S92+S93+S94+S96+S97</f>
        <v>14584</v>
      </c>
      <c r="T99" s="3"/>
      <c r="U99" s="3"/>
    </row>
    <row r="100" spans="1:21" s="2" customFormat="1" ht="12" customHeight="1">
      <c r="A100" s="312"/>
      <c r="B100" s="14"/>
      <c r="C100" s="14"/>
      <c r="D100" s="20"/>
      <c r="E100" s="414"/>
      <c r="F100" s="243" t="s">
        <v>311</v>
      </c>
      <c r="G100" s="371">
        <f>G84+G89</f>
        <v>2904</v>
      </c>
      <c r="H100" s="371">
        <f>H84+H87+H89</f>
        <v>4101</v>
      </c>
      <c r="I100" s="371">
        <f>I84+I89+I90+I96</f>
        <v>4449</v>
      </c>
      <c r="J100" s="371">
        <f>J84+J85+J86+J89+J92+J95</f>
        <v>8071</v>
      </c>
      <c r="K100" s="371">
        <f>K84+K87+K89+K90+K93+K96</f>
        <v>7846</v>
      </c>
      <c r="L100" s="371">
        <f>L84+L89</f>
        <v>2904</v>
      </c>
      <c r="M100" s="371">
        <f>M84+M85+M86+M89+M90+M92+M95+M96+M97</f>
        <v>12716</v>
      </c>
      <c r="N100" s="371">
        <f>N84+N87+N89+N91</f>
        <v>29101</v>
      </c>
      <c r="O100" s="371">
        <f>O84+O89+O90+O93+O96</f>
        <v>6649</v>
      </c>
      <c r="P100" s="371">
        <f>P84+P85+P86+P89+P92+P95</f>
        <v>8071</v>
      </c>
      <c r="Q100" s="371">
        <f>Q84+Q87+Q89+Q90+Q96</f>
        <v>5646</v>
      </c>
      <c r="R100" s="371">
        <f>R84+R89</f>
        <v>2904</v>
      </c>
      <c r="S100" s="371">
        <f>S84+S85+S86+S89+S90+S92+S93+S95+S96+S97</f>
        <v>14916</v>
      </c>
      <c r="T100" s="3"/>
      <c r="U100" s="3"/>
    </row>
    <row r="101" spans="1:21" s="2" customFormat="1" ht="12" customHeight="1">
      <c r="A101" s="312"/>
      <c r="B101" s="312"/>
      <c r="C101" s="312"/>
      <c r="D101" s="14"/>
      <c r="E101" s="306" t="s">
        <v>312</v>
      </c>
      <c r="F101" s="243" t="s">
        <v>311</v>
      </c>
      <c r="G101" s="371">
        <f>G84+G89</f>
        <v>2904</v>
      </c>
      <c r="H101" s="371">
        <f>H84+H87+H89</f>
        <v>4101</v>
      </c>
      <c r="I101" s="371">
        <f>I84+I89+I90+I96</f>
        <v>4449</v>
      </c>
      <c r="J101" s="371">
        <f>J84+J86+J89+J92+J95</f>
        <v>6874</v>
      </c>
      <c r="K101" s="371">
        <f>K84+K87+K88+K89+K90+K93</f>
        <v>9551</v>
      </c>
      <c r="L101" s="371">
        <f>L84+L89</f>
        <v>2904</v>
      </c>
      <c r="M101" s="371">
        <f>M84+M86+M89+M90+M92+M95+M96+M97</f>
        <v>11519</v>
      </c>
      <c r="N101" s="371">
        <f>N84+N87+N89+N91</f>
        <v>29101</v>
      </c>
      <c r="O101" s="371">
        <f>O84+O89+O90+O93+O96</f>
        <v>6649</v>
      </c>
      <c r="P101" s="371">
        <f>P84+P86+P89+P92+P95</f>
        <v>6874</v>
      </c>
      <c r="Q101" s="371">
        <f>Q84+Q87+Q89+Q90+Q96</f>
        <v>5646</v>
      </c>
      <c r="R101" s="371">
        <f>R84+R88+R89</f>
        <v>4854</v>
      </c>
      <c r="S101" s="371">
        <f>S84+S86+S89+S90+S92+S93+S95+S96+S97</f>
        <v>13719</v>
      </c>
      <c r="T101" s="3"/>
      <c r="U101" s="3"/>
    </row>
    <row r="102" spans="1:21" s="2" customFormat="1" ht="6.75" customHeight="1">
      <c r="A102" s="312"/>
      <c r="B102" s="312"/>
      <c r="C102" s="312"/>
      <c r="D102" s="14"/>
      <c r="E102" s="352"/>
      <c r="F102" s="20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"/>
      <c r="U102" s="3"/>
    </row>
    <row r="103" spans="1:21" s="2" customFormat="1" ht="15.75">
      <c r="A103" s="317"/>
      <c r="B103" s="357"/>
      <c r="C103" s="357"/>
      <c r="D103" s="357"/>
      <c r="E103" s="319"/>
      <c r="F103" s="243"/>
      <c r="G103" s="38"/>
      <c r="H103" s="14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"/>
      <c r="U103" s="3"/>
    </row>
    <row r="104" spans="1:21" s="2" customFormat="1" ht="15.75">
      <c r="A104" s="317"/>
      <c r="B104" s="357"/>
      <c r="C104" s="357"/>
      <c r="D104" s="357"/>
      <c r="E104" s="319"/>
      <c r="F104" s="243"/>
      <c r="G104" s="38"/>
      <c r="H104" s="14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"/>
      <c r="U104" s="3"/>
    </row>
    <row r="105" spans="1:21" s="2" customFormat="1" ht="15.75">
      <c r="A105" s="317"/>
      <c r="B105" s="357"/>
      <c r="C105" s="357"/>
      <c r="D105" s="357"/>
      <c r="E105" s="319"/>
      <c r="F105" s="243"/>
      <c r="G105" s="38"/>
      <c r="H105" s="14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"/>
      <c r="U105" s="3"/>
    </row>
    <row r="106" spans="1:21" s="2" customFormat="1" ht="12" customHeight="1">
      <c r="A106" s="312"/>
      <c r="B106" s="36"/>
      <c r="C106" s="36"/>
      <c r="D106" s="36"/>
      <c r="E106" s="312"/>
      <c r="F106" s="20"/>
      <c r="G106" s="38"/>
      <c r="H106" s="14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"/>
      <c r="U106" s="3"/>
    </row>
    <row r="107" spans="1:21" s="2" customFormat="1" ht="15" customHeight="1">
      <c r="A107" s="707" t="s">
        <v>144</v>
      </c>
      <c r="B107" s="707"/>
      <c r="C107" s="707"/>
      <c r="D107" s="707"/>
      <c r="E107" s="707"/>
      <c r="F107" s="707"/>
      <c r="G107" s="707"/>
      <c r="H107" s="707"/>
      <c r="I107" s="707"/>
      <c r="J107" s="707"/>
      <c r="K107" s="707"/>
      <c r="L107" s="14"/>
      <c r="M107" s="14"/>
      <c r="N107" s="14"/>
      <c r="O107" s="14"/>
      <c r="P107" s="14"/>
      <c r="Q107" s="14"/>
      <c r="R107" s="14"/>
      <c r="S107" s="14"/>
      <c r="T107" s="3"/>
      <c r="U107" s="3"/>
    </row>
    <row r="108" spans="1:21" s="2" customFormat="1" ht="15">
      <c r="A108" s="14"/>
      <c r="B108" s="14"/>
      <c r="C108" s="14"/>
      <c r="D108" s="14"/>
      <c r="E108" s="14"/>
      <c r="F108" s="20"/>
      <c r="G108" s="20"/>
      <c r="H108" s="20"/>
      <c r="I108" s="20"/>
      <c r="J108" s="20"/>
      <c r="K108" s="20"/>
      <c r="L108" s="14"/>
      <c r="M108" s="14"/>
      <c r="N108" s="14"/>
      <c r="O108" s="14"/>
      <c r="P108" s="14"/>
      <c r="Q108" s="14"/>
      <c r="R108" s="14"/>
      <c r="S108" s="14"/>
      <c r="T108" s="3"/>
      <c r="U108" s="3"/>
    </row>
    <row r="109" spans="1:21" s="2" customFormat="1" ht="15.75">
      <c r="A109" s="708" t="s">
        <v>378</v>
      </c>
      <c r="B109" s="708"/>
      <c r="C109" s="708"/>
      <c r="D109" s="708"/>
      <c r="E109" s="708"/>
      <c r="F109" s="660"/>
      <c r="G109" s="20"/>
      <c r="H109" s="20"/>
      <c r="I109" s="20"/>
      <c r="J109" s="20"/>
      <c r="K109" s="20"/>
      <c r="L109" s="14"/>
      <c r="M109" s="14"/>
      <c r="N109" s="14"/>
      <c r="O109" s="14"/>
      <c r="P109" s="14"/>
      <c r="Q109" s="14"/>
      <c r="R109" s="14"/>
      <c r="S109" s="14"/>
      <c r="T109" s="3"/>
      <c r="U109" s="3"/>
    </row>
    <row r="110" spans="1:21" s="2" customFormat="1" ht="15.75">
      <c r="A110" s="13"/>
      <c r="B110" s="13"/>
      <c r="C110" s="13"/>
      <c r="D110" s="13"/>
      <c r="E110" s="13"/>
      <c r="F110" s="14"/>
      <c r="G110" s="20"/>
      <c r="H110" s="20"/>
      <c r="I110" s="20"/>
      <c r="J110" s="20"/>
      <c r="K110" s="20"/>
      <c r="L110" s="14"/>
      <c r="M110" s="14"/>
      <c r="N110" s="14"/>
      <c r="O110" s="14"/>
      <c r="P110" s="14"/>
      <c r="Q110" s="14"/>
      <c r="R110" s="14"/>
      <c r="S110" s="14"/>
      <c r="T110" s="3"/>
      <c r="U110" s="3"/>
    </row>
    <row r="111" spans="1:21" s="2" customFormat="1" ht="12.75">
      <c r="A111" s="657" t="s">
        <v>423</v>
      </c>
      <c r="B111" s="657"/>
      <c r="C111" s="657"/>
      <c r="D111" s="657"/>
      <c r="E111" s="657"/>
      <c r="F111" s="665"/>
      <c r="G111" s="665"/>
      <c r="H111" s="665"/>
      <c r="I111" s="665"/>
      <c r="J111" s="665"/>
      <c r="K111" s="665"/>
      <c r="L111" s="665"/>
      <c r="M111" s="665"/>
      <c r="N111" s="665"/>
      <c r="O111" s="665"/>
      <c r="P111" s="665"/>
      <c r="Q111" s="665"/>
      <c r="R111" s="665"/>
      <c r="S111" s="665"/>
      <c r="T111" s="3"/>
      <c r="U111" s="3"/>
    </row>
    <row r="112" spans="1:21" s="2" customFormat="1" ht="12.75">
      <c r="A112" s="511"/>
      <c r="B112" s="511"/>
      <c r="C112" s="511"/>
      <c r="D112" s="511"/>
      <c r="E112" s="511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3"/>
      <c r="U112" s="3"/>
    </row>
    <row r="113" spans="1:21" s="2" customFormat="1" ht="12.75">
      <c r="A113" s="46" t="s">
        <v>141</v>
      </c>
      <c r="B113" s="46"/>
      <c r="C113" s="46"/>
      <c r="D113" s="46"/>
      <c r="E113" s="46"/>
      <c r="F113" s="571"/>
      <c r="G113" s="571"/>
      <c r="H113" s="571"/>
      <c r="I113" s="571"/>
      <c r="J113" s="571"/>
      <c r="K113" s="571"/>
      <c r="L113" s="46"/>
      <c r="M113" s="46"/>
      <c r="N113" s="46"/>
      <c r="O113" s="46"/>
      <c r="P113" s="46"/>
      <c r="Q113" s="46"/>
      <c r="R113" s="46"/>
      <c r="S113" s="46"/>
      <c r="T113" s="3"/>
      <c r="U113" s="3"/>
    </row>
    <row r="114" spans="1:21" s="2" customFormat="1" ht="12.75">
      <c r="A114" s="46"/>
      <c r="B114" s="46"/>
      <c r="C114" s="46"/>
      <c r="D114" s="46"/>
      <c r="E114" s="46"/>
      <c r="F114" s="571"/>
      <c r="G114" s="571"/>
      <c r="H114" s="571"/>
      <c r="I114" s="571"/>
      <c r="J114" s="571"/>
      <c r="K114" s="571"/>
      <c r="L114" s="46"/>
      <c r="M114" s="46"/>
      <c r="N114" s="46"/>
      <c r="O114" s="46"/>
      <c r="P114" s="46"/>
      <c r="Q114" s="46"/>
      <c r="R114" s="46"/>
      <c r="S114" s="46"/>
      <c r="T114" s="3"/>
      <c r="U114" s="3"/>
    </row>
    <row r="115" spans="1:21" s="2" customFormat="1" ht="12.75">
      <c r="A115" s="46" t="s">
        <v>314</v>
      </c>
      <c r="B115" s="46"/>
      <c r="C115" s="46"/>
      <c r="D115" s="46"/>
      <c r="E115" s="46"/>
      <c r="F115" s="571"/>
      <c r="G115" s="571"/>
      <c r="H115" s="571"/>
      <c r="I115" s="571"/>
      <c r="J115" s="571"/>
      <c r="K115" s="571"/>
      <c r="L115" s="46"/>
      <c r="M115" s="46"/>
      <c r="N115" s="46"/>
      <c r="O115" s="46"/>
      <c r="P115" s="46"/>
      <c r="Q115" s="46"/>
      <c r="R115" s="46"/>
      <c r="S115" s="46"/>
      <c r="T115" s="3"/>
      <c r="U115" s="3"/>
    </row>
    <row r="116" spans="1:21" s="2" customFormat="1" ht="12.75">
      <c r="A116" s="46"/>
      <c r="B116" s="46"/>
      <c r="C116" s="46"/>
      <c r="D116" s="46"/>
      <c r="E116" s="46"/>
      <c r="F116" s="571"/>
      <c r="G116" s="571"/>
      <c r="H116" s="571"/>
      <c r="I116" s="571"/>
      <c r="J116" s="571"/>
      <c r="K116" s="571"/>
      <c r="L116" s="46"/>
      <c r="M116" s="46"/>
      <c r="N116" s="46"/>
      <c r="O116" s="46"/>
      <c r="P116" s="46"/>
      <c r="Q116" s="46"/>
      <c r="R116" s="46"/>
      <c r="S116" s="46"/>
      <c r="T116" s="3"/>
      <c r="U116" s="3"/>
    </row>
    <row r="117" spans="1:21" s="2" customFormat="1" ht="12.75">
      <c r="A117" s="572" t="s">
        <v>315</v>
      </c>
      <c r="B117" s="573"/>
      <c r="C117" s="573"/>
      <c r="D117" s="46"/>
      <c r="E117" s="46"/>
      <c r="F117" s="571"/>
      <c r="G117" s="571"/>
      <c r="H117" s="571"/>
      <c r="I117" s="571"/>
      <c r="J117" s="571"/>
      <c r="K117" s="571"/>
      <c r="L117" s="46"/>
      <c r="M117" s="46"/>
      <c r="N117" s="46"/>
      <c r="O117" s="46"/>
      <c r="P117" s="46"/>
      <c r="Q117" s="46"/>
      <c r="R117" s="46"/>
      <c r="S117" s="46"/>
      <c r="T117" s="3"/>
      <c r="U117" s="3"/>
    </row>
    <row r="118" spans="1:21" s="2" customFormat="1" ht="12.75">
      <c r="A118" s="572"/>
      <c r="B118" s="573"/>
      <c r="C118" s="573"/>
      <c r="D118" s="46"/>
      <c r="E118" s="46"/>
      <c r="F118" s="571"/>
      <c r="G118" s="571"/>
      <c r="H118" s="571"/>
      <c r="I118" s="571"/>
      <c r="J118" s="571"/>
      <c r="K118" s="571"/>
      <c r="L118" s="46"/>
      <c r="M118" s="46"/>
      <c r="N118" s="46"/>
      <c r="O118" s="46"/>
      <c r="P118" s="46"/>
      <c r="Q118" s="46"/>
      <c r="R118" s="46"/>
      <c r="S118" s="46"/>
      <c r="T118" s="3"/>
      <c r="U118" s="3"/>
    </row>
    <row r="119" spans="1:21" s="2" customFormat="1" ht="12.75">
      <c r="A119" s="572" t="s">
        <v>316</v>
      </c>
      <c r="B119" s="573"/>
      <c r="C119" s="573"/>
      <c r="D119" s="573"/>
      <c r="E119" s="573"/>
      <c r="F119" s="573"/>
      <c r="G119" s="571"/>
      <c r="H119" s="571"/>
      <c r="I119" s="571"/>
      <c r="J119" s="571"/>
      <c r="K119" s="571"/>
      <c r="L119" s="46"/>
      <c r="M119" s="46"/>
      <c r="N119" s="46"/>
      <c r="O119" s="46"/>
      <c r="P119" s="46"/>
      <c r="Q119" s="46"/>
      <c r="R119" s="46"/>
      <c r="S119" s="46"/>
      <c r="T119" s="3"/>
      <c r="U119" s="3"/>
    </row>
    <row r="120" spans="1:21" s="2" customFormat="1" ht="12.75">
      <c r="A120" s="46"/>
      <c r="B120" s="46"/>
      <c r="C120" s="46"/>
      <c r="D120" s="46"/>
      <c r="E120" s="46"/>
      <c r="F120" s="571"/>
      <c r="G120" s="571"/>
      <c r="H120" s="571"/>
      <c r="I120" s="571"/>
      <c r="J120" s="571"/>
      <c r="K120" s="571"/>
      <c r="L120" s="46"/>
      <c r="M120" s="46"/>
      <c r="N120" s="46"/>
      <c r="O120" s="46"/>
      <c r="P120" s="46"/>
      <c r="Q120" s="46"/>
      <c r="R120" s="46"/>
      <c r="S120" s="46"/>
      <c r="T120" s="3"/>
      <c r="U120" s="3"/>
    </row>
    <row r="121" spans="1:21" s="2" customFormat="1" ht="12.75">
      <c r="A121" s="46"/>
      <c r="B121" s="46"/>
      <c r="C121" s="46"/>
      <c r="D121" s="46"/>
      <c r="E121" s="46"/>
      <c r="F121" s="571"/>
      <c r="G121" s="571"/>
      <c r="H121" s="571"/>
      <c r="I121" s="571"/>
      <c r="J121" s="571"/>
      <c r="K121" s="571"/>
      <c r="L121" s="46"/>
      <c r="M121" s="46"/>
      <c r="N121" s="46"/>
      <c r="O121" s="46"/>
      <c r="P121" s="46"/>
      <c r="Q121" s="46"/>
      <c r="R121" s="46"/>
      <c r="S121" s="46"/>
      <c r="T121" s="3"/>
      <c r="U121" s="3"/>
    </row>
    <row r="122" spans="1:21" ht="12.75">
      <c r="A122" s="4"/>
      <c r="B122" s="4"/>
      <c r="F122"/>
      <c r="T122"/>
      <c r="U122"/>
    </row>
    <row r="123" spans="1:21" ht="12.75">
      <c r="A123" s="4"/>
      <c r="B123" s="4"/>
      <c r="F123"/>
      <c r="T123"/>
      <c r="U123"/>
    </row>
    <row r="124" spans="1:21" ht="12.75">
      <c r="A124" s="4"/>
      <c r="B124" s="4"/>
      <c r="F124"/>
      <c r="T124"/>
      <c r="U124"/>
    </row>
    <row r="125" spans="1:21" ht="12.75">
      <c r="A125" s="4"/>
      <c r="B125" s="4"/>
      <c r="F125"/>
      <c r="T125"/>
      <c r="U125"/>
    </row>
    <row r="126" spans="1:21" ht="12.75">
      <c r="A126" s="4"/>
      <c r="B126" s="4"/>
      <c r="F126"/>
      <c r="T126"/>
      <c r="U126"/>
    </row>
    <row r="127" spans="1:21" ht="12.75">
      <c r="A127" s="4"/>
      <c r="B127" s="4"/>
      <c r="F127"/>
      <c r="T127"/>
      <c r="U127"/>
    </row>
    <row r="128" spans="1:21" ht="12.75">
      <c r="A128" s="4"/>
      <c r="B128" s="4"/>
      <c r="F128"/>
      <c r="T128"/>
      <c r="U128"/>
    </row>
    <row r="129" spans="1:21" ht="12.75">
      <c r="A129" s="4"/>
      <c r="B129" s="4"/>
      <c r="F129"/>
      <c r="T129"/>
      <c r="U129"/>
    </row>
    <row r="130" spans="1:21" ht="12.75">
      <c r="A130" s="4"/>
      <c r="B130" s="4"/>
      <c r="F130"/>
      <c r="T130"/>
      <c r="U130"/>
    </row>
    <row r="131" spans="1:21" ht="12.75">
      <c r="A131" s="4"/>
      <c r="B131" s="4"/>
      <c r="F131"/>
      <c r="T131"/>
      <c r="U131"/>
    </row>
    <row r="132" spans="1:21" ht="12.75">
      <c r="A132" s="4"/>
      <c r="B132" s="4"/>
      <c r="F132"/>
      <c r="T132"/>
      <c r="U132"/>
    </row>
    <row r="133" spans="1:21" ht="12.75">
      <c r="A133" s="4"/>
      <c r="B133" s="4"/>
      <c r="F133"/>
      <c r="T133"/>
      <c r="U133"/>
    </row>
    <row r="134" spans="1:21" ht="12.75">
      <c r="A134" s="4"/>
      <c r="B134" s="4"/>
      <c r="F134"/>
      <c r="T134"/>
      <c r="U134"/>
    </row>
    <row r="135" spans="1:21" ht="12.75">
      <c r="A135" s="4"/>
      <c r="B135" s="4"/>
      <c r="F135"/>
      <c r="T135"/>
      <c r="U135"/>
    </row>
    <row r="136" spans="1:21" ht="12.75">
      <c r="A136" s="4"/>
      <c r="B136" s="4"/>
      <c r="F136"/>
      <c r="T136"/>
      <c r="U136"/>
    </row>
    <row r="137" spans="1:21" ht="12.75">
      <c r="A137" s="4"/>
      <c r="B137" s="4"/>
      <c r="F137"/>
      <c r="T137"/>
      <c r="U137"/>
    </row>
    <row r="138" spans="1:21" ht="12.75">
      <c r="A138" s="4"/>
      <c r="B138" s="4"/>
      <c r="F138"/>
      <c r="T138"/>
      <c r="U138"/>
    </row>
    <row r="139" spans="1:21" ht="12.75">
      <c r="A139" s="4"/>
      <c r="B139" s="4"/>
      <c r="F139"/>
      <c r="T139"/>
      <c r="U139"/>
    </row>
    <row r="140" spans="1:21" ht="12.75">
      <c r="A140" s="4"/>
      <c r="B140" s="4"/>
      <c r="F140"/>
      <c r="T140"/>
      <c r="U140"/>
    </row>
    <row r="141" spans="1:21" ht="12.75">
      <c r="A141" s="4"/>
      <c r="B141" s="4"/>
      <c r="F141"/>
      <c r="T141"/>
      <c r="U141"/>
    </row>
    <row r="142" spans="1:21" ht="12.75">
      <c r="A142" s="4"/>
      <c r="B142" s="4"/>
      <c r="F142"/>
      <c r="T142"/>
      <c r="U142"/>
    </row>
    <row r="143" spans="1:21" ht="12.75">
      <c r="A143" s="4"/>
      <c r="B143" s="4"/>
      <c r="F143"/>
      <c r="T143"/>
      <c r="U143"/>
    </row>
    <row r="144" spans="1:21" ht="12.75">
      <c r="A144" s="4"/>
      <c r="B144" s="4"/>
      <c r="F144"/>
      <c r="T144"/>
      <c r="U144"/>
    </row>
    <row r="145" spans="1:21" ht="12.75">
      <c r="A145" s="4"/>
      <c r="B145" s="4"/>
      <c r="F145"/>
      <c r="T145"/>
      <c r="U145"/>
    </row>
    <row r="146" spans="1:21" ht="12.75">
      <c r="A146" s="4"/>
      <c r="B146" s="4"/>
      <c r="F146"/>
      <c r="T146"/>
      <c r="U146"/>
    </row>
    <row r="147" spans="1:21" ht="12.75">
      <c r="A147" s="4"/>
      <c r="B147" s="4"/>
      <c r="F147"/>
      <c r="T147"/>
      <c r="U147"/>
    </row>
    <row r="148" spans="1:21" ht="12.75">
      <c r="A148" s="4"/>
      <c r="B148" s="4"/>
      <c r="F148"/>
      <c r="T148"/>
      <c r="U148"/>
    </row>
    <row r="149" spans="1:21" ht="12.75">
      <c r="A149" s="4"/>
      <c r="B149" s="4"/>
      <c r="F149"/>
      <c r="T149"/>
      <c r="U149"/>
    </row>
    <row r="150" spans="1:21" ht="12.75">
      <c r="A150" s="4"/>
      <c r="B150" s="4"/>
      <c r="F150"/>
      <c r="T150"/>
      <c r="U150"/>
    </row>
    <row r="151" spans="1:21" ht="12.75">
      <c r="A151" s="4"/>
      <c r="B151" s="4"/>
      <c r="F151"/>
      <c r="T151"/>
      <c r="U151"/>
    </row>
    <row r="152" spans="1:21" ht="12.75">
      <c r="A152" s="4"/>
      <c r="B152" s="4"/>
      <c r="F152"/>
      <c r="T152"/>
      <c r="U152"/>
    </row>
    <row r="153" spans="1:21" ht="12.75">
      <c r="A153" s="4"/>
      <c r="B153" s="4"/>
      <c r="F153"/>
      <c r="T153"/>
      <c r="U153"/>
    </row>
    <row r="154" spans="1:21" ht="12.75">
      <c r="A154" s="4"/>
      <c r="B154" s="4"/>
      <c r="F154"/>
      <c r="T154"/>
      <c r="U154"/>
    </row>
    <row r="155" spans="1:21" ht="12.75">
      <c r="A155" s="4"/>
      <c r="B155" s="4"/>
      <c r="F155"/>
      <c r="T155"/>
      <c r="U155"/>
    </row>
    <row r="156" spans="1:21" ht="12.75">
      <c r="A156" s="4"/>
      <c r="B156" s="4"/>
      <c r="F156"/>
      <c r="T156"/>
      <c r="U156"/>
    </row>
    <row r="157" spans="1:21" ht="12.75">
      <c r="A157" s="4"/>
      <c r="B157" s="4"/>
      <c r="F157"/>
      <c r="T157"/>
      <c r="U157"/>
    </row>
    <row r="158" spans="1:21" ht="12.75">
      <c r="A158" s="4"/>
      <c r="B158" s="4"/>
      <c r="F158"/>
      <c r="T158"/>
      <c r="U158"/>
    </row>
    <row r="159" spans="1:21" ht="12.75">
      <c r="A159" s="4"/>
      <c r="B159" s="4"/>
      <c r="F159"/>
      <c r="T159"/>
      <c r="U159"/>
    </row>
    <row r="160" spans="1:21" ht="12.75">
      <c r="A160" s="4"/>
      <c r="B160" s="4"/>
      <c r="F160"/>
      <c r="T160"/>
      <c r="U160"/>
    </row>
    <row r="161" spans="1:21" ht="12.75">
      <c r="A161" s="4"/>
      <c r="B161" s="4"/>
      <c r="F161"/>
      <c r="T161"/>
      <c r="U161"/>
    </row>
    <row r="162" spans="1:21" ht="12.75">
      <c r="A162" s="4"/>
      <c r="B162" s="4"/>
      <c r="F162"/>
      <c r="T162"/>
      <c r="U162"/>
    </row>
    <row r="163" spans="1:21" ht="12.75">
      <c r="A163" s="4"/>
      <c r="B163" s="4"/>
      <c r="F163"/>
      <c r="T163"/>
      <c r="U163"/>
    </row>
    <row r="164" spans="1:21" ht="12.75">
      <c r="A164" s="4"/>
      <c r="B164" s="4"/>
      <c r="F164"/>
      <c r="T164"/>
      <c r="U164"/>
    </row>
    <row r="165" spans="1:21" ht="12.75">
      <c r="A165" s="4"/>
      <c r="B165" s="4"/>
      <c r="F165"/>
      <c r="T165"/>
      <c r="U165"/>
    </row>
    <row r="166" spans="1:21" ht="12.75">
      <c r="A166" s="4"/>
      <c r="B166" s="4"/>
      <c r="F166"/>
      <c r="T166"/>
      <c r="U166"/>
    </row>
    <row r="167" spans="1:21" ht="12.75">
      <c r="A167" s="4"/>
      <c r="B167" s="4"/>
      <c r="F167"/>
      <c r="T167"/>
      <c r="U167"/>
    </row>
    <row r="168" spans="1:21" ht="12.75">
      <c r="A168" s="4"/>
      <c r="B168" s="4"/>
      <c r="F168"/>
      <c r="T168"/>
      <c r="U168"/>
    </row>
    <row r="169" spans="1:21" ht="12.75">
      <c r="A169" s="4"/>
      <c r="B169" s="4"/>
      <c r="F169"/>
      <c r="T169"/>
      <c r="U169"/>
    </row>
    <row r="170" spans="1:21" ht="12.75">
      <c r="A170" s="4"/>
      <c r="B170" s="4"/>
      <c r="F170"/>
      <c r="T170"/>
      <c r="U170"/>
    </row>
    <row r="171" spans="1:21" ht="12.75">
      <c r="A171" s="4"/>
      <c r="B171" s="4"/>
      <c r="F171"/>
      <c r="T171"/>
      <c r="U171"/>
    </row>
    <row r="172" spans="1:21" ht="12.75">
      <c r="A172" s="4"/>
      <c r="B172" s="4"/>
      <c r="F172"/>
      <c r="T172"/>
      <c r="U172"/>
    </row>
    <row r="173" spans="1:21" ht="12.75">
      <c r="A173" s="4"/>
      <c r="B173" s="4"/>
      <c r="F173"/>
      <c r="T173"/>
      <c r="U173"/>
    </row>
    <row r="174" spans="1:21" ht="12.75">
      <c r="A174" s="4"/>
      <c r="B174" s="4"/>
      <c r="F174"/>
      <c r="T174"/>
      <c r="U174"/>
    </row>
    <row r="175" spans="1:21" ht="12.75">
      <c r="A175" s="4"/>
      <c r="B175" s="4"/>
      <c r="F175"/>
      <c r="T175"/>
      <c r="U175"/>
    </row>
    <row r="176" spans="1:21" ht="12.75">
      <c r="A176" s="4"/>
      <c r="B176" s="4"/>
      <c r="F176"/>
      <c r="T176"/>
      <c r="U176"/>
    </row>
    <row r="177" spans="1:21" ht="12.75">
      <c r="A177" s="4"/>
      <c r="B177" s="4"/>
      <c r="F177"/>
      <c r="T177"/>
      <c r="U177"/>
    </row>
    <row r="178" spans="1:21" ht="12.75">
      <c r="A178" s="4"/>
      <c r="B178" s="4"/>
      <c r="F178"/>
      <c r="T178"/>
      <c r="U178"/>
    </row>
    <row r="179" spans="1:21" ht="12.75">
      <c r="A179" s="4"/>
      <c r="B179" s="4"/>
      <c r="F179"/>
      <c r="T179"/>
      <c r="U179"/>
    </row>
    <row r="180" spans="1:21" ht="12.75">
      <c r="A180" s="4"/>
      <c r="B180" s="4"/>
      <c r="F180"/>
      <c r="T180"/>
      <c r="U180"/>
    </row>
    <row r="181" spans="1:21" ht="12.75">
      <c r="A181" s="4"/>
      <c r="B181" s="4"/>
      <c r="F181"/>
      <c r="T181"/>
      <c r="U181"/>
    </row>
    <row r="182" spans="1:21" ht="12.75">
      <c r="A182" s="4"/>
      <c r="B182" s="4"/>
      <c r="F182"/>
      <c r="T182"/>
      <c r="U182"/>
    </row>
    <row r="183" spans="1:21" ht="12.75">
      <c r="A183" s="4"/>
      <c r="B183" s="4"/>
      <c r="F183"/>
      <c r="T183"/>
      <c r="U183"/>
    </row>
    <row r="184" spans="1:21" ht="12.75">
      <c r="A184" s="4"/>
      <c r="B184" s="4"/>
      <c r="F184"/>
      <c r="T184"/>
      <c r="U184"/>
    </row>
    <row r="185" spans="1:21" ht="12.75">
      <c r="A185" s="4"/>
      <c r="B185" s="4"/>
      <c r="F185"/>
      <c r="T185"/>
      <c r="U185"/>
    </row>
  </sheetData>
  <sheetProtection/>
  <mergeCells count="10">
    <mergeCell ref="A111:S111"/>
    <mergeCell ref="G80:S80"/>
    <mergeCell ref="A55:E55"/>
    <mergeCell ref="A62:S62"/>
    <mergeCell ref="A107:K107"/>
    <mergeCell ref="A109:F109"/>
    <mergeCell ref="A52:A53"/>
    <mergeCell ref="A57:E57"/>
    <mergeCell ref="A61:E61"/>
    <mergeCell ref="A58:A59"/>
  </mergeCells>
  <printOptions/>
  <pageMargins left="0.24" right="0.17" top="0.15748031496062992" bottom="0.2755905511811024" header="0.15748031496062992" footer="0.2755905511811024"/>
  <pageSetup horizontalDpi="600" verticalDpi="600" orientation="portrait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0"/>
  <sheetViews>
    <sheetView zoomScale="69" zoomScaleNormal="69" zoomScalePageLayoutView="0" workbookViewId="0" topLeftCell="A41">
      <selection activeCell="H59" sqref="H59"/>
    </sheetView>
  </sheetViews>
  <sheetFormatPr defaultColWidth="8.8515625" defaultRowHeight="12.75"/>
  <cols>
    <col min="1" max="1" width="76.8515625" style="0" customWidth="1"/>
    <col min="2" max="2" width="12.7109375" style="0" customWidth="1"/>
    <col min="3" max="3" width="11.28125" style="0" customWidth="1"/>
    <col min="4" max="4" width="3.28125" style="0" customWidth="1"/>
    <col min="5" max="5" width="23.421875" style="0" customWidth="1"/>
    <col min="6" max="6" width="10.421875" style="4" customWidth="1"/>
    <col min="7" max="19" width="8.57421875" style="0" customWidth="1"/>
    <col min="20" max="20" width="8.7109375" style="4" hidden="1" customWidth="1"/>
    <col min="21" max="21" width="0.2890625" style="4" hidden="1" customWidth="1"/>
  </cols>
  <sheetData>
    <row r="1" spans="1:19" ht="37.5" customHeight="1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s="27" customFormat="1" ht="12.75">
      <c r="A2" s="1" t="s">
        <v>414</v>
      </c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1" t="s">
        <v>415</v>
      </c>
      <c r="O2" s="1"/>
      <c r="P2" s="1"/>
      <c r="Q2" s="2"/>
      <c r="R2" s="2"/>
      <c r="S2" s="2"/>
      <c r="T2" s="28"/>
      <c r="U2" s="28"/>
    </row>
    <row r="3" spans="1:19" ht="5.25" customHeight="1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s="14" customFormat="1" ht="15">
      <c r="A4" s="1" t="s">
        <v>266</v>
      </c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0"/>
      <c r="U4" s="20"/>
    </row>
    <row r="5" spans="1:19" ht="6.75" customHeight="1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514" t="s">
        <v>50</v>
      </c>
      <c r="B6" s="515"/>
      <c r="C6" s="515"/>
      <c r="D6" s="516"/>
      <c r="E6" s="517" t="s">
        <v>283</v>
      </c>
      <c r="F6" s="518"/>
      <c r="G6" s="15">
        <v>2</v>
      </c>
      <c r="H6" s="15">
        <v>15</v>
      </c>
      <c r="I6" s="15">
        <v>30</v>
      </c>
      <c r="J6" s="15">
        <v>45</v>
      </c>
      <c r="K6" s="15">
        <v>60</v>
      </c>
      <c r="L6" s="15">
        <v>75</v>
      </c>
      <c r="M6" s="15">
        <v>90</v>
      </c>
      <c r="N6" s="15">
        <v>105</v>
      </c>
      <c r="O6" s="15">
        <v>120</v>
      </c>
      <c r="P6" s="15">
        <v>135</v>
      </c>
      <c r="Q6" s="15">
        <v>150</v>
      </c>
      <c r="R6" s="15">
        <v>165</v>
      </c>
      <c r="S6" s="15">
        <v>180</v>
      </c>
    </row>
    <row r="7" spans="1:19" ht="12.75">
      <c r="A7" s="519"/>
      <c r="B7" s="520"/>
      <c r="C7" s="520"/>
      <c r="D7" s="521"/>
      <c r="E7" s="517" t="s">
        <v>284</v>
      </c>
      <c r="F7" s="518"/>
      <c r="G7" s="82" t="s">
        <v>0</v>
      </c>
      <c r="H7" s="15">
        <v>12</v>
      </c>
      <c r="I7" s="15">
        <v>24</v>
      </c>
      <c r="J7" s="15">
        <v>36</v>
      </c>
      <c r="K7" s="15">
        <v>48</v>
      </c>
      <c r="L7" s="15">
        <v>60</v>
      </c>
      <c r="M7" s="15">
        <v>72</v>
      </c>
      <c r="N7" s="15">
        <v>84</v>
      </c>
      <c r="O7" s="15">
        <v>96</v>
      </c>
      <c r="P7" s="15">
        <v>108</v>
      </c>
      <c r="Q7" s="15">
        <v>120</v>
      </c>
      <c r="R7" s="15">
        <v>132</v>
      </c>
      <c r="S7" s="15">
        <v>144</v>
      </c>
    </row>
    <row r="8" spans="1:21" s="14" customFormat="1" ht="18" customHeight="1">
      <c r="A8" s="522" t="s">
        <v>4</v>
      </c>
      <c r="B8" s="523"/>
      <c r="C8" s="523"/>
      <c r="D8" s="524"/>
      <c r="E8" s="524"/>
      <c r="F8" s="524"/>
      <c r="G8" s="525">
        <v>0</v>
      </c>
      <c r="H8" s="525">
        <v>1</v>
      </c>
      <c r="I8" s="525">
        <v>2</v>
      </c>
      <c r="J8" s="525">
        <v>3</v>
      </c>
      <c r="K8" s="525">
        <v>4</v>
      </c>
      <c r="L8" s="525">
        <v>5</v>
      </c>
      <c r="M8" s="525">
        <v>6</v>
      </c>
      <c r="N8" s="525">
        <v>7</v>
      </c>
      <c r="O8" s="525">
        <v>8</v>
      </c>
      <c r="P8" s="525">
        <v>9</v>
      </c>
      <c r="Q8" s="525">
        <v>10</v>
      </c>
      <c r="R8" s="525">
        <v>11</v>
      </c>
      <c r="S8" s="525">
        <v>12</v>
      </c>
      <c r="T8" s="20"/>
      <c r="U8" s="20"/>
    </row>
    <row r="9" spans="1:21" ht="18" customHeight="1">
      <c r="A9" s="70" t="s">
        <v>103</v>
      </c>
      <c r="B9" s="526"/>
      <c r="C9" s="526"/>
      <c r="D9" s="526"/>
      <c r="E9" s="526"/>
      <c r="F9" s="527" t="s">
        <v>332</v>
      </c>
      <c r="G9" s="469" t="s">
        <v>1</v>
      </c>
      <c r="H9" s="469" t="s">
        <v>1</v>
      </c>
      <c r="I9" s="469" t="s">
        <v>1</v>
      </c>
      <c r="J9" s="469" t="s">
        <v>1</v>
      </c>
      <c r="K9" s="469" t="s">
        <v>1</v>
      </c>
      <c r="L9" s="469" t="s">
        <v>1</v>
      </c>
      <c r="M9" s="469" t="s">
        <v>2</v>
      </c>
      <c r="N9" s="469" t="s">
        <v>1</v>
      </c>
      <c r="O9" s="469" t="s">
        <v>1</v>
      </c>
      <c r="P9" s="469" t="s">
        <v>1</v>
      </c>
      <c r="Q9" s="469" t="s">
        <v>1</v>
      </c>
      <c r="R9" s="469" t="s">
        <v>1</v>
      </c>
      <c r="S9" s="469" t="s">
        <v>2</v>
      </c>
      <c r="T9" s="3" t="s">
        <v>79</v>
      </c>
      <c r="U9" s="4" t="s">
        <v>80</v>
      </c>
    </row>
    <row r="10" spans="1:19" ht="18" customHeight="1">
      <c r="A10" s="70" t="s">
        <v>6</v>
      </c>
      <c r="B10" s="61"/>
      <c r="C10" s="61"/>
      <c r="D10" s="61"/>
      <c r="E10" s="526"/>
      <c r="F10" s="527">
        <v>0.35</v>
      </c>
      <c r="G10" s="469" t="s">
        <v>2</v>
      </c>
      <c r="H10" s="469" t="s">
        <v>2</v>
      </c>
      <c r="I10" s="469" t="s">
        <v>2</v>
      </c>
      <c r="J10" s="469" t="s">
        <v>2</v>
      </c>
      <c r="K10" s="469" t="s">
        <v>2</v>
      </c>
      <c r="L10" s="469" t="s">
        <v>2</v>
      </c>
      <c r="M10" s="469" t="s">
        <v>2</v>
      </c>
      <c r="N10" s="469" t="s">
        <v>2</v>
      </c>
      <c r="O10" s="469" t="s">
        <v>2</v>
      </c>
      <c r="P10" s="469" t="s">
        <v>2</v>
      </c>
      <c r="Q10" s="469" t="s">
        <v>2</v>
      </c>
      <c r="R10" s="469" t="s">
        <v>2</v>
      </c>
      <c r="S10" s="469" t="s">
        <v>2</v>
      </c>
    </row>
    <row r="11" spans="1:19" ht="18" customHeight="1">
      <c r="A11" s="60" t="s">
        <v>136</v>
      </c>
      <c r="B11" s="528"/>
      <c r="C11" s="528"/>
      <c r="D11" s="528"/>
      <c r="E11" s="61"/>
      <c r="F11" s="84" t="s">
        <v>317</v>
      </c>
      <c r="G11" s="469" t="s">
        <v>1</v>
      </c>
      <c r="H11" s="469" t="s">
        <v>1</v>
      </c>
      <c r="I11" s="469" t="s">
        <v>1</v>
      </c>
      <c r="J11" s="469" t="s">
        <v>2</v>
      </c>
      <c r="K11" s="469" t="s">
        <v>1</v>
      </c>
      <c r="L11" s="469" t="s">
        <v>1</v>
      </c>
      <c r="M11" s="469" t="s">
        <v>2</v>
      </c>
      <c r="N11" s="469" t="s">
        <v>1</v>
      </c>
      <c r="O11" s="469" t="s">
        <v>1</v>
      </c>
      <c r="P11" s="469" t="s">
        <v>2</v>
      </c>
      <c r="Q11" s="469" t="s">
        <v>1</v>
      </c>
      <c r="R11" s="469" t="s">
        <v>1</v>
      </c>
      <c r="S11" s="469" t="s">
        <v>2</v>
      </c>
    </row>
    <row r="12" spans="1:19" ht="18" customHeight="1">
      <c r="A12" s="70" t="s">
        <v>7</v>
      </c>
      <c r="B12" s="61"/>
      <c r="C12" s="61"/>
      <c r="D12" s="61"/>
      <c r="E12" s="526"/>
      <c r="F12" s="527">
        <v>0.01</v>
      </c>
      <c r="G12" s="469" t="s">
        <v>0</v>
      </c>
      <c r="H12" s="469" t="s">
        <v>0</v>
      </c>
      <c r="I12" s="469" t="s">
        <v>1</v>
      </c>
      <c r="J12" s="469" t="s">
        <v>0</v>
      </c>
      <c r="K12" s="469" t="s">
        <v>1</v>
      </c>
      <c r="L12" s="469" t="s">
        <v>0</v>
      </c>
      <c r="M12" s="469" t="s">
        <v>1</v>
      </c>
      <c r="N12" s="469" t="s">
        <v>0</v>
      </c>
      <c r="O12" s="469" t="s">
        <v>1</v>
      </c>
      <c r="P12" s="469" t="s">
        <v>0</v>
      </c>
      <c r="Q12" s="469" t="s">
        <v>1</v>
      </c>
      <c r="R12" s="469" t="s">
        <v>0</v>
      </c>
      <c r="S12" s="469" t="s">
        <v>1</v>
      </c>
    </row>
    <row r="13" spans="1:21" s="14" customFormat="1" ht="18" customHeight="1">
      <c r="A13" s="522" t="s">
        <v>8</v>
      </c>
      <c r="B13" s="523"/>
      <c r="C13" s="523"/>
      <c r="D13" s="523"/>
      <c r="E13" s="524"/>
      <c r="F13" s="529"/>
      <c r="G13" s="524"/>
      <c r="H13" s="524"/>
      <c r="I13" s="524"/>
      <c r="J13" s="524"/>
      <c r="K13" s="524"/>
      <c r="L13" s="524"/>
      <c r="M13" s="524"/>
      <c r="N13" s="530"/>
      <c r="O13" s="530"/>
      <c r="P13" s="530"/>
      <c r="Q13" s="530"/>
      <c r="R13" s="530"/>
      <c r="S13" s="531"/>
      <c r="T13" s="20"/>
      <c r="U13" s="20"/>
    </row>
    <row r="14" spans="1:19" ht="18" customHeight="1">
      <c r="A14" s="70" t="s">
        <v>272</v>
      </c>
      <c r="B14" s="528"/>
      <c r="C14" s="528"/>
      <c r="D14" s="528"/>
      <c r="E14" s="526"/>
      <c r="F14" s="135">
        <v>0.35</v>
      </c>
      <c r="G14" s="469" t="s">
        <v>0</v>
      </c>
      <c r="H14" s="469" t="s">
        <v>0</v>
      </c>
      <c r="I14" s="469" t="s">
        <v>0</v>
      </c>
      <c r="J14" s="469" t="s">
        <v>0</v>
      </c>
      <c r="K14" s="469" t="s">
        <v>2</v>
      </c>
      <c r="L14" s="469" t="s">
        <v>0</v>
      </c>
      <c r="M14" s="469" t="s">
        <v>0</v>
      </c>
      <c r="N14" s="469" t="s">
        <v>0</v>
      </c>
      <c r="O14" s="469" t="s">
        <v>2</v>
      </c>
      <c r="P14" s="469" t="s">
        <v>0</v>
      </c>
      <c r="Q14" s="469" t="s">
        <v>0</v>
      </c>
      <c r="R14" s="469" t="s">
        <v>0</v>
      </c>
      <c r="S14" s="469" t="s">
        <v>2</v>
      </c>
    </row>
    <row r="15" spans="1:21" s="14" customFormat="1" ht="18" customHeight="1">
      <c r="A15" s="522" t="s">
        <v>9</v>
      </c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32"/>
      <c r="N15" s="2"/>
      <c r="O15" s="2"/>
      <c r="P15" s="2"/>
      <c r="Q15" s="2"/>
      <c r="R15" s="2"/>
      <c r="S15" s="533"/>
      <c r="T15" s="20"/>
      <c r="U15" s="20"/>
    </row>
    <row r="16" spans="1:19" ht="18" customHeight="1">
      <c r="A16" s="70" t="s">
        <v>372</v>
      </c>
      <c r="B16" s="528"/>
      <c r="C16" s="528"/>
      <c r="D16" s="528"/>
      <c r="E16" s="526"/>
      <c r="F16" s="527">
        <v>0.2</v>
      </c>
      <c r="G16" s="469" t="s">
        <v>0</v>
      </c>
      <c r="H16" s="469" t="s">
        <v>1</v>
      </c>
      <c r="I16" s="469" t="s">
        <v>2</v>
      </c>
      <c r="J16" s="469" t="s">
        <v>1</v>
      </c>
      <c r="K16" s="469" t="s">
        <v>2</v>
      </c>
      <c r="L16" s="469" t="s">
        <v>1</v>
      </c>
      <c r="M16" s="469" t="s">
        <v>2</v>
      </c>
      <c r="N16" s="469" t="s">
        <v>1</v>
      </c>
      <c r="O16" s="469" t="s">
        <v>2</v>
      </c>
      <c r="P16" s="469" t="s">
        <v>1</v>
      </c>
      <c r="Q16" s="469" t="s">
        <v>2</v>
      </c>
      <c r="R16" s="469" t="s">
        <v>1</v>
      </c>
      <c r="S16" s="469" t="s">
        <v>2</v>
      </c>
    </row>
    <row r="17" spans="1:19" ht="18" customHeight="1">
      <c r="A17" s="60" t="s">
        <v>70</v>
      </c>
      <c r="B17" s="61"/>
      <c r="C17" s="61"/>
      <c r="D17" s="61"/>
      <c r="E17" s="61"/>
      <c r="F17" s="84">
        <v>0.04</v>
      </c>
      <c r="G17" s="469" t="s">
        <v>1</v>
      </c>
      <c r="H17" s="469" t="s">
        <v>1</v>
      </c>
      <c r="I17" s="469" t="s">
        <v>1</v>
      </c>
      <c r="J17" s="469" t="s">
        <v>1</v>
      </c>
      <c r="K17" s="469" t="s">
        <v>1</v>
      </c>
      <c r="L17" s="469" t="s">
        <v>1</v>
      </c>
      <c r="M17" s="469" t="s">
        <v>1</v>
      </c>
      <c r="N17" s="469" t="s">
        <v>1</v>
      </c>
      <c r="O17" s="534" t="s">
        <v>1</v>
      </c>
      <c r="P17" s="534" t="s">
        <v>1</v>
      </c>
      <c r="Q17" s="534" t="s">
        <v>1</v>
      </c>
      <c r="R17" s="534" t="s">
        <v>1</v>
      </c>
      <c r="S17" s="534" t="s">
        <v>1</v>
      </c>
    </row>
    <row r="18" spans="1:19" ht="18" customHeight="1">
      <c r="A18" s="60" t="s">
        <v>116</v>
      </c>
      <c r="B18" s="528"/>
      <c r="C18" s="528"/>
      <c r="D18" s="528"/>
      <c r="E18" s="61"/>
      <c r="F18" s="177">
        <v>1</v>
      </c>
      <c r="G18" s="535"/>
      <c r="H18" s="536"/>
      <c r="I18" s="536"/>
      <c r="J18" s="536"/>
      <c r="K18" s="536"/>
      <c r="L18" s="536"/>
      <c r="M18" s="537"/>
      <c r="N18" s="469" t="s">
        <v>2</v>
      </c>
      <c r="O18" s="538"/>
      <c r="P18" s="539"/>
      <c r="Q18" s="539"/>
      <c r="R18" s="539"/>
      <c r="S18" s="540"/>
    </row>
    <row r="19" spans="1:21" s="14" customFormat="1" ht="18" customHeight="1">
      <c r="A19" s="522" t="s">
        <v>13</v>
      </c>
      <c r="B19" s="524"/>
      <c r="C19" s="524"/>
      <c r="D19" s="524"/>
      <c r="E19" s="524"/>
      <c r="F19" s="524"/>
      <c r="G19" s="523"/>
      <c r="H19" s="523"/>
      <c r="I19" s="523"/>
      <c r="J19" s="523"/>
      <c r="K19" s="523"/>
      <c r="L19" s="523"/>
      <c r="M19" s="523"/>
      <c r="N19" s="2"/>
      <c r="O19" s="2"/>
      <c r="P19" s="2"/>
      <c r="Q19" s="2"/>
      <c r="R19" s="2"/>
      <c r="S19" s="533"/>
      <c r="T19" s="20"/>
      <c r="U19" s="20"/>
    </row>
    <row r="20" spans="1:19" ht="18" customHeight="1">
      <c r="A20" s="60" t="s">
        <v>52</v>
      </c>
      <c r="B20" s="61"/>
      <c r="C20" s="61"/>
      <c r="D20" s="61"/>
      <c r="E20" s="61"/>
      <c r="F20" s="84">
        <v>0.35</v>
      </c>
      <c r="G20" s="469" t="s">
        <v>0</v>
      </c>
      <c r="H20" s="469" t="s">
        <v>0</v>
      </c>
      <c r="I20" s="469" t="s">
        <v>0</v>
      </c>
      <c r="J20" s="469" t="s">
        <v>0</v>
      </c>
      <c r="K20" s="469" t="s">
        <v>0</v>
      </c>
      <c r="L20" s="469" t="s">
        <v>0</v>
      </c>
      <c r="M20" s="469" t="s">
        <v>1</v>
      </c>
      <c r="N20" s="469" t="s">
        <v>0</v>
      </c>
      <c r="O20" s="469" t="s">
        <v>0</v>
      </c>
      <c r="P20" s="469" t="s">
        <v>0</v>
      </c>
      <c r="Q20" s="469" t="s">
        <v>0</v>
      </c>
      <c r="R20" s="469" t="s">
        <v>0</v>
      </c>
      <c r="S20" s="469" t="s">
        <v>1</v>
      </c>
    </row>
    <row r="21" spans="1:19" ht="18" customHeight="1">
      <c r="A21" s="60" t="s">
        <v>51</v>
      </c>
      <c r="B21" s="528"/>
      <c r="C21" s="528"/>
      <c r="D21" s="528"/>
      <c r="E21" s="61"/>
      <c r="F21" s="84">
        <v>0.35</v>
      </c>
      <c r="G21" s="469" t="s">
        <v>0</v>
      </c>
      <c r="H21" s="469" t="s">
        <v>0</v>
      </c>
      <c r="I21" s="469" t="s">
        <v>0</v>
      </c>
      <c r="J21" s="469" t="s">
        <v>0</v>
      </c>
      <c r="K21" s="469" t="s">
        <v>0</v>
      </c>
      <c r="L21" s="469" t="s">
        <v>0</v>
      </c>
      <c r="M21" s="469" t="s">
        <v>1</v>
      </c>
      <c r="N21" s="469" t="s">
        <v>0</v>
      </c>
      <c r="O21" s="469" t="s">
        <v>0</v>
      </c>
      <c r="P21" s="469" t="s">
        <v>0</v>
      </c>
      <c r="Q21" s="469" t="s">
        <v>0</v>
      </c>
      <c r="R21" s="469" t="s">
        <v>0</v>
      </c>
      <c r="S21" s="469" t="s">
        <v>1</v>
      </c>
    </row>
    <row r="22" spans="1:21" s="14" customFormat="1" ht="18" customHeight="1">
      <c r="A22" s="522" t="s">
        <v>14</v>
      </c>
      <c r="B22" s="524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30"/>
      <c r="O22" s="530"/>
      <c r="P22" s="530"/>
      <c r="Q22" s="530"/>
      <c r="R22" s="530"/>
      <c r="S22" s="531"/>
      <c r="T22" s="20"/>
      <c r="U22" s="20"/>
    </row>
    <row r="23" spans="1:19" ht="18" customHeight="1">
      <c r="A23" s="60" t="s">
        <v>95</v>
      </c>
      <c r="B23" s="528"/>
      <c r="C23" s="528"/>
      <c r="D23" s="528"/>
      <c r="E23" s="61"/>
      <c r="F23" s="84">
        <v>0.15</v>
      </c>
      <c r="G23" s="469" t="s">
        <v>0</v>
      </c>
      <c r="H23" s="469" t="s">
        <v>1</v>
      </c>
      <c r="I23" s="469" t="s">
        <v>1</v>
      </c>
      <c r="J23" s="469" t="s">
        <v>1</v>
      </c>
      <c r="K23" s="469" t="s">
        <v>1</v>
      </c>
      <c r="L23" s="469" t="s">
        <v>1</v>
      </c>
      <c r="M23" s="469" t="s">
        <v>1</v>
      </c>
      <c r="N23" s="469" t="s">
        <v>1</v>
      </c>
      <c r="O23" s="469" t="s">
        <v>1</v>
      </c>
      <c r="P23" s="469" t="s">
        <v>1</v>
      </c>
      <c r="Q23" s="469" t="s">
        <v>1</v>
      </c>
      <c r="R23" s="469" t="s">
        <v>1</v>
      </c>
      <c r="S23" s="469" t="s">
        <v>1</v>
      </c>
    </row>
    <row r="24" spans="1:19" ht="18" customHeight="1">
      <c r="A24" s="60" t="s">
        <v>95</v>
      </c>
      <c r="B24" s="61"/>
      <c r="C24" s="61"/>
      <c r="D24" s="61"/>
      <c r="E24" s="61"/>
      <c r="F24" s="84">
        <v>0.15</v>
      </c>
      <c r="G24" s="469" t="s">
        <v>0</v>
      </c>
      <c r="H24" s="469" t="s">
        <v>1</v>
      </c>
      <c r="I24" s="469" t="s">
        <v>1</v>
      </c>
      <c r="J24" s="469" t="s">
        <v>1</v>
      </c>
      <c r="K24" s="469" t="s">
        <v>1</v>
      </c>
      <c r="L24" s="469" t="s">
        <v>1</v>
      </c>
      <c r="M24" s="469" t="s">
        <v>1</v>
      </c>
      <c r="N24" s="469" t="s">
        <v>1</v>
      </c>
      <c r="O24" s="469" t="s">
        <v>1</v>
      </c>
      <c r="P24" s="469" t="s">
        <v>1</v>
      </c>
      <c r="Q24" s="469" t="s">
        <v>1</v>
      </c>
      <c r="R24" s="469" t="s">
        <v>1</v>
      </c>
      <c r="S24" s="469" t="s">
        <v>1</v>
      </c>
    </row>
    <row r="25" spans="1:19" ht="18" customHeight="1">
      <c r="A25" s="60" t="s">
        <v>53</v>
      </c>
      <c r="B25" s="528"/>
      <c r="C25" s="528"/>
      <c r="D25" s="528"/>
      <c r="E25" s="61"/>
      <c r="F25" s="84">
        <v>0.01</v>
      </c>
      <c r="G25" s="469" t="s">
        <v>1</v>
      </c>
      <c r="H25" s="469" t="s">
        <v>1</v>
      </c>
      <c r="I25" s="469" t="s">
        <v>1</v>
      </c>
      <c r="J25" s="469" t="s">
        <v>1</v>
      </c>
      <c r="K25" s="469" t="s">
        <v>1</v>
      </c>
      <c r="L25" s="469" t="s">
        <v>1</v>
      </c>
      <c r="M25" s="469" t="s">
        <v>1</v>
      </c>
      <c r="N25" s="469" t="s">
        <v>1</v>
      </c>
      <c r="O25" s="469" t="s">
        <v>1</v>
      </c>
      <c r="P25" s="469" t="s">
        <v>1</v>
      </c>
      <c r="Q25" s="469" t="s">
        <v>1</v>
      </c>
      <c r="R25" s="469" t="s">
        <v>1</v>
      </c>
      <c r="S25" s="469" t="s">
        <v>1</v>
      </c>
    </row>
    <row r="26" spans="1:19" ht="18" customHeight="1">
      <c r="A26" s="60" t="s">
        <v>71</v>
      </c>
      <c r="B26" s="61"/>
      <c r="C26" s="61"/>
      <c r="D26" s="61"/>
      <c r="E26" s="61"/>
      <c r="F26" s="84" t="s">
        <v>319</v>
      </c>
      <c r="G26" s="469" t="s">
        <v>1</v>
      </c>
      <c r="H26" s="469" t="s">
        <v>1</v>
      </c>
      <c r="I26" s="469" t="s">
        <v>2</v>
      </c>
      <c r="J26" s="469" t="s">
        <v>1</v>
      </c>
      <c r="K26" s="469" t="s">
        <v>2</v>
      </c>
      <c r="L26" s="469" t="s">
        <v>1</v>
      </c>
      <c r="M26" s="469" t="s">
        <v>2</v>
      </c>
      <c r="N26" s="469" t="s">
        <v>1</v>
      </c>
      <c r="O26" s="469" t="s">
        <v>2</v>
      </c>
      <c r="P26" s="469" t="s">
        <v>1</v>
      </c>
      <c r="Q26" s="469" t="s">
        <v>2</v>
      </c>
      <c r="R26" s="469" t="s">
        <v>1</v>
      </c>
      <c r="S26" s="469" t="s">
        <v>2</v>
      </c>
    </row>
    <row r="27" spans="1:19" ht="18" customHeight="1">
      <c r="A27" s="60" t="s">
        <v>132</v>
      </c>
      <c r="B27" s="528"/>
      <c r="C27" s="528"/>
      <c r="D27" s="528"/>
      <c r="E27" s="61"/>
      <c r="F27" s="84">
        <v>0.01</v>
      </c>
      <c r="G27" s="469" t="s">
        <v>0</v>
      </c>
      <c r="H27" s="469" t="s">
        <v>1</v>
      </c>
      <c r="I27" s="469" t="s">
        <v>1</v>
      </c>
      <c r="J27" s="469" t="s">
        <v>1</v>
      </c>
      <c r="K27" s="469" t="s">
        <v>1</v>
      </c>
      <c r="L27" s="469" t="s">
        <v>1</v>
      </c>
      <c r="M27" s="469" t="s">
        <v>1</v>
      </c>
      <c r="N27" s="469" t="s">
        <v>1</v>
      </c>
      <c r="O27" s="469" t="s">
        <v>1</v>
      </c>
      <c r="P27" s="469" t="s">
        <v>1</v>
      </c>
      <c r="Q27" s="469" t="s">
        <v>1</v>
      </c>
      <c r="R27" s="469" t="s">
        <v>1</v>
      </c>
      <c r="S27" s="469" t="s">
        <v>1</v>
      </c>
    </row>
    <row r="28" spans="1:19" ht="18" customHeight="1">
      <c r="A28" s="60" t="s">
        <v>61</v>
      </c>
      <c r="B28" s="61"/>
      <c r="C28" s="61"/>
      <c r="D28" s="61"/>
      <c r="E28" s="61"/>
      <c r="F28" s="84">
        <v>0.01</v>
      </c>
      <c r="G28" s="469" t="s">
        <v>0</v>
      </c>
      <c r="H28" s="469" t="s">
        <v>1</v>
      </c>
      <c r="I28" s="469" t="s">
        <v>1</v>
      </c>
      <c r="J28" s="469" t="s">
        <v>1</v>
      </c>
      <c r="K28" s="469" t="s">
        <v>1</v>
      </c>
      <c r="L28" s="469" t="s">
        <v>1</v>
      </c>
      <c r="M28" s="469" t="s">
        <v>1</v>
      </c>
      <c r="N28" s="469" t="s">
        <v>1</v>
      </c>
      <c r="O28" s="469" t="s">
        <v>1</v>
      </c>
      <c r="P28" s="469" t="s">
        <v>1</v>
      </c>
      <c r="Q28" s="469" t="s">
        <v>1</v>
      </c>
      <c r="R28" s="469" t="s">
        <v>1</v>
      </c>
      <c r="S28" s="469" t="s">
        <v>1</v>
      </c>
    </row>
    <row r="29" spans="1:21" s="14" customFormat="1" ht="18" customHeight="1">
      <c r="A29" s="522" t="s">
        <v>67</v>
      </c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30"/>
      <c r="O29" s="530"/>
      <c r="P29" s="530"/>
      <c r="Q29" s="530"/>
      <c r="R29" s="530"/>
      <c r="S29" s="531"/>
      <c r="T29" s="20"/>
      <c r="U29" s="20"/>
    </row>
    <row r="30" spans="1:21" s="2" customFormat="1" ht="18" customHeight="1">
      <c r="A30" s="60" t="s">
        <v>373</v>
      </c>
      <c r="B30" s="528"/>
      <c r="C30" s="528"/>
      <c r="D30" s="528"/>
      <c r="E30" s="61"/>
      <c r="F30" s="84" t="s">
        <v>319</v>
      </c>
      <c r="G30" s="469" t="s">
        <v>1</v>
      </c>
      <c r="H30" s="469" t="s">
        <v>1</v>
      </c>
      <c r="I30" s="469" t="s">
        <v>2</v>
      </c>
      <c r="J30" s="469" t="s">
        <v>1</v>
      </c>
      <c r="K30" s="469" t="s">
        <v>2</v>
      </c>
      <c r="L30" s="469" t="s">
        <v>1</v>
      </c>
      <c r="M30" s="469" t="s">
        <v>2</v>
      </c>
      <c r="N30" s="469" t="s">
        <v>1</v>
      </c>
      <c r="O30" s="469" t="s">
        <v>2</v>
      </c>
      <c r="P30" s="469" t="s">
        <v>1</v>
      </c>
      <c r="Q30" s="469" t="s">
        <v>2</v>
      </c>
      <c r="R30" s="469" t="s">
        <v>1</v>
      </c>
      <c r="S30" s="469" t="s">
        <v>2</v>
      </c>
      <c r="T30" s="3"/>
      <c r="U30" s="3"/>
    </row>
    <row r="31" spans="1:21" s="2" customFormat="1" ht="18" customHeight="1">
      <c r="A31" s="60" t="s">
        <v>60</v>
      </c>
      <c r="B31" s="61"/>
      <c r="C31" s="61"/>
      <c r="D31" s="61"/>
      <c r="E31" s="61"/>
      <c r="F31" s="84">
        <v>0.01</v>
      </c>
      <c r="G31" s="469" t="s">
        <v>0</v>
      </c>
      <c r="H31" s="469" t="s">
        <v>1</v>
      </c>
      <c r="I31" s="469" t="s">
        <v>1</v>
      </c>
      <c r="J31" s="469" t="s">
        <v>1</v>
      </c>
      <c r="K31" s="469" t="s">
        <v>1</v>
      </c>
      <c r="L31" s="469" t="s">
        <v>1</v>
      </c>
      <c r="M31" s="469" t="s">
        <v>1</v>
      </c>
      <c r="N31" s="469" t="s">
        <v>1</v>
      </c>
      <c r="O31" s="469" t="s">
        <v>1</v>
      </c>
      <c r="P31" s="469" t="s">
        <v>1</v>
      </c>
      <c r="Q31" s="469" t="s">
        <v>1</v>
      </c>
      <c r="R31" s="469" t="s">
        <v>1</v>
      </c>
      <c r="S31" s="469" t="s">
        <v>1</v>
      </c>
      <c r="T31" s="3"/>
      <c r="U31" s="3"/>
    </row>
    <row r="32" spans="1:21" s="2" customFormat="1" ht="18" customHeight="1">
      <c r="A32" s="70" t="s">
        <v>122</v>
      </c>
      <c r="B32" s="528"/>
      <c r="C32" s="528"/>
      <c r="D32" s="528"/>
      <c r="E32" s="526"/>
      <c r="F32" s="84" t="s">
        <v>321</v>
      </c>
      <c r="G32" s="469" t="s">
        <v>1</v>
      </c>
      <c r="H32" s="469" t="s">
        <v>1</v>
      </c>
      <c r="I32" s="469" t="s">
        <v>1</v>
      </c>
      <c r="J32" s="469" t="s">
        <v>2</v>
      </c>
      <c r="K32" s="469" t="s">
        <v>1</v>
      </c>
      <c r="L32" s="469" t="s">
        <v>1</v>
      </c>
      <c r="M32" s="469" t="s">
        <v>2</v>
      </c>
      <c r="N32" s="469" t="s">
        <v>1</v>
      </c>
      <c r="O32" s="469" t="s">
        <v>1</v>
      </c>
      <c r="P32" s="469" t="s">
        <v>2</v>
      </c>
      <c r="Q32" s="469" t="s">
        <v>1</v>
      </c>
      <c r="R32" s="469" t="s">
        <v>1</v>
      </c>
      <c r="S32" s="469" t="s">
        <v>2</v>
      </c>
      <c r="T32" s="3"/>
      <c r="U32" s="3"/>
    </row>
    <row r="33" spans="1:21" s="2" customFormat="1" ht="18" customHeight="1">
      <c r="A33" s="70" t="s">
        <v>124</v>
      </c>
      <c r="B33" s="61"/>
      <c r="C33" s="61"/>
      <c r="D33" s="61"/>
      <c r="E33" s="526"/>
      <c r="F33" s="84" t="s">
        <v>320</v>
      </c>
      <c r="G33" s="469" t="s">
        <v>1</v>
      </c>
      <c r="H33" s="469" t="s">
        <v>1</v>
      </c>
      <c r="I33" s="469" t="s">
        <v>1</v>
      </c>
      <c r="J33" s="469" t="s">
        <v>1</v>
      </c>
      <c r="K33" s="469" t="s">
        <v>58</v>
      </c>
      <c r="L33" s="469" t="s">
        <v>1</v>
      </c>
      <c r="M33" s="469" t="s">
        <v>1</v>
      </c>
      <c r="N33" s="469" t="s">
        <v>1</v>
      </c>
      <c r="O33" s="469" t="s">
        <v>1</v>
      </c>
      <c r="P33" s="469" t="s">
        <v>1</v>
      </c>
      <c r="Q33" s="469" t="s">
        <v>1</v>
      </c>
      <c r="R33" s="469" t="s">
        <v>58</v>
      </c>
      <c r="S33" s="469" t="s">
        <v>1</v>
      </c>
      <c r="T33" s="3"/>
      <c r="U33" s="3"/>
    </row>
    <row r="34" spans="1:21" s="2" customFormat="1" ht="18" customHeight="1">
      <c r="A34" s="70" t="s">
        <v>125</v>
      </c>
      <c r="B34" s="528"/>
      <c r="C34" s="528"/>
      <c r="D34" s="528"/>
      <c r="E34" s="526"/>
      <c r="F34" s="84" t="s">
        <v>322</v>
      </c>
      <c r="G34" s="469" t="s">
        <v>1</v>
      </c>
      <c r="H34" s="469" t="s">
        <v>1</v>
      </c>
      <c r="I34" s="469" t="s">
        <v>1</v>
      </c>
      <c r="J34" s="469" t="s">
        <v>58</v>
      </c>
      <c r="K34" s="469" t="s">
        <v>1</v>
      </c>
      <c r="L34" s="469" t="s">
        <v>1</v>
      </c>
      <c r="M34" s="469" t="s">
        <v>58</v>
      </c>
      <c r="N34" s="469" t="s">
        <v>1</v>
      </c>
      <c r="O34" s="469" t="s">
        <v>1</v>
      </c>
      <c r="P34" s="469" t="s">
        <v>58</v>
      </c>
      <c r="Q34" s="469" t="s">
        <v>1</v>
      </c>
      <c r="R34" s="469" t="s">
        <v>1</v>
      </c>
      <c r="S34" s="469" t="s">
        <v>58</v>
      </c>
      <c r="T34" s="3"/>
      <c r="U34" s="3"/>
    </row>
    <row r="35" spans="1:21" s="2" customFormat="1" ht="18" customHeight="1">
      <c r="A35" s="70" t="s">
        <v>59</v>
      </c>
      <c r="B35" s="526"/>
      <c r="C35" s="526"/>
      <c r="D35" s="61"/>
      <c r="E35" s="526"/>
      <c r="F35" s="84" t="s">
        <v>343</v>
      </c>
      <c r="G35" s="469" t="s">
        <v>1</v>
      </c>
      <c r="H35" s="469" t="s">
        <v>58</v>
      </c>
      <c r="I35" s="469" t="s">
        <v>1</v>
      </c>
      <c r="J35" s="469" t="s">
        <v>1</v>
      </c>
      <c r="K35" s="469" t="s">
        <v>58</v>
      </c>
      <c r="L35" s="469" t="s">
        <v>1</v>
      </c>
      <c r="M35" s="469" t="s">
        <v>1</v>
      </c>
      <c r="N35" s="469" t="s">
        <v>58</v>
      </c>
      <c r="O35" s="469" t="s">
        <v>1</v>
      </c>
      <c r="P35" s="469" t="s">
        <v>1</v>
      </c>
      <c r="Q35" s="469" t="s">
        <v>58</v>
      </c>
      <c r="R35" s="469" t="s">
        <v>1</v>
      </c>
      <c r="S35" s="469" t="s">
        <v>1</v>
      </c>
      <c r="T35" s="3"/>
      <c r="U35" s="3"/>
    </row>
    <row r="36" spans="1:21" s="2" customFormat="1" ht="18" customHeight="1">
      <c r="A36" s="60" t="s">
        <v>62</v>
      </c>
      <c r="B36" s="61"/>
      <c r="C36" s="61"/>
      <c r="D36" s="528"/>
      <c r="E36" s="61"/>
      <c r="F36" s="84">
        <v>0.07</v>
      </c>
      <c r="G36" s="469" t="s">
        <v>1</v>
      </c>
      <c r="H36" s="469" t="s">
        <v>1</v>
      </c>
      <c r="I36" s="469" t="s">
        <v>1</v>
      </c>
      <c r="J36" s="469" t="s">
        <v>1</v>
      </c>
      <c r="K36" s="469" t="s">
        <v>1</v>
      </c>
      <c r="L36" s="469" t="s">
        <v>1</v>
      </c>
      <c r="M36" s="469" t="s">
        <v>1</v>
      </c>
      <c r="N36" s="469" t="s">
        <v>1</v>
      </c>
      <c r="O36" s="469" t="s">
        <v>1</v>
      </c>
      <c r="P36" s="469" t="s">
        <v>1</v>
      </c>
      <c r="Q36" s="469" t="s">
        <v>1</v>
      </c>
      <c r="R36" s="469" t="s">
        <v>1</v>
      </c>
      <c r="S36" s="469" t="s">
        <v>1</v>
      </c>
      <c r="T36" s="3"/>
      <c r="U36" s="3"/>
    </row>
    <row r="37" spans="1:21" s="37" customFormat="1" ht="18" customHeight="1">
      <c r="A37" s="522" t="s">
        <v>68</v>
      </c>
      <c r="B37" s="524"/>
      <c r="C37" s="524"/>
      <c r="D37" s="524"/>
      <c r="E37" s="524"/>
      <c r="F37" s="541"/>
      <c r="G37" s="541"/>
      <c r="H37" s="541"/>
      <c r="I37" s="541"/>
      <c r="J37" s="541"/>
      <c r="K37" s="541"/>
      <c r="L37" s="541"/>
      <c r="M37" s="541"/>
      <c r="N37" s="530"/>
      <c r="O37" s="530"/>
      <c r="P37" s="530"/>
      <c r="Q37" s="530"/>
      <c r="R37" s="530"/>
      <c r="S37" s="531"/>
      <c r="T37" s="36"/>
      <c r="U37" s="36"/>
    </row>
    <row r="38" spans="1:21" s="2" customFormat="1" ht="18" customHeight="1">
      <c r="A38" s="70" t="s">
        <v>374</v>
      </c>
      <c r="B38" s="528"/>
      <c r="C38" s="528"/>
      <c r="D38" s="528"/>
      <c r="E38" s="526"/>
      <c r="F38" s="527">
        <v>0.15</v>
      </c>
      <c r="G38" s="469" t="s">
        <v>1</v>
      </c>
      <c r="H38" s="469" t="s">
        <v>1</v>
      </c>
      <c r="I38" s="469" t="s">
        <v>1</v>
      </c>
      <c r="J38" s="469" t="s">
        <v>1</v>
      </c>
      <c r="K38" s="469" t="s">
        <v>1</v>
      </c>
      <c r="L38" s="469" t="s">
        <v>1</v>
      </c>
      <c r="M38" s="469" t="s">
        <v>1</v>
      </c>
      <c r="N38" s="469" t="s">
        <v>1</v>
      </c>
      <c r="O38" s="469" t="s">
        <v>1</v>
      </c>
      <c r="P38" s="469" t="s">
        <v>1</v>
      </c>
      <c r="Q38" s="469" t="s">
        <v>1</v>
      </c>
      <c r="R38" s="469" t="s">
        <v>1</v>
      </c>
      <c r="S38" s="469" t="s">
        <v>1</v>
      </c>
      <c r="T38" s="3"/>
      <c r="U38" s="3"/>
    </row>
    <row r="39" spans="1:21" s="2" customFormat="1" ht="18" customHeight="1">
      <c r="A39" s="60" t="s">
        <v>57</v>
      </c>
      <c r="B39" s="61"/>
      <c r="C39" s="61"/>
      <c r="D39" s="61"/>
      <c r="E39" s="513"/>
      <c r="F39" s="84">
        <v>0.01</v>
      </c>
      <c r="G39" s="469" t="s">
        <v>1</v>
      </c>
      <c r="H39" s="469" t="s">
        <v>1</v>
      </c>
      <c r="I39" s="469" t="s">
        <v>1</v>
      </c>
      <c r="J39" s="469" t="s">
        <v>1</v>
      </c>
      <c r="K39" s="469" t="s">
        <v>1</v>
      </c>
      <c r="L39" s="469" t="s">
        <v>1</v>
      </c>
      <c r="M39" s="469" t="s">
        <v>1</v>
      </c>
      <c r="N39" s="469" t="s">
        <v>1</v>
      </c>
      <c r="O39" s="469" t="s">
        <v>1</v>
      </c>
      <c r="P39" s="469" t="s">
        <v>1</v>
      </c>
      <c r="Q39" s="469" t="s">
        <v>1</v>
      </c>
      <c r="R39" s="469" t="s">
        <v>1</v>
      </c>
      <c r="S39" s="469" t="s">
        <v>1</v>
      </c>
      <c r="T39" s="3"/>
      <c r="U39" s="3"/>
    </row>
    <row r="40" spans="1:21" s="2" customFormat="1" ht="18" customHeight="1">
      <c r="A40" s="60" t="s">
        <v>375</v>
      </c>
      <c r="B40" s="61"/>
      <c r="C40" s="61"/>
      <c r="D40" s="61"/>
      <c r="E40" s="61"/>
      <c r="F40" s="84">
        <v>0.03</v>
      </c>
      <c r="G40" s="469" t="s">
        <v>1</v>
      </c>
      <c r="H40" s="469" t="s">
        <v>1</v>
      </c>
      <c r="I40" s="469" t="s">
        <v>1</v>
      </c>
      <c r="J40" s="469" t="s">
        <v>1</v>
      </c>
      <c r="K40" s="469" t="s">
        <v>1</v>
      </c>
      <c r="L40" s="469" t="s">
        <v>1</v>
      </c>
      <c r="M40" s="469" t="s">
        <v>1</v>
      </c>
      <c r="N40" s="469" t="s">
        <v>1</v>
      </c>
      <c r="O40" s="469" t="s">
        <v>1</v>
      </c>
      <c r="P40" s="469" t="s">
        <v>1</v>
      </c>
      <c r="Q40" s="469" t="s">
        <v>1</v>
      </c>
      <c r="R40" s="469" t="s">
        <v>1</v>
      </c>
      <c r="S40" s="469" t="s">
        <v>1</v>
      </c>
      <c r="T40" s="3"/>
      <c r="U40" s="3"/>
    </row>
    <row r="41" spans="1:21" s="2" customFormat="1" ht="18" customHeight="1">
      <c r="A41" s="60" t="s">
        <v>76</v>
      </c>
      <c r="B41" s="528"/>
      <c r="C41" s="528"/>
      <c r="D41" s="528"/>
      <c r="E41" s="61"/>
      <c r="F41" s="84">
        <v>0.35</v>
      </c>
      <c r="G41" s="469" t="s">
        <v>1</v>
      </c>
      <c r="H41" s="469" t="s">
        <v>0</v>
      </c>
      <c r="I41" s="469" t="s">
        <v>0</v>
      </c>
      <c r="J41" s="469" t="s">
        <v>0</v>
      </c>
      <c r="K41" s="469" t="s">
        <v>0</v>
      </c>
      <c r="L41" s="469" t="s">
        <v>0</v>
      </c>
      <c r="M41" s="469" t="s">
        <v>0</v>
      </c>
      <c r="N41" s="469" t="s">
        <v>0</v>
      </c>
      <c r="O41" s="469" t="s">
        <v>0</v>
      </c>
      <c r="P41" s="469" t="s">
        <v>0</v>
      </c>
      <c r="Q41" s="469" t="s">
        <v>0</v>
      </c>
      <c r="R41" s="469" t="s">
        <v>0</v>
      </c>
      <c r="S41" s="469" t="s">
        <v>0</v>
      </c>
      <c r="T41" s="3"/>
      <c r="U41" s="3"/>
    </row>
    <row r="42" spans="1:21" s="39" customFormat="1" ht="18" customHeight="1">
      <c r="A42" s="522" t="s">
        <v>16</v>
      </c>
      <c r="B42" s="524"/>
      <c r="C42" s="524"/>
      <c r="D42" s="524"/>
      <c r="E42" s="524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1"/>
      <c r="T42" s="38"/>
      <c r="U42" s="38"/>
    </row>
    <row r="43" spans="1:21" s="2" customFormat="1" ht="18" customHeight="1">
      <c r="A43" s="60" t="s">
        <v>56</v>
      </c>
      <c r="B43" s="61"/>
      <c r="C43" s="61"/>
      <c r="D43" s="61"/>
      <c r="E43" s="61"/>
      <c r="F43" s="84">
        <v>0.03</v>
      </c>
      <c r="G43" s="469" t="s">
        <v>0</v>
      </c>
      <c r="H43" s="469" t="s">
        <v>1</v>
      </c>
      <c r="I43" s="469" t="s">
        <v>1</v>
      </c>
      <c r="J43" s="469" t="s">
        <v>1</v>
      </c>
      <c r="K43" s="469" t="s">
        <v>1</v>
      </c>
      <c r="L43" s="469" t="s">
        <v>1</v>
      </c>
      <c r="M43" s="469" t="s">
        <v>1</v>
      </c>
      <c r="N43" s="469" t="s">
        <v>1</v>
      </c>
      <c r="O43" s="469" t="s">
        <v>1</v>
      </c>
      <c r="P43" s="469" t="s">
        <v>1</v>
      </c>
      <c r="Q43" s="469" t="s">
        <v>1</v>
      </c>
      <c r="R43" s="469" t="s">
        <v>1</v>
      </c>
      <c r="S43" s="469" t="s">
        <v>1</v>
      </c>
      <c r="T43" s="3"/>
      <c r="U43" s="3"/>
    </row>
    <row r="44" spans="1:21" s="2" customFormat="1" ht="18" customHeight="1">
      <c r="A44" s="60" t="s">
        <v>134</v>
      </c>
      <c r="B44" s="528"/>
      <c r="C44" s="528"/>
      <c r="D44" s="528"/>
      <c r="E44" s="61"/>
      <c r="F44" s="84">
        <v>0.02</v>
      </c>
      <c r="G44" s="469" t="s">
        <v>0</v>
      </c>
      <c r="H44" s="469" t="s">
        <v>1</v>
      </c>
      <c r="I44" s="469" t="s">
        <v>1</v>
      </c>
      <c r="J44" s="469" t="s">
        <v>1</v>
      </c>
      <c r="K44" s="469" t="s">
        <v>1</v>
      </c>
      <c r="L44" s="469" t="s">
        <v>1</v>
      </c>
      <c r="M44" s="469" t="s">
        <v>1</v>
      </c>
      <c r="N44" s="469" t="s">
        <v>1</v>
      </c>
      <c r="O44" s="469" t="s">
        <v>1</v>
      </c>
      <c r="P44" s="469" t="s">
        <v>1</v>
      </c>
      <c r="Q44" s="469" t="s">
        <v>1</v>
      </c>
      <c r="R44" s="469" t="s">
        <v>1</v>
      </c>
      <c r="S44" s="469" t="s">
        <v>1</v>
      </c>
      <c r="T44" s="3"/>
      <c r="U44" s="3"/>
    </row>
    <row r="45" spans="1:21" s="39" customFormat="1" ht="18" customHeight="1">
      <c r="A45" s="522" t="s">
        <v>74</v>
      </c>
      <c r="B45" s="524"/>
      <c r="C45" s="524"/>
      <c r="D45" s="524"/>
      <c r="E45" s="524"/>
      <c r="F45" s="541"/>
      <c r="G45" s="541"/>
      <c r="H45" s="541"/>
      <c r="I45" s="541"/>
      <c r="J45" s="541"/>
      <c r="K45" s="541"/>
      <c r="L45" s="541"/>
      <c r="M45" s="541"/>
      <c r="N45" s="530"/>
      <c r="O45" s="530"/>
      <c r="P45" s="530"/>
      <c r="Q45" s="530"/>
      <c r="R45" s="530"/>
      <c r="S45" s="531"/>
      <c r="T45" s="38"/>
      <c r="U45" s="38"/>
    </row>
    <row r="46" spans="1:21" s="2" customFormat="1" ht="18" customHeight="1">
      <c r="A46" s="60" t="s">
        <v>376</v>
      </c>
      <c r="B46" s="528"/>
      <c r="C46" s="528"/>
      <c r="D46" s="528"/>
      <c r="E46" s="61"/>
      <c r="F46" s="84">
        <v>0.03</v>
      </c>
      <c r="G46" s="469" t="s">
        <v>0</v>
      </c>
      <c r="H46" s="469" t="s">
        <v>1</v>
      </c>
      <c r="I46" s="469" t="s">
        <v>1</v>
      </c>
      <c r="J46" s="469" t="s">
        <v>1</v>
      </c>
      <c r="K46" s="469" t="s">
        <v>1</v>
      </c>
      <c r="L46" s="469" t="s">
        <v>1</v>
      </c>
      <c r="M46" s="469" t="s">
        <v>1</v>
      </c>
      <c r="N46" s="469" t="s">
        <v>1</v>
      </c>
      <c r="O46" s="469" t="s">
        <v>1</v>
      </c>
      <c r="P46" s="469" t="s">
        <v>1</v>
      </c>
      <c r="Q46" s="469" t="s">
        <v>1</v>
      </c>
      <c r="R46" s="469" t="s">
        <v>1</v>
      </c>
      <c r="S46" s="469" t="s">
        <v>1</v>
      </c>
      <c r="T46" s="3"/>
      <c r="U46" s="3"/>
    </row>
    <row r="47" spans="1:21" s="2" customFormat="1" ht="18" customHeight="1">
      <c r="A47" s="70" t="s">
        <v>94</v>
      </c>
      <c r="B47" s="526"/>
      <c r="C47" s="526"/>
      <c r="D47" s="61"/>
      <c r="E47" s="526"/>
      <c r="F47" s="84">
        <v>0.1</v>
      </c>
      <c r="G47" s="469" t="s">
        <v>0</v>
      </c>
      <c r="H47" s="469" t="s">
        <v>1</v>
      </c>
      <c r="I47" s="469" t="s">
        <v>1</v>
      </c>
      <c r="J47" s="469" t="s">
        <v>58</v>
      </c>
      <c r="K47" s="469" t="s">
        <v>1</v>
      </c>
      <c r="L47" s="469" t="s">
        <v>1</v>
      </c>
      <c r="M47" s="469" t="s">
        <v>58</v>
      </c>
      <c r="N47" s="469" t="s">
        <v>1</v>
      </c>
      <c r="O47" s="469" t="s">
        <v>1</v>
      </c>
      <c r="P47" s="469" t="s">
        <v>58</v>
      </c>
      <c r="Q47" s="469" t="s">
        <v>1</v>
      </c>
      <c r="R47" s="469" t="s">
        <v>1</v>
      </c>
      <c r="S47" s="469" t="s">
        <v>58</v>
      </c>
      <c r="T47" s="3"/>
      <c r="U47" s="3"/>
    </row>
    <row r="48" spans="1:21" s="37" customFormat="1" ht="18" customHeight="1">
      <c r="A48" s="522" t="s">
        <v>72</v>
      </c>
      <c r="B48" s="524"/>
      <c r="C48" s="524"/>
      <c r="D48" s="524"/>
      <c r="E48" s="524"/>
      <c r="F48" s="541"/>
      <c r="G48" s="541"/>
      <c r="H48" s="541"/>
      <c r="I48" s="541"/>
      <c r="J48" s="541"/>
      <c r="K48" s="541"/>
      <c r="L48" s="541"/>
      <c r="M48" s="541"/>
      <c r="N48" s="530"/>
      <c r="O48" s="530"/>
      <c r="P48" s="530"/>
      <c r="Q48" s="530"/>
      <c r="R48" s="530"/>
      <c r="S48" s="531"/>
      <c r="T48" s="36"/>
      <c r="U48" s="36"/>
    </row>
    <row r="49" spans="1:21" s="2" customFormat="1" ht="18" customHeight="1">
      <c r="A49" s="60" t="s">
        <v>63</v>
      </c>
      <c r="B49" s="528"/>
      <c r="C49" s="528"/>
      <c r="D49" s="528"/>
      <c r="E49" s="513"/>
      <c r="F49" s="84">
        <v>0.04</v>
      </c>
      <c r="G49" s="469" t="s">
        <v>0</v>
      </c>
      <c r="H49" s="469" t="s">
        <v>1</v>
      </c>
      <c r="I49" s="469" t="s">
        <v>1</v>
      </c>
      <c r="J49" s="469" t="s">
        <v>1</v>
      </c>
      <c r="K49" s="469" t="s">
        <v>1</v>
      </c>
      <c r="L49" s="469" t="s">
        <v>1</v>
      </c>
      <c r="M49" s="469" t="s">
        <v>1</v>
      </c>
      <c r="N49" s="469" t="s">
        <v>1</v>
      </c>
      <c r="O49" s="469" t="s">
        <v>1</v>
      </c>
      <c r="P49" s="469" t="s">
        <v>1</v>
      </c>
      <c r="Q49" s="469" t="s">
        <v>1</v>
      </c>
      <c r="R49" s="469" t="s">
        <v>1</v>
      </c>
      <c r="S49" s="469" t="s">
        <v>1</v>
      </c>
      <c r="T49" s="3"/>
      <c r="U49" s="3"/>
    </row>
    <row r="50" spans="1:21" s="2" customFormat="1" ht="18" customHeight="1">
      <c r="A50" s="60" t="s">
        <v>73</v>
      </c>
      <c r="B50" s="61"/>
      <c r="C50" s="61"/>
      <c r="D50" s="61"/>
      <c r="E50" s="513"/>
      <c r="F50" s="84">
        <v>0.35</v>
      </c>
      <c r="G50" s="469" t="s">
        <v>0</v>
      </c>
      <c r="H50" s="469" t="s">
        <v>1</v>
      </c>
      <c r="I50" s="469" t="s">
        <v>1</v>
      </c>
      <c r="J50" s="469" t="s">
        <v>1</v>
      </c>
      <c r="K50" s="469" t="s">
        <v>1</v>
      </c>
      <c r="L50" s="469" t="s">
        <v>1</v>
      </c>
      <c r="M50" s="469" t="s">
        <v>1</v>
      </c>
      <c r="N50" s="469" t="s">
        <v>1</v>
      </c>
      <c r="O50" s="469" t="s">
        <v>1</v>
      </c>
      <c r="P50" s="469" t="s">
        <v>1</v>
      </c>
      <c r="Q50" s="469" t="s">
        <v>1</v>
      </c>
      <c r="R50" s="469" t="s">
        <v>1</v>
      </c>
      <c r="S50" s="469" t="s">
        <v>1</v>
      </c>
      <c r="T50" s="3"/>
      <c r="U50" s="3"/>
    </row>
    <row r="51" spans="1:21" s="2" customFormat="1" ht="3.75" customHeight="1" thickBot="1">
      <c r="A51" s="71"/>
      <c r="B51" s="18"/>
      <c r="C51" s="18"/>
      <c r="D51" s="18"/>
      <c r="E51" s="542"/>
      <c r="F51" s="543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5"/>
      <c r="T51" s="3"/>
      <c r="U51" s="3"/>
    </row>
    <row r="52" spans="1:21" ht="15.75" customHeight="1">
      <c r="A52" s="713" t="s">
        <v>275</v>
      </c>
      <c r="B52" s="546"/>
      <c r="C52" s="546"/>
      <c r="D52" s="547"/>
      <c r="E52" s="512" t="s">
        <v>276</v>
      </c>
      <c r="F52" s="527" t="s">
        <v>281</v>
      </c>
      <c r="G52" s="507">
        <v>1.4</v>
      </c>
      <c r="H52" s="508">
        <v>2.2725</v>
      </c>
      <c r="I52" s="507">
        <v>3.09</v>
      </c>
      <c r="J52" s="508">
        <v>2.79</v>
      </c>
      <c r="K52" s="507">
        <v>3.165</v>
      </c>
      <c r="L52" s="508">
        <v>2.1975</v>
      </c>
      <c r="M52" s="507">
        <v>4.77</v>
      </c>
      <c r="N52" s="508">
        <v>3.2475</v>
      </c>
      <c r="O52" s="507">
        <v>3.09</v>
      </c>
      <c r="P52" s="508">
        <v>2.79</v>
      </c>
      <c r="Q52" s="507">
        <v>3.165</v>
      </c>
      <c r="R52" s="508">
        <v>2.1975</v>
      </c>
      <c r="S52" s="507">
        <v>4.77</v>
      </c>
      <c r="T52"/>
      <c r="U52"/>
    </row>
    <row r="53" spans="1:21" ht="15.75" customHeight="1">
      <c r="A53" s="714"/>
      <c r="B53" s="549"/>
      <c r="C53" s="549"/>
      <c r="D53" s="550"/>
      <c r="E53" s="512" t="s">
        <v>277</v>
      </c>
      <c r="F53" s="84" t="s">
        <v>278</v>
      </c>
      <c r="G53" s="551">
        <f aca="true" t="shared" si="0" ref="G53:S53">G52*1490</f>
        <v>2086</v>
      </c>
      <c r="H53" s="551">
        <f t="shared" si="0"/>
        <v>3386.025</v>
      </c>
      <c r="I53" s="551">
        <f t="shared" si="0"/>
        <v>4604.099999999999</v>
      </c>
      <c r="J53" s="551">
        <f t="shared" si="0"/>
        <v>4157.1</v>
      </c>
      <c r="K53" s="551">
        <f t="shared" si="0"/>
        <v>4715.85</v>
      </c>
      <c r="L53" s="551">
        <f t="shared" si="0"/>
        <v>3274.2749999999996</v>
      </c>
      <c r="M53" s="551">
        <f t="shared" si="0"/>
        <v>7107.299999999999</v>
      </c>
      <c r="N53" s="551">
        <f t="shared" si="0"/>
        <v>4838.775</v>
      </c>
      <c r="O53" s="551">
        <f t="shared" si="0"/>
        <v>4604.099999999999</v>
      </c>
      <c r="P53" s="551">
        <f t="shared" si="0"/>
        <v>4157.1</v>
      </c>
      <c r="Q53" s="551">
        <f t="shared" si="0"/>
        <v>4715.85</v>
      </c>
      <c r="R53" s="551">
        <f t="shared" si="0"/>
        <v>3274.2749999999996</v>
      </c>
      <c r="S53" s="551">
        <f t="shared" si="0"/>
        <v>7107.299999999999</v>
      </c>
      <c r="T53" s="63">
        <f>S52*1250</f>
        <v>5962.499999999999</v>
      </c>
      <c r="U53"/>
    </row>
    <row r="54" spans="1:21" s="2" customFormat="1" ht="15.75" customHeight="1">
      <c r="A54" s="548"/>
      <c r="B54" s="552"/>
      <c r="C54" s="552"/>
      <c r="D54" s="552"/>
      <c r="E54" s="553" t="s">
        <v>279</v>
      </c>
      <c r="F54" s="84" t="s">
        <v>278</v>
      </c>
      <c r="G54" s="554">
        <f>G95</f>
        <v>2904</v>
      </c>
      <c r="H54" s="554">
        <f aca="true" t="shared" si="1" ref="H54:S54">H95</f>
        <v>4101</v>
      </c>
      <c r="I54" s="554">
        <f t="shared" si="1"/>
        <v>4249</v>
      </c>
      <c r="J54" s="554">
        <f t="shared" si="1"/>
        <v>8219</v>
      </c>
      <c r="K54" s="554">
        <f t="shared" si="1"/>
        <v>7646</v>
      </c>
      <c r="L54" s="554">
        <f t="shared" si="1"/>
        <v>2904</v>
      </c>
      <c r="M54" s="554">
        <f t="shared" si="1"/>
        <v>12664</v>
      </c>
      <c r="N54" s="554">
        <f t="shared" si="1"/>
        <v>29101</v>
      </c>
      <c r="O54" s="554">
        <f t="shared" si="1"/>
        <v>6449</v>
      </c>
      <c r="P54" s="554">
        <f t="shared" si="1"/>
        <v>8219</v>
      </c>
      <c r="Q54" s="554">
        <f t="shared" si="1"/>
        <v>5446</v>
      </c>
      <c r="R54" s="554">
        <f t="shared" si="1"/>
        <v>2904</v>
      </c>
      <c r="S54" s="554">
        <f t="shared" si="1"/>
        <v>14864</v>
      </c>
      <c r="T54" s="3"/>
      <c r="U54" s="3"/>
    </row>
    <row r="55" spans="1:21" s="2" customFormat="1" ht="15.75" customHeight="1">
      <c r="A55" s="715" t="s">
        <v>280</v>
      </c>
      <c r="B55" s="716"/>
      <c r="C55" s="716"/>
      <c r="D55" s="716"/>
      <c r="E55" s="717"/>
      <c r="F55" s="76" t="s">
        <v>278</v>
      </c>
      <c r="G55" s="555">
        <f aca="true" t="shared" si="2" ref="G55:S55">G54+G53</f>
        <v>4990</v>
      </c>
      <c r="H55" s="555">
        <f t="shared" si="2"/>
        <v>7487.025</v>
      </c>
      <c r="I55" s="555">
        <f t="shared" si="2"/>
        <v>8853.099999999999</v>
      </c>
      <c r="J55" s="555">
        <f t="shared" si="2"/>
        <v>12376.1</v>
      </c>
      <c r="K55" s="555">
        <f t="shared" si="2"/>
        <v>12361.85</v>
      </c>
      <c r="L55" s="555">
        <f t="shared" si="2"/>
        <v>6178.275</v>
      </c>
      <c r="M55" s="555">
        <f t="shared" si="2"/>
        <v>19771.3</v>
      </c>
      <c r="N55" s="555">
        <f t="shared" si="2"/>
        <v>33939.775</v>
      </c>
      <c r="O55" s="555">
        <f t="shared" si="2"/>
        <v>11053.099999999999</v>
      </c>
      <c r="P55" s="555">
        <f t="shared" si="2"/>
        <v>12376.1</v>
      </c>
      <c r="Q55" s="555">
        <f t="shared" si="2"/>
        <v>10161.85</v>
      </c>
      <c r="R55" s="555">
        <f t="shared" si="2"/>
        <v>6178.275</v>
      </c>
      <c r="S55" s="555">
        <f t="shared" si="2"/>
        <v>21971.3</v>
      </c>
      <c r="T55" s="3"/>
      <c r="U55" s="3"/>
    </row>
    <row r="56" spans="1:21" s="2" customFormat="1" ht="15.75" customHeight="1" thickBot="1">
      <c r="A56" s="718" t="s">
        <v>282</v>
      </c>
      <c r="B56" s="552"/>
      <c r="C56" s="552"/>
      <c r="D56" s="546"/>
      <c r="E56" s="512" t="s">
        <v>276</v>
      </c>
      <c r="F56" s="556" t="s">
        <v>281</v>
      </c>
      <c r="G56" s="509">
        <v>1.335</v>
      </c>
      <c r="H56" s="510">
        <v>2.175</v>
      </c>
      <c r="I56" s="509">
        <v>2.9925</v>
      </c>
      <c r="J56" s="510">
        <v>2.6175</v>
      </c>
      <c r="K56" s="509">
        <v>3.39</v>
      </c>
      <c r="L56" s="510">
        <v>2.1</v>
      </c>
      <c r="M56" s="509">
        <v>4.5975</v>
      </c>
      <c r="N56" s="510">
        <v>3.15</v>
      </c>
      <c r="O56" s="509">
        <v>2.9925</v>
      </c>
      <c r="P56" s="510">
        <v>2.6175</v>
      </c>
      <c r="Q56" s="509">
        <v>3.0675</v>
      </c>
      <c r="R56" s="510">
        <v>2.4225</v>
      </c>
      <c r="S56" s="509">
        <v>4.5975</v>
      </c>
      <c r="T56" s="3"/>
      <c r="U56" s="3"/>
    </row>
    <row r="57" spans="1:21" s="2" customFormat="1" ht="15.75" customHeight="1">
      <c r="A57" s="718"/>
      <c r="B57" s="552"/>
      <c r="C57" s="552"/>
      <c r="D57" s="549"/>
      <c r="E57" s="512" t="s">
        <v>277</v>
      </c>
      <c r="F57" s="557" t="s">
        <v>278</v>
      </c>
      <c r="G57" s="551">
        <f aca="true" t="shared" si="3" ref="G57:S57">G56*1490</f>
        <v>1989.1499999999999</v>
      </c>
      <c r="H57" s="551">
        <f t="shared" si="3"/>
        <v>3240.7499999999995</v>
      </c>
      <c r="I57" s="551">
        <f t="shared" si="3"/>
        <v>4458.825</v>
      </c>
      <c r="J57" s="551">
        <f t="shared" si="3"/>
        <v>3900.0750000000003</v>
      </c>
      <c r="K57" s="551">
        <f t="shared" si="3"/>
        <v>5051.1</v>
      </c>
      <c r="L57" s="551">
        <f t="shared" si="3"/>
        <v>3129</v>
      </c>
      <c r="M57" s="551">
        <f t="shared" si="3"/>
        <v>6850.275000000001</v>
      </c>
      <c r="N57" s="551">
        <f t="shared" si="3"/>
        <v>4693.5</v>
      </c>
      <c r="O57" s="551">
        <f t="shared" si="3"/>
        <v>4458.825</v>
      </c>
      <c r="P57" s="551">
        <f t="shared" si="3"/>
        <v>3900.0750000000003</v>
      </c>
      <c r="Q57" s="551">
        <f t="shared" si="3"/>
        <v>4570.575</v>
      </c>
      <c r="R57" s="551">
        <f t="shared" si="3"/>
        <v>3609.5249999999996</v>
      </c>
      <c r="S57" s="551">
        <f t="shared" si="3"/>
        <v>6850.275000000001</v>
      </c>
      <c r="T57" s="3"/>
      <c r="U57" s="3"/>
    </row>
    <row r="58" spans="1:21" s="2" customFormat="1" ht="15.75" customHeight="1">
      <c r="A58" s="558"/>
      <c r="B58" s="559"/>
      <c r="C58" s="559"/>
      <c r="D58" s="559"/>
      <c r="E58" s="560" t="s">
        <v>279</v>
      </c>
      <c r="F58" s="84" t="s">
        <v>278</v>
      </c>
      <c r="G58" s="561">
        <f>G96</f>
        <v>2904</v>
      </c>
      <c r="H58" s="561">
        <f aca="true" t="shared" si="4" ref="H58:S58">H96</f>
        <v>4101</v>
      </c>
      <c r="I58" s="561">
        <f t="shared" si="4"/>
        <v>4249</v>
      </c>
      <c r="J58" s="561">
        <f t="shared" si="4"/>
        <v>7022</v>
      </c>
      <c r="K58" s="561">
        <f t="shared" si="4"/>
        <v>9351</v>
      </c>
      <c r="L58" s="561">
        <f t="shared" si="4"/>
        <v>2904</v>
      </c>
      <c r="M58" s="561">
        <f t="shared" si="4"/>
        <v>11467</v>
      </c>
      <c r="N58" s="561">
        <f t="shared" si="4"/>
        <v>29101</v>
      </c>
      <c r="O58" s="561">
        <f t="shared" si="4"/>
        <v>6449</v>
      </c>
      <c r="P58" s="561">
        <f t="shared" si="4"/>
        <v>7022</v>
      </c>
      <c r="Q58" s="561">
        <f t="shared" si="4"/>
        <v>5446</v>
      </c>
      <c r="R58" s="561">
        <f t="shared" si="4"/>
        <v>4854</v>
      </c>
      <c r="S58" s="561">
        <f t="shared" si="4"/>
        <v>13667</v>
      </c>
      <c r="T58" s="3"/>
      <c r="U58" s="3"/>
    </row>
    <row r="59" spans="1:21" s="2" customFormat="1" ht="15.75" customHeight="1">
      <c r="A59" s="719" t="s">
        <v>280</v>
      </c>
      <c r="B59" s="720"/>
      <c r="C59" s="720"/>
      <c r="D59" s="720"/>
      <c r="E59" s="717"/>
      <c r="F59" s="76" t="s">
        <v>278</v>
      </c>
      <c r="G59" s="555">
        <f>G57+G58</f>
        <v>4893.15</v>
      </c>
      <c r="H59" s="555">
        <f aca="true" t="shared" si="5" ref="H59:S59">H57+H58</f>
        <v>7341.75</v>
      </c>
      <c r="I59" s="555">
        <f t="shared" si="5"/>
        <v>8707.825</v>
      </c>
      <c r="J59" s="555">
        <f t="shared" si="5"/>
        <v>10922.075</v>
      </c>
      <c r="K59" s="555">
        <f t="shared" si="5"/>
        <v>14402.1</v>
      </c>
      <c r="L59" s="555">
        <f t="shared" si="5"/>
        <v>6033</v>
      </c>
      <c r="M59" s="555">
        <f t="shared" si="5"/>
        <v>18317.275</v>
      </c>
      <c r="N59" s="555">
        <f t="shared" si="5"/>
        <v>33794.5</v>
      </c>
      <c r="O59" s="555">
        <f t="shared" si="5"/>
        <v>10907.825</v>
      </c>
      <c r="P59" s="555">
        <f t="shared" si="5"/>
        <v>10922.075</v>
      </c>
      <c r="Q59" s="555">
        <f t="shared" si="5"/>
        <v>10016.575</v>
      </c>
      <c r="R59" s="555">
        <f t="shared" si="5"/>
        <v>8463.525</v>
      </c>
      <c r="S59" s="555">
        <f t="shared" si="5"/>
        <v>20517.275</v>
      </c>
      <c r="T59" s="3"/>
      <c r="U59" s="3"/>
    </row>
    <row r="60" spans="1:21" s="2" customFormat="1" ht="12.75">
      <c r="A60" s="709" t="s">
        <v>139</v>
      </c>
      <c r="B60" s="710"/>
      <c r="C60" s="710"/>
      <c r="D60" s="710"/>
      <c r="E60" s="710"/>
      <c r="F60" s="711"/>
      <c r="G60" s="711"/>
      <c r="H60" s="711"/>
      <c r="I60" s="711"/>
      <c r="J60" s="711"/>
      <c r="K60" s="711"/>
      <c r="L60" s="711"/>
      <c r="M60" s="711"/>
      <c r="N60" s="711"/>
      <c r="O60" s="711"/>
      <c r="P60" s="711"/>
      <c r="Q60" s="711"/>
      <c r="R60" s="711"/>
      <c r="S60" s="712"/>
      <c r="T60" s="3"/>
      <c r="U60" s="3"/>
    </row>
    <row r="61" spans="1:19" ht="12.75">
      <c r="A61" s="64" t="s">
        <v>273</v>
      </c>
      <c r="B61" s="562"/>
      <c r="C61" s="562"/>
      <c r="D61" s="562"/>
      <c r="E61" s="66"/>
      <c r="F61" s="79">
        <v>0.35</v>
      </c>
      <c r="G61" s="563" t="s">
        <v>0</v>
      </c>
      <c r="H61" s="563" t="s">
        <v>0</v>
      </c>
      <c r="I61" s="563" t="s">
        <v>2</v>
      </c>
      <c r="J61" s="563" t="s">
        <v>0</v>
      </c>
      <c r="K61" s="563" t="s">
        <v>0</v>
      </c>
      <c r="L61" s="563" t="s">
        <v>0</v>
      </c>
      <c r="M61" s="563" t="s">
        <v>2</v>
      </c>
      <c r="N61" s="563" t="s">
        <v>0</v>
      </c>
      <c r="O61" s="563" t="s">
        <v>0</v>
      </c>
      <c r="P61" s="563" t="s">
        <v>0</v>
      </c>
      <c r="Q61" s="563" t="s">
        <v>2</v>
      </c>
      <c r="R61" s="563" t="s">
        <v>0</v>
      </c>
      <c r="S61" s="563" t="s">
        <v>0</v>
      </c>
    </row>
    <row r="62" spans="1:21" s="19" customFormat="1" ht="12.75">
      <c r="A62" s="64" t="s">
        <v>305</v>
      </c>
      <c r="B62" s="66"/>
      <c r="C62" s="66"/>
      <c r="D62" s="66"/>
      <c r="E62" s="66"/>
      <c r="F62" s="79">
        <v>1.3</v>
      </c>
      <c r="G62" s="563" t="s">
        <v>0</v>
      </c>
      <c r="H62" s="563" t="s">
        <v>0</v>
      </c>
      <c r="I62" s="563" t="s">
        <v>1</v>
      </c>
      <c r="J62" s="563" t="s">
        <v>0</v>
      </c>
      <c r="K62" s="563" t="s">
        <v>1</v>
      </c>
      <c r="L62" s="563" t="s">
        <v>0</v>
      </c>
      <c r="M62" s="563" t="s">
        <v>1</v>
      </c>
      <c r="N62" s="563" t="s">
        <v>0</v>
      </c>
      <c r="O62" s="563" t="s">
        <v>1</v>
      </c>
      <c r="P62" s="563" t="s">
        <v>0</v>
      </c>
      <c r="Q62" s="563" t="s">
        <v>1</v>
      </c>
      <c r="R62" s="563" t="s">
        <v>0</v>
      </c>
      <c r="S62" s="563" t="s">
        <v>1</v>
      </c>
      <c r="T62" s="3"/>
      <c r="U62" s="3"/>
    </row>
    <row r="63" spans="1:21" s="19" customFormat="1" ht="12.75">
      <c r="A63" s="64" t="s">
        <v>306</v>
      </c>
      <c r="B63" s="562"/>
      <c r="C63" s="562"/>
      <c r="D63" s="562"/>
      <c r="E63" s="66"/>
      <c r="F63" s="79" t="s">
        <v>371</v>
      </c>
      <c r="G63" s="563" t="s">
        <v>0</v>
      </c>
      <c r="H63" s="563" t="s">
        <v>1</v>
      </c>
      <c r="I63" s="563" t="s">
        <v>1</v>
      </c>
      <c r="J63" s="563" t="s">
        <v>1</v>
      </c>
      <c r="K63" s="563" t="s">
        <v>1</v>
      </c>
      <c r="L63" s="563" t="s">
        <v>1</v>
      </c>
      <c r="M63" s="563" t="s">
        <v>1</v>
      </c>
      <c r="N63" s="563" t="s">
        <v>1</v>
      </c>
      <c r="O63" s="563" t="s">
        <v>1</v>
      </c>
      <c r="P63" s="563" t="s">
        <v>1</v>
      </c>
      <c r="Q63" s="563" t="s">
        <v>1</v>
      </c>
      <c r="R63" s="563" t="s">
        <v>1</v>
      </c>
      <c r="S63" s="563" t="s">
        <v>1</v>
      </c>
      <c r="T63" s="3"/>
      <c r="U63" s="3"/>
    </row>
    <row r="64" spans="1:19" ht="12.75">
      <c r="A64" s="64" t="s">
        <v>307</v>
      </c>
      <c r="B64" s="66"/>
      <c r="C64" s="66"/>
      <c r="D64" s="66"/>
      <c r="E64" s="66"/>
      <c r="F64" s="79">
        <v>1.4</v>
      </c>
      <c r="G64" s="563" t="s">
        <v>0</v>
      </c>
      <c r="H64" s="563" t="s">
        <v>0</v>
      </c>
      <c r="I64" s="563" t="s">
        <v>1</v>
      </c>
      <c r="J64" s="563" t="s">
        <v>0</v>
      </c>
      <c r="K64" s="563" t="s">
        <v>1</v>
      </c>
      <c r="L64" s="563" t="s">
        <v>0</v>
      </c>
      <c r="M64" s="563" t="s">
        <v>1</v>
      </c>
      <c r="N64" s="563" t="s">
        <v>0</v>
      </c>
      <c r="O64" s="563" t="s">
        <v>1</v>
      </c>
      <c r="P64" s="563" t="s">
        <v>0</v>
      </c>
      <c r="Q64" s="563" t="s">
        <v>1</v>
      </c>
      <c r="R64" s="563" t="s">
        <v>0</v>
      </c>
      <c r="S64" s="563" t="s">
        <v>0</v>
      </c>
    </row>
    <row r="65" spans="1:19" ht="5.25" customHeight="1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533"/>
    </row>
    <row r="66" spans="1:19" ht="12.75">
      <c r="A66" s="74" t="s">
        <v>273</v>
      </c>
      <c r="B66" s="114"/>
      <c r="C66" s="114"/>
      <c r="D66" s="114"/>
      <c r="E66" s="114"/>
      <c r="F66" s="564">
        <v>0.35</v>
      </c>
      <c r="G66" s="15" t="s">
        <v>0</v>
      </c>
      <c r="H66" s="15" t="s">
        <v>2</v>
      </c>
      <c r="I66" s="15" t="s">
        <v>2</v>
      </c>
      <c r="J66" s="15" t="s">
        <v>2</v>
      </c>
      <c r="K66" s="15" t="s">
        <v>0</v>
      </c>
      <c r="L66" s="15" t="s">
        <v>2</v>
      </c>
      <c r="M66" s="15" t="s">
        <v>2</v>
      </c>
      <c r="N66" s="15" t="s">
        <v>2</v>
      </c>
      <c r="O66" s="15" t="s">
        <v>0</v>
      </c>
      <c r="P66" s="15" t="s">
        <v>2</v>
      </c>
      <c r="Q66" s="15" t="s">
        <v>2</v>
      </c>
      <c r="R66" s="15" t="s">
        <v>2</v>
      </c>
      <c r="S66" s="15" t="s">
        <v>0</v>
      </c>
    </row>
    <row r="67" spans="1:19" ht="12.75">
      <c r="A67" s="98" t="s">
        <v>274</v>
      </c>
      <c r="B67" s="95"/>
      <c r="C67" s="95"/>
      <c r="D67" s="95"/>
      <c r="E67" s="103"/>
      <c r="F67" s="81">
        <v>0.35</v>
      </c>
      <c r="G67" s="15" t="s">
        <v>0</v>
      </c>
      <c r="H67" s="15" t="s">
        <v>0</v>
      </c>
      <c r="I67" s="15" t="s">
        <v>2</v>
      </c>
      <c r="J67" s="15" t="s">
        <v>0</v>
      </c>
      <c r="K67" s="15" t="s">
        <v>0</v>
      </c>
      <c r="L67" s="15" t="s">
        <v>0</v>
      </c>
      <c r="M67" s="15" t="s">
        <v>2</v>
      </c>
      <c r="N67" s="15" t="s">
        <v>0</v>
      </c>
      <c r="O67" s="15" t="s">
        <v>0</v>
      </c>
      <c r="P67" s="15" t="s">
        <v>0</v>
      </c>
      <c r="Q67" s="15" t="s">
        <v>2</v>
      </c>
      <c r="R67" s="15" t="s">
        <v>0</v>
      </c>
      <c r="S67" s="15" t="s">
        <v>2</v>
      </c>
    </row>
    <row r="68" spans="1:21" ht="12.75">
      <c r="A68" s="98" t="s">
        <v>270</v>
      </c>
      <c r="B68" s="114"/>
      <c r="C68" s="114"/>
      <c r="D68" s="114"/>
      <c r="E68" s="114"/>
      <c r="F68" s="564">
        <v>0.4</v>
      </c>
      <c r="G68" s="15" t="s">
        <v>0</v>
      </c>
      <c r="H68" s="15" t="s">
        <v>0</v>
      </c>
      <c r="I68" s="15" t="s">
        <v>0</v>
      </c>
      <c r="J68" s="15" t="s">
        <v>2</v>
      </c>
      <c r="K68" s="15" t="s">
        <v>0</v>
      </c>
      <c r="L68" s="15" t="s">
        <v>0</v>
      </c>
      <c r="M68" s="15" t="s">
        <v>0</v>
      </c>
      <c r="N68" s="15" t="s">
        <v>0</v>
      </c>
      <c r="O68" s="15" t="s">
        <v>0</v>
      </c>
      <c r="P68" s="15" t="s">
        <v>2</v>
      </c>
      <c r="Q68" s="15" t="s">
        <v>0</v>
      </c>
      <c r="R68" s="15" t="s">
        <v>0</v>
      </c>
      <c r="S68" s="15" t="s">
        <v>0</v>
      </c>
      <c r="T68" s="3" t="s">
        <v>79</v>
      </c>
      <c r="U68" s="4" t="s">
        <v>80</v>
      </c>
    </row>
    <row r="69" spans="1:19" ht="12.75">
      <c r="A69" s="74" t="s">
        <v>7</v>
      </c>
      <c r="B69" s="95"/>
      <c r="C69" s="95"/>
      <c r="D69" s="95"/>
      <c r="E69" s="103"/>
      <c r="F69" s="565">
        <v>0.01</v>
      </c>
      <c r="G69" s="15" t="s">
        <v>0</v>
      </c>
      <c r="H69" s="15" t="s">
        <v>1</v>
      </c>
      <c r="I69" s="15" t="s">
        <v>0</v>
      </c>
      <c r="J69" s="15" t="s">
        <v>1</v>
      </c>
      <c r="K69" s="15" t="s">
        <v>0</v>
      </c>
      <c r="L69" s="15" t="s">
        <v>1</v>
      </c>
      <c r="M69" s="15" t="s">
        <v>0</v>
      </c>
      <c r="N69" s="15" t="s">
        <v>1</v>
      </c>
      <c r="O69" s="15" t="s">
        <v>0</v>
      </c>
      <c r="P69" s="15" t="s">
        <v>1</v>
      </c>
      <c r="Q69" s="15" t="s">
        <v>0</v>
      </c>
      <c r="R69" s="15" t="s">
        <v>1</v>
      </c>
      <c r="S69" s="15" t="s">
        <v>0</v>
      </c>
    </row>
    <row r="70" spans="1:19" ht="12.75">
      <c r="A70" s="98" t="s">
        <v>304</v>
      </c>
      <c r="B70" s="114"/>
      <c r="C70" s="114"/>
      <c r="D70" s="114"/>
      <c r="E70" s="104"/>
      <c r="F70" s="82">
        <v>0.4</v>
      </c>
      <c r="G70" s="15" t="s">
        <v>0</v>
      </c>
      <c r="H70" s="15" t="s">
        <v>1</v>
      </c>
      <c r="I70" s="15" t="s">
        <v>1</v>
      </c>
      <c r="J70" s="15" t="s">
        <v>1</v>
      </c>
      <c r="K70" s="15" t="s">
        <v>1</v>
      </c>
      <c r="L70" s="15" t="s">
        <v>1</v>
      </c>
      <c r="M70" s="15" t="s">
        <v>1</v>
      </c>
      <c r="N70" s="15" t="s">
        <v>1</v>
      </c>
      <c r="O70" s="15" t="s">
        <v>1</v>
      </c>
      <c r="P70" s="15" t="s">
        <v>1</v>
      </c>
      <c r="Q70" s="15" t="s">
        <v>1</v>
      </c>
      <c r="R70" s="15" t="s">
        <v>1</v>
      </c>
      <c r="S70" s="15" t="s">
        <v>1</v>
      </c>
    </row>
    <row r="71" spans="1:19" ht="12.75">
      <c r="A71" s="98" t="s">
        <v>262</v>
      </c>
      <c r="B71" s="95"/>
      <c r="C71" s="95"/>
      <c r="D71" s="95"/>
      <c r="E71" s="104"/>
      <c r="F71" s="82">
        <v>0.1</v>
      </c>
      <c r="G71" s="15" t="s">
        <v>0</v>
      </c>
      <c r="H71" s="15" t="s">
        <v>1</v>
      </c>
      <c r="I71" s="15" t="s">
        <v>1</v>
      </c>
      <c r="J71" s="15" t="s">
        <v>1</v>
      </c>
      <c r="K71" s="15" t="s">
        <v>1</v>
      </c>
      <c r="L71" s="15" t="s">
        <v>1</v>
      </c>
      <c r="M71" s="15" t="s">
        <v>1</v>
      </c>
      <c r="N71" s="15" t="s">
        <v>1</v>
      </c>
      <c r="O71" s="15" t="s">
        <v>1</v>
      </c>
      <c r="P71" s="15" t="s">
        <v>1</v>
      </c>
      <c r="Q71" s="15" t="s">
        <v>1</v>
      </c>
      <c r="R71" s="15" t="s">
        <v>1</v>
      </c>
      <c r="S71" s="15" t="s">
        <v>1</v>
      </c>
    </row>
    <row r="72" spans="1:21" s="2" customFormat="1" ht="17.25" customHeight="1">
      <c r="A72" s="74" t="s">
        <v>269</v>
      </c>
      <c r="B72" s="103"/>
      <c r="C72" s="103"/>
      <c r="D72" s="114"/>
      <c r="E72" s="103"/>
      <c r="F72" s="564">
        <v>0.3</v>
      </c>
      <c r="G72" s="15" t="s">
        <v>0</v>
      </c>
      <c r="H72" s="15" t="s">
        <v>2</v>
      </c>
      <c r="I72" s="15" t="s">
        <v>0</v>
      </c>
      <c r="J72" s="15" t="s">
        <v>0</v>
      </c>
      <c r="K72" s="15" t="s">
        <v>2</v>
      </c>
      <c r="L72" s="15" t="s">
        <v>0</v>
      </c>
      <c r="M72" s="15" t="s">
        <v>0</v>
      </c>
      <c r="N72" s="15" t="s">
        <v>0</v>
      </c>
      <c r="O72" s="15" t="s">
        <v>2</v>
      </c>
      <c r="P72" s="15" t="s">
        <v>0</v>
      </c>
      <c r="Q72" s="15" t="s">
        <v>2</v>
      </c>
      <c r="R72" s="15" t="s">
        <v>0</v>
      </c>
      <c r="S72" s="15" t="s">
        <v>0</v>
      </c>
      <c r="T72" s="3"/>
      <c r="U72" s="3"/>
    </row>
    <row r="73" spans="1:21" s="2" customFormat="1" ht="17.25" customHeight="1">
      <c r="A73" s="74" t="s">
        <v>263</v>
      </c>
      <c r="B73" s="114"/>
      <c r="C73" s="114"/>
      <c r="D73" s="95"/>
      <c r="E73" s="103"/>
      <c r="F73" s="564">
        <v>0.5</v>
      </c>
      <c r="G73" s="15" t="s">
        <v>0</v>
      </c>
      <c r="H73" s="15" t="s">
        <v>0</v>
      </c>
      <c r="I73" s="15" t="s">
        <v>2</v>
      </c>
      <c r="J73" s="15" t="s">
        <v>0</v>
      </c>
      <c r="K73" s="15" t="s">
        <v>0</v>
      </c>
      <c r="L73" s="15" t="s">
        <v>0</v>
      </c>
      <c r="M73" s="15" t="s">
        <v>2</v>
      </c>
      <c r="N73" s="15" t="s">
        <v>0</v>
      </c>
      <c r="O73" s="15" t="s">
        <v>2</v>
      </c>
      <c r="P73" s="15" t="s">
        <v>0</v>
      </c>
      <c r="Q73" s="15" t="s">
        <v>2</v>
      </c>
      <c r="R73" s="15" t="s">
        <v>0</v>
      </c>
      <c r="S73" s="15" t="s">
        <v>2</v>
      </c>
      <c r="T73" s="3"/>
      <c r="U73" s="3"/>
    </row>
    <row r="74" spans="1:21" s="2" customFormat="1" ht="12.75">
      <c r="A74" s="74" t="s">
        <v>268</v>
      </c>
      <c r="B74" s="103"/>
      <c r="C74" s="103"/>
      <c r="D74" s="114"/>
      <c r="E74" s="103"/>
      <c r="F74" s="564">
        <v>0.3</v>
      </c>
      <c r="G74" s="15" t="s">
        <v>0</v>
      </c>
      <c r="H74" s="15" t="s">
        <v>2</v>
      </c>
      <c r="I74" s="15" t="s">
        <v>0</v>
      </c>
      <c r="J74" s="15" t="s">
        <v>0</v>
      </c>
      <c r="K74" s="15" t="s">
        <v>2</v>
      </c>
      <c r="L74" s="15" t="s">
        <v>0</v>
      </c>
      <c r="M74" s="15" t="s">
        <v>0</v>
      </c>
      <c r="N74" s="15" t="s">
        <v>0</v>
      </c>
      <c r="O74" s="15" t="s">
        <v>2</v>
      </c>
      <c r="P74" s="15" t="s">
        <v>0</v>
      </c>
      <c r="Q74" s="15" t="s">
        <v>2</v>
      </c>
      <c r="R74" s="15" t="s">
        <v>0</v>
      </c>
      <c r="S74" s="15" t="s">
        <v>0</v>
      </c>
      <c r="T74" s="3"/>
      <c r="U74" s="3"/>
    </row>
    <row r="75" spans="1:21" s="2" customFormat="1" ht="12.75">
      <c r="A75" s="74" t="s">
        <v>267</v>
      </c>
      <c r="B75" s="114"/>
      <c r="C75" s="114"/>
      <c r="D75" s="114"/>
      <c r="E75" s="103"/>
      <c r="F75" s="564">
        <v>0.2</v>
      </c>
      <c r="G75" s="15" t="s">
        <v>0</v>
      </c>
      <c r="H75" s="15" t="s">
        <v>0</v>
      </c>
      <c r="I75" s="15" t="s">
        <v>0</v>
      </c>
      <c r="J75" s="15" t="s">
        <v>0</v>
      </c>
      <c r="K75" s="15" t="s">
        <v>58</v>
      </c>
      <c r="L75" s="15" t="s">
        <v>0</v>
      </c>
      <c r="M75" s="15" t="s">
        <v>2</v>
      </c>
      <c r="N75" s="15" t="s">
        <v>0</v>
      </c>
      <c r="O75" s="15" t="s">
        <v>2</v>
      </c>
      <c r="P75" s="15" t="s">
        <v>0</v>
      </c>
      <c r="Q75" s="15" t="s">
        <v>0</v>
      </c>
      <c r="R75" s="15" t="s">
        <v>0</v>
      </c>
      <c r="S75" s="15" t="s">
        <v>2</v>
      </c>
      <c r="T75" s="3"/>
      <c r="U75" s="3"/>
    </row>
    <row r="76" spans="1:21" s="2" customFormat="1" ht="12.75">
      <c r="A76" s="74" t="s">
        <v>333</v>
      </c>
      <c r="B76" s="103"/>
      <c r="C76" s="103"/>
      <c r="D76" s="95"/>
      <c r="E76" s="103"/>
      <c r="F76" s="564">
        <v>0.2</v>
      </c>
      <c r="G76" s="15" t="s">
        <v>0</v>
      </c>
      <c r="H76" s="15" t="s">
        <v>2</v>
      </c>
      <c r="I76" s="15" t="s">
        <v>0</v>
      </c>
      <c r="J76" s="15" t="s">
        <v>2</v>
      </c>
      <c r="K76" s="15" t="s">
        <v>0</v>
      </c>
      <c r="L76" s="15" t="s">
        <v>2</v>
      </c>
      <c r="M76" s="15" t="s">
        <v>0</v>
      </c>
      <c r="N76" s="15" t="s">
        <v>2</v>
      </c>
      <c r="O76" s="15" t="s">
        <v>0</v>
      </c>
      <c r="P76" s="15" t="s">
        <v>2</v>
      </c>
      <c r="Q76" s="15" t="s">
        <v>0</v>
      </c>
      <c r="R76" s="15" t="s">
        <v>2</v>
      </c>
      <c r="S76" s="15" t="s">
        <v>0</v>
      </c>
      <c r="T76" s="3"/>
      <c r="U76" s="3"/>
    </row>
    <row r="77" spans="1:21" s="2" customFormat="1" ht="17.25" customHeight="1">
      <c r="A77" s="74" t="s">
        <v>271</v>
      </c>
      <c r="B77" s="103"/>
      <c r="C77" s="103"/>
      <c r="D77" s="114"/>
      <c r="E77" s="103"/>
      <c r="F77" s="564">
        <v>0.2</v>
      </c>
      <c r="G77" s="15" t="s">
        <v>0</v>
      </c>
      <c r="H77" s="15" t="s">
        <v>0</v>
      </c>
      <c r="I77" s="15" t="s">
        <v>2</v>
      </c>
      <c r="J77" s="15" t="s">
        <v>0</v>
      </c>
      <c r="K77" s="15" t="s">
        <v>2</v>
      </c>
      <c r="L77" s="15" t="s">
        <v>0</v>
      </c>
      <c r="M77" s="15" t="s">
        <v>0</v>
      </c>
      <c r="N77" s="15" t="s">
        <v>0</v>
      </c>
      <c r="O77" s="15" t="s">
        <v>2</v>
      </c>
      <c r="P77" s="15" t="s">
        <v>0</v>
      </c>
      <c r="Q77" s="15" t="s">
        <v>2</v>
      </c>
      <c r="R77" s="15" t="s">
        <v>0</v>
      </c>
      <c r="S77" s="15" t="s">
        <v>58</v>
      </c>
      <c r="T77" s="3"/>
      <c r="U77" s="3"/>
    </row>
    <row r="78" spans="1:21" s="2" customFormat="1" ht="12.75">
      <c r="A78" s="98" t="s">
        <v>265</v>
      </c>
      <c r="B78" s="114"/>
      <c r="C78" s="114"/>
      <c r="D78" s="114"/>
      <c r="E78" s="104"/>
      <c r="F78" s="82">
        <v>0.4</v>
      </c>
      <c r="G78" s="721" t="s">
        <v>264</v>
      </c>
      <c r="H78" s="722"/>
      <c r="I78" s="722"/>
      <c r="J78" s="722"/>
      <c r="K78" s="722"/>
      <c r="L78" s="722"/>
      <c r="M78" s="722"/>
      <c r="N78" s="722"/>
      <c r="O78" s="722"/>
      <c r="P78" s="722"/>
      <c r="Q78" s="722"/>
      <c r="R78" s="722"/>
      <c r="S78" s="723"/>
      <c r="T78" s="3"/>
      <c r="U78" s="3"/>
    </row>
    <row r="79" spans="1:21" s="2" customFormat="1" ht="6" customHeight="1">
      <c r="A79" s="18"/>
      <c r="B79" s="18"/>
      <c r="C79" s="18"/>
      <c r="D79" s="18"/>
      <c r="E79" s="18"/>
      <c r="F79" s="3"/>
      <c r="T79" s="3"/>
      <c r="U79" s="3"/>
    </row>
    <row r="80" spans="1:21" s="2" customFormat="1" ht="18" customHeight="1">
      <c r="A80" s="68"/>
      <c r="B80" s="76" t="s">
        <v>294</v>
      </c>
      <c r="C80" s="76" t="s">
        <v>295</v>
      </c>
      <c r="D80" s="76" t="s">
        <v>302</v>
      </c>
      <c r="E80" s="139" t="s">
        <v>303</v>
      </c>
      <c r="F80" s="566"/>
      <c r="G80" s="143">
        <v>2</v>
      </c>
      <c r="H80" s="525">
        <v>15</v>
      </c>
      <c r="I80" s="525">
        <v>30</v>
      </c>
      <c r="J80" s="525">
        <v>45</v>
      </c>
      <c r="K80" s="525">
        <v>60</v>
      </c>
      <c r="L80" s="525">
        <v>75</v>
      </c>
      <c r="M80" s="525">
        <v>90</v>
      </c>
      <c r="N80" s="525">
        <v>105</v>
      </c>
      <c r="O80" s="525">
        <v>120</v>
      </c>
      <c r="P80" s="525">
        <v>135</v>
      </c>
      <c r="Q80" s="525">
        <v>150</v>
      </c>
      <c r="R80" s="525">
        <v>165</v>
      </c>
      <c r="S80" s="525">
        <v>180</v>
      </c>
      <c r="T80" s="3"/>
      <c r="U80" s="3"/>
    </row>
    <row r="81" spans="1:21" s="2" customFormat="1" ht="12.75">
      <c r="A81" s="567" t="s">
        <v>420</v>
      </c>
      <c r="B81" s="76">
        <v>420</v>
      </c>
      <c r="C81" s="76">
        <v>5.2</v>
      </c>
      <c r="D81" s="76" t="s">
        <v>299</v>
      </c>
      <c r="E81" s="139">
        <f aca="true" t="shared" si="6" ref="E81:E94">B81*C81</f>
        <v>2184</v>
      </c>
      <c r="F81" s="76"/>
      <c r="G81" s="206">
        <f>E81</f>
        <v>2184</v>
      </c>
      <c r="H81" s="205">
        <f>E81</f>
        <v>2184</v>
      </c>
      <c r="I81" s="205">
        <f>E81</f>
        <v>2184</v>
      </c>
      <c r="J81" s="205">
        <f>E81</f>
        <v>2184</v>
      </c>
      <c r="K81" s="205">
        <f>E81</f>
        <v>2184</v>
      </c>
      <c r="L81" s="205">
        <f>E81</f>
        <v>2184</v>
      </c>
      <c r="M81" s="205">
        <f>E81</f>
        <v>2184</v>
      </c>
      <c r="N81" s="205">
        <f>E81</f>
        <v>2184</v>
      </c>
      <c r="O81" s="205">
        <f>E81</f>
        <v>2184</v>
      </c>
      <c r="P81" s="205">
        <f>E81</f>
        <v>2184</v>
      </c>
      <c r="Q81" s="205">
        <f>E81</f>
        <v>2184</v>
      </c>
      <c r="R81" s="205">
        <f>E81</f>
        <v>2184</v>
      </c>
      <c r="S81" s="205">
        <f>E81</f>
        <v>2184</v>
      </c>
      <c r="T81" s="3"/>
      <c r="U81" s="3"/>
    </row>
    <row r="82" spans="1:21" s="2" customFormat="1" ht="12.75">
      <c r="A82" s="117" t="s">
        <v>308</v>
      </c>
      <c r="B82" s="76">
        <v>630</v>
      </c>
      <c r="C82" s="76">
        <v>1.9</v>
      </c>
      <c r="D82" s="76" t="s">
        <v>299</v>
      </c>
      <c r="E82" s="139">
        <f t="shared" si="6"/>
        <v>1197</v>
      </c>
      <c r="F82" s="76"/>
      <c r="G82" s="568"/>
      <c r="H82" s="76"/>
      <c r="I82" s="76"/>
      <c r="J82" s="76">
        <f>E82</f>
        <v>1197</v>
      </c>
      <c r="K82" s="76"/>
      <c r="L82" s="76"/>
      <c r="M82" s="76">
        <f>E82</f>
        <v>1197</v>
      </c>
      <c r="N82" s="76"/>
      <c r="O82" s="76"/>
      <c r="P82" s="76">
        <f>E82</f>
        <v>1197</v>
      </c>
      <c r="Q82" s="76"/>
      <c r="R82" s="76"/>
      <c r="S82" s="76">
        <f>E82</f>
        <v>1197</v>
      </c>
      <c r="T82" s="3"/>
      <c r="U82" s="3"/>
    </row>
    <row r="83" spans="1:21" s="2" customFormat="1" ht="12.75">
      <c r="A83" s="118" t="s">
        <v>297</v>
      </c>
      <c r="B83" s="76">
        <v>630</v>
      </c>
      <c r="C83" s="76">
        <v>1.6</v>
      </c>
      <c r="D83" s="76" t="s">
        <v>299</v>
      </c>
      <c r="E83" s="139">
        <f t="shared" si="6"/>
        <v>1008</v>
      </c>
      <c r="F83" s="76"/>
      <c r="G83" s="568"/>
      <c r="H83" s="76"/>
      <c r="I83" s="76"/>
      <c r="J83" s="76">
        <f>E83</f>
        <v>1008</v>
      </c>
      <c r="K83" s="76"/>
      <c r="L83" s="76"/>
      <c r="M83" s="76">
        <f>E83</f>
        <v>1008</v>
      </c>
      <c r="N83" s="76"/>
      <c r="O83" s="76"/>
      <c r="P83" s="76">
        <f>E83</f>
        <v>1008</v>
      </c>
      <c r="Q83" s="76"/>
      <c r="R83" s="76"/>
      <c r="S83" s="76">
        <f>E83</f>
        <v>1008</v>
      </c>
      <c r="T83" s="3"/>
      <c r="U83" s="3"/>
    </row>
    <row r="84" spans="1:21" s="2" customFormat="1" ht="12.75">
      <c r="A84" s="119" t="s">
        <v>298</v>
      </c>
      <c r="B84" s="76">
        <v>630</v>
      </c>
      <c r="C84" s="76">
        <v>1.9</v>
      </c>
      <c r="D84" s="76" t="s">
        <v>299</v>
      </c>
      <c r="E84" s="139">
        <f t="shared" si="6"/>
        <v>1197</v>
      </c>
      <c r="F84" s="76"/>
      <c r="G84" s="568"/>
      <c r="H84" s="76">
        <f>E84</f>
        <v>1197</v>
      </c>
      <c r="I84" s="76"/>
      <c r="J84" s="76"/>
      <c r="K84" s="76">
        <f>E84</f>
        <v>1197</v>
      </c>
      <c r="L84" s="76"/>
      <c r="M84" s="76"/>
      <c r="N84" s="76">
        <f>E84</f>
        <v>1197</v>
      </c>
      <c r="O84" s="76"/>
      <c r="P84" s="76"/>
      <c r="Q84" s="76">
        <f>E84</f>
        <v>1197</v>
      </c>
      <c r="R84" s="76"/>
      <c r="S84" s="76"/>
      <c r="T84" s="3"/>
      <c r="U84" s="3"/>
    </row>
    <row r="85" spans="1:21" s="2" customFormat="1" ht="15.75" customHeight="1">
      <c r="A85" s="68" t="s">
        <v>421</v>
      </c>
      <c r="B85" s="76">
        <v>780</v>
      </c>
      <c r="C85" s="76">
        <v>2.5</v>
      </c>
      <c r="D85" s="76" t="s">
        <v>299</v>
      </c>
      <c r="E85" s="139">
        <f t="shared" si="6"/>
        <v>1950</v>
      </c>
      <c r="F85" s="76"/>
      <c r="G85" s="568"/>
      <c r="H85" s="76"/>
      <c r="I85" s="76"/>
      <c r="J85" s="76"/>
      <c r="K85" s="569">
        <f>E85</f>
        <v>1950</v>
      </c>
      <c r="L85" s="569"/>
      <c r="M85" s="569"/>
      <c r="N85" s="569"/>
      <c r="O85" s="569"/>
      <c r="P85" s="569"/>
      <c r="Q85" s="569"/>
      <c r="R85" s="569">
        <f>E85</f>
        <v>1950</v>
      </c>
      <c r="S85" s="76"/>
      <c r="T85" s="3"/>
      <c r="U85" s="3"/>
    </row>
    <row r="86" spans="1:21" s="2" customFormat="1" ht="12.75">
      <c r="A86" s="68" t="s">
        <v>287</v>
      </c>
      <c r="B86" s="76">
        <v>720</v>
      </c>
      <c r="C86" s="76">
        <v>1</v>
      </c>
      <c r="D86" s="76" t="s">
        <v>300</v>
      </c>
      <c r="E86" s="139">
        <f t="shared" si="6"/>
        <v>720</v>
      </c>
      <c r="F86" s="76"/>
      <c r="G86" s="568">
        <f>E86</f>
        <v>720</v>
      </c>
      <c r="H86" s="76">
        <f>E86</f>
        <v>720</v>
      </c>
      <c r="I86" s="76">
        <f>E86</f>
        <v>720</v>
      </c>
      <c r="J86" s="76">
        <f>E86</f>
        <v>720</v>
      </c>
      <c r="K86" s="76">
        <f>E86</f>
        <v>720</v>
      </c>
      <c r="L86" s="76">
        <f>E86</f>
        <v>720</v>
      </c>
      <c r="M86" s="76">
        <f>E86</f>
        <v>720</v>
      </c>
      <c r="N86" s="76">
        <f>E86</f>
        <v>720</v>
      </c>
      <c r="O86" s="76">
        <f>E86</f>
        <v>720</v>
      </c>
      <c r="P86" s="76">
        <f>E86</f>
        <v>720</v>
      </c>
      <c r="Q86" s="76">
        <f>E86</f>
        <v>720</v>
      </c>
      <c r="R86" s="76">
        <f>E86</f>
        <v>720</v>
      </c>
      <c r="S86" s="76">
        <f>E86</f>
        <v>720</v>
      </c>
      <c r="T86" s="3"/>
      <c r="U86" s="3"/>
    </row>
    <row r="87" spans="1:21" s="2" customFormat="1" ht="12.75">
      <c r="A87" s="68" t="s">
        <v>288</v>
      </c>
      <c r="B87" s="76">
        <v>1100</v>
      </c>
      <c r="C87" s="76">
        <v>1</v>
      </c>
      <c r="D87" s="76" t="s">
        <v>300</v>
      </c>
      <c r="E87" s="139">
        <f t="shared" si="6"/>
        <v>1100</v>
      </c>
      <c r="F87" s="76"/>
      <c r="G87" s="568"/>
      <c r="H87" s="76"/>
      <c r="I87" s="76">
        <f>E87</f>
        <v>1100</v>
      </c>
      <c r="J87" s="76"/>
      <c r="K87" s="76">
        <f>E87</f>
        <v>1100</v>
      </c>
      <c r="L87" s="76"/>
      <c r="M87" s="76">
        <f>E87</f>
        <v>1100</v>
      </c>
      <c r="N87" s="76"/>
      <c r="O87" s="76">
        <f>E87</f>
        <v>1100</v>
      </c>
      <c r="P87" s="76"/>
      <c r="Q87" s="76">
        <f>E87</f>
        <v>1100</v>
      </c>
      <c r="R87" s="76"/>
      <c r="S87" s="76">
        <f>E87</f>
        <v>1100</v>
      </c>
      <c r="T87" s="3"/>
      <c r="U87" s="3"/>
    </row>
    <row r="88" spans="1:21" s="2" customFormat="1" ht="12.75">
      <c r="A88" s="68" t="s">
        <v>289</v>
      </c>
      <c r="B88" s="76">
        <v>25000</v>
      </c>
      <c r="C88" s="76">
        <v>1</v>
      </c>
      <c r="D88" s="76" t="s">
        <v>300</v>
      </c>
      <c r="E88" s="139">
        <f t="shared" si="6"/>
        <v>25000</v>
      </c>
      <c r="F88" s="76"/>
      <c r="G88" s="568"/>
      <c r="H88" s="76"/>
      <c r="I88" s="76"/>
      <c r="J88" s="76"/>
      <c r="K88" s="76"/>
      <c r="L88" s="76"/>
      <c r="M88" s="76"/>
      <c r="N88" s="76">
        <f>E88</f>
        <v>25000</v>
      </c>
      <c r="O88" s="76"/>
      <c r="P88" s="76"/>
      <c r="Q88" s="76"/>
      <c r="R88" s="76"/>
      <c r="S88" s="76"/>
      <c r="T88" s="3"/>
      <c r="U88" s="3"/>
    </row>
    <row r="89" spans="1:21" s="2" customFormat="1" ht="15" customHeight="1">
      <c r="A89" s="68" t="s">
        <v>290</v>
      </c>
      <c r="B89" s="76">
        <v>2000</v>
      </c>
      <c r="C89" s="76">
        <v>1</v>
      </c>
      <c r="D89" s="76" t="s">
        <v>300</v>
      </c>
      <c r="E89" s="139">
        <f t="shared" si="6"/>
        <v>2000</v>
      </c>
      <c r="F89" s="76"/>
      <c r="G89" s="568"/>
      <c r="H89" s="76"/>
      <c r="I89" s="76"/>
      <c r="J89" s="76">
        <f>E89</f>
        <v>2000</v>
      </c>
      <c r="K89" s="76"/>
      <c r="L89" s="76"/>
      <c r="M89" s="76">
        <f>E89</f>
        <v>2000</v>
      </c>
      <c r="N89" s="76"/>
      <c r="O89" s="76"/>
      <c r="P89" s="76">
        <f>E89</f>
        <v>2000</v>
      </c>
      <c r="Q89" s="76"/>
      <c r="R89" s="76"/>
      <c r="S89" s="76">
        <f>E89</f>
        <v>2000</v>
      </c>
      <c r="T89" s="3"/>
      <c r="U89" s="3"/>
    </row>
    <row r="90" spans="1:21" s="2" customFormat="1" ht="12.75">
      <c r="A90" s="75" t="s">
        <v>291</v>
      </c>
      <c r="B90" s="76">
        <v>550</v>
      </c>
      <c r="C90" s="76">
        <v>4</v>
      </c>
      <c r="D90" s="76" t="s">
        <v>300</v>
      </c>
      <c r="E90" s="139">
        <f t="shared" si="6"/>
        <v>2200</v>
      </c>
      <c r="F90" s="76"/>
      <c r="G90" s="568"/>
      <c r="H90" s="76"/>
      <c r="I90" s="76"/>
      <c r="J90" s="76"/>
      <c r="K90" s="76">
        <f>E90</f>
        <v>2200</v>
      </c>
      <c r="L90" s="76"/>
      <c r="M90" s="76"/>
      <c r="N90" s="76"/>
      <c r="O90" s="76">
        <f>E90</f>
        <v>2200</v>
      </c>
      <c r="P90" s="76"/>
      <c r="Q90" s="76"/>
      <c r="R90" s="76"/>
      <c r="S90" s="76">
        <f>E90</f>
        <v>2200</v>
      </c>
      <c r="T90" s="3"/>
      <c r="U90" s="3"/>
    </row>
    <row r="91" spans="1:21" s="2" customFormat="1" ht="12.75">
      <c r="A91" s="119" t="s">
        <v>416</v>
      </c>
      <c r="B91" s="76">
        <v>300</v>
      </c>
      <c r="C91" s="76">
        <v>3.7</v>
      </c>
      <c r="D91" s="76" t="s">
        <v>299</v>
      </c>
      <c r="E91" s="139">
        <f t="shared" si="6"/>
        <v>1110</v>
      </c>
      <c r="F91" s="76"/>
      <c r="G91" s="568"/>
      <c r="H91" s="76"/>
      <c r="I91" s="76"/>
      <c r="J91" s="205">
        <f>E91</f>
        <v>1110</v>
      </c>
      <c r="K91" s="205"/>
      <c r="L91" s="205"/>
      <c r="M91" s="205">
        <f>E91</f>
        <v>1110</v>
      </c>
      <c r="N91" s="205"/>
      <c r="O91" s="205"/>
      <c r="P91" s="205">
        <f>E91</f>
        <v>1110</v>
      </c>
      <c r="Q91" s="205"/>
      <c r="R91" s="205"/>
      <c r="S91" s="205">
        <f>E91</f>
        <v>1110</v>
      </c>
      <c r="T91" s="3"/>
      <c r="U91" s="3"/>
    </row>
    <row r="92" spans="1:21" s="2" customFormat="1" ht="12.75">
      <c r="A92" s="68" t="s">
        <v>292</v>
      </c>
      <c r="B92" s="76">
        <v>490</v>
      </c>
      <c r="C92" s="76">
        <v>0.5</v>
      </c>
      <c r="D92" s="76" t="s">
        <v>299</v>
      </c>
      <c r="E92" s="139">
        <f t="shared" si="6"/>
        <v>245</v>
      </c>
      <c r="F92" s="76"/>
      <c r="G92" s="568"/>
      <c r="H92" s="76"/>
      <c r="I92" s="76">
        <f>E92</f>
        <v>245</v>
      </c>
      <c r="J92" s="76"/>
      <c r="K92" s="76">
        <f>E92</f>
        <v>245</v>
      </c>
      <c r="L92" s="76"/>
      <c r="M92" s="76">
        <f>E92</f>
        <v>245</v>
      </c>
      <c r="N92" s="76"/>
      <c r="O92" s="76">
        <f>E92</f>
        <v>245</v>
      </c>
      <c r="P92" s="76"/>
      <c r="Q92" s="76">
        <f>E92</f>
        <v>245</v>
      </c>
      <c r="R92" s="76"/>
      <c r="S92" s="76">
        <f>E92</f>
        <v>245</v>
      </c>
      <c r="T92" s="3"/>
      <c r="U92" s="3"/>
    </row>
    <row r="93" spans="1:21" s="2" customFormat="1" ht="12.75">
      <c r="A93" s="68" t="s">
        <v>293</v>
      </c>
      <c r="B93" s="76">
        <v>3100</v>
      </c>
      <c r="C93" s="76">
        <v>1</v>
      </c>
      <c r="D93" s="76" t="s">
        <v>300</v>
      </c>
      <c r="E93" s="139">
        <f t="shared" si="6"/>
        <v>3100</v>
      </c>
      <c r="F93" s="76"/>
      <c r="G93" s="568"/>
      <c r="H93" s="76"/>
      <c r="I93" s="76"/>
      <c r="J93" s="76"/>
      <c r="K93" s="76"/>
      <c r="L93" s="76"/>
      <c r="M93" s="76">
        <f>E93</f>
        <v>3100</v>
      </c>
      <c r="N93" s="76"/>
      <c r="O93" s="76"/>
      <c r="P93" s="76"/>
      <c r="Q93" s="76"/>
      <c r="R93" s="76"/>
      <c r="S93" s="76">
        <f>E93</f>
        <v>3100</v>
      </c>
      <c r="T93" s="3"/>
      <c r="U93" s="3"/>
    </row>
    <row r="94" spans="1:21" s="2" customFormat="1" ht="12.75">
      <c r="A94" s="68" t="s">
        <v>296</v>
      </c>
      <c r="B94" s="76">
        <v>110</v>
      </c>
      <c r="C94" s="76">
        <v>4</v>
      </c>
      <c r="D94" s="76" t="s">
        <v>300</v>
      </c>
      <c r="E94" s="139">
        <f t="shared" si="6"/>
        <v>440</v>
      </c>
      <c r="F94" s="570"/>
      <c r="G94" s="568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3"/>
      <c r="U94" s="3"/>
    </row>
    <row r="95" spans="1:21" s="2" customFormat="1" ht="14.25" customHeight="1">
      <c r="A95" s="18"/>
      <c r="D95" s="3"/>
      <c r="E95" s="119"/>
      <c r="F95" s="76" t="s">
        <v>311</v>
      </c>
      <c r="G95" s="76">
        <f>G81+G86</f>
        <v>2904</v>
      </c>
      <c r="H95" s="76">
        <f>H81+H84+H86</f>
        <v>4101</v>
      </c>
      <c r="I95" s="76">
        <f>I81+I86+I87+I92</f>
        <v>4249</v>
      </c>
      <c r="J95" s="76">
        <f>J81+J82+J83+J86+J89+J91</f>
        <v>8219</v>
      </c>
      <c r="K95" s="76">
        <f>K81+K84+K86+K87+K90+K92</f>
        <v>7646</v>
      </c>
      <c r="L95" s="76">
        <f>L81+L86</f>
        <v>2904</v>
      </c>
      <c r="M95" s="76">
        <f>M81+M82+M83+M86+M87+M89+M91+M92+M93</f>
        <v>12664</v>
      </c>
      <c r="N95" s="76">
        <f>N81+N84+N86+N88</f>
        <v>29101</v>
      </c>
      <c r="O95" s="76">
        <f>O81+O86+O87+O90+O92</f>
        <v>6449</v>
      </c>
      <c r="P95" s="76">
        <f>P81+P82+P83+P86+P89+P91</f>
        <v>8219</v>
      </c>
      <c r="Q95" s="76">
        <f>Q81+Q84+Q86+Q87+Q92</f>
        <v>5446</v>
      </c>
      <c r="R95" s="76">
        <f>R81+R86</f>
        <v>2904</v>
      </c>
      <c r="S95" s="76">
        <f>S81+S82+S83+S86+S87+S89+S90+S91+S92+S93</f>
        <v>14864</v>
      </c>
      <c r="T95" s="3"/>
      <c r="U95" s="3"/>
    </row>
    <row r="96" spans="1:21" s="2" customFormat="1" ht="15" customHeight="1">
      <c r="A96" s="18"/>
      <c r="B96" s="18"/>
      <c r="C96" s="18"/>
      <c r="E96" s="68" t="s">
        <v>312</v>
      </c>
      <c r="F96" s="76" t="s">
        <v>311</v>
      </c>
      <c r="G96" s="76">
        <f>G81+G86</f>
        <v>2904</v>
      </c>
      <c r="H96" s="76">
        <f>H81+H84+H86</f>
        <v>4101</v>
      </c>
      <c r="I96" s="76">
        <f>I81+I86+I87+I92</f>
        <v>4249</v>
      </c>
      <c r="J96" s="76">
        <f>J81+J83+J86+J89+J91</f>
        <v>7022</v>
      </c>
      <c r="K96" s="76">
        <f>K81+K84+K85+K86+K87+K90</f>
        <v>9351</v>
      </c>
      <c r="L96" s="76">
        <f>L81+L86</f>
        <v>2904</v>
      </c>
      <c r="M96" s="76">
        <f>M81+M83+M86+M87+M89+M91+M92+M93</f>
        <v>11467</v>
      </c>
      <c r="N96" s="76">
        <f>N81+N84+N86+N88</f>
        <v>29101</v>
      </c>
      <c r="O96" s="76">
        <f>O81+O86+O87+O90+O92</f>
        <v>6449</v>
      </c>
      <c r="P96" s="76">
        <f>P81+P83+P86+P89+P91</f>
        <v>7022</v>
      </c>
      <c r="Q96" s="76">
        <f>Q81+Q84+Q86+Q87+Q92</f>
        <v>5446</v>
      </c>
      <c r="R96" s="76">
        <f>R81+R85+R86</f>
        <v>4854</v>
      </c>
      <c r="S96" s="76">
        <f>S81+S83+S86+S87+S89+S90+S91+S92+S93</f>
        <v>13667</v>
      </c>
      <c r="T96" s="3"/>
      <c r="U96" s="3"/>
    </row>
    <row r="97" spans="1:21" s="2" customFormat="1" ht="6.75" customHeight="1">
      <c r="A97" s="312"/>
      <c r="B97" s="312"/>
      <c r="C97" s="312"/>
      <c r="D97" s="14"/>
      <c r="E97" s="352"/>
      <c r="F97" s="20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"/>
      <c r="U97" s="3"/>
    </row>
    <row r="98" spans="1:21" s="2" customFormat="1" ht="15.75">
      <c r="A98" s="317"/>
      <c r="B98" s="357"/>
      <c r="C98" s="357"/>
      <c r="D98" s="357"/>
      <c r="E98" s="319"/>
      <c r="F98" s="243"/>
      <c r="G98" s="38"/>
      <c r="H98" s="14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"/>
      <c r="U98" s="3"/>
    </row>
    <row r="99" spans="1:21" s="2" customFormat="1" ht="15.75">
      <c r="A99" s="317"/>
      <c r="B99" s="357"/>
      <c r="C99" s="357"/>
      <c r="D99" s="357"/>
      <c r="E99" s="319"/>
      <c r="F99" s="243"/>
      <c r="G99" s="38"/>
      <c r="H99" s="14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"/>
      <c r="U99" s="3"/>
    </row>
    <row r="100" spans="1:21" s="2" customFormat="1" ht="15.75">
      <c r="A100" s="317"/>
      <c r="B100" s="357"/>
      <c r="C100" s="357"/>
      <c r="D100" s="357"/>
      <c r="E100" s="319"/>
      <c r="F100" s="243"/>
      <c r="G100" s="38"/>
      <c r="H100" s="14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"/>
      <c r="U100" s="3"/>
    </row>
    <row r="101" spans="1:21" s="2" customFormat="1" ht="12" customHeight="1">
      <c r="A101" s="312"/>
      <c r="B101" s="36"/>
      <c r="C101" s="36"/>
      <c r="D101" s="36"/>
      <c r="E101" s="312"/>
      <c r="F101" s="20"/>
      <c r="G101" s="38"/>
      <c r="H101" s="14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"/>
      <c r="U101" s="3"/>
    </row>
    <row r="102" spans="1:21" s="2" customFormat="1" ht="15" customHeight="1">
      <c r="A102" s="724" t="s">
        <v>144</v>
      </c>
      <c r="B102" s="724"/>
      <c r="C102" s="724"/>
      <c r="D102" s="724"/>
      <c r="E102" s="724"/>
      <c r="F102" s="724"/>
      <c r="G102" s="724"/>
      <c r="H102" s="724"/>
      <c r="I102" s="724"/>
      <c r="J102" s="724"/>
      <c r="K102" s="724"/>
      <c r="L102" s="574"/>
      <c r="M102" s="574"/>
      <c r="N102" s="574"/>
      <c r="O102" s="574"/>
      <c r="P102" s="574"/>
      <c r="Q102" s="574"/>
      <c r="R102" s="574"/>
      <c r="S102" s="574"/>
      <c r="T102" s="3"/>
      <c r="U102" s="3"/>
    </row>
    <row r="103" spans="1:21" s="2" customFormat="1" ht="14.25">
      <c r="A103" s="574"/>
      <c r="B103" s="574"/>
      <c r="C103" s="574"/>
      <c r="D103" s="574"/>
      <c r="E103" s="574"/>
      <c r="F103" s="575"/>
      <c r="G103" s="575"/>
      <c r="H103" s="575"/>
      <c r="I103" s="575"/>
      <c r="J103" s="575"/>
      <c r="K103" s="575"/>
      <c r="L103" s="574"/>
      <c r="M103" s="574"/>
      <c r="N103" s="574"/>
      <c r="O103" s="574"/>
      <c r="P103" s="574"/>
      <c r="Q103" s="574"/>
      <c r="R103" s="574"/>
      <c r="S103" s="574"/>
      <c r="T103" s="3"/>
      <c r="U103" s="3"/>
    </row>
    <row r="104" spans="1:21" s="2" customFormat="1" ht="15">
      <c r="A104" s="725" t="s">
        <v>424</v>
      </c>
      <c r="B104" s="725"/>
      <c r="C104" s="725"/>
      <c r="D104" s="725"/>
      <c r="E104" s="725"/>
      <c r="F104" s="726"/>
      <c r="G104" s="575"/>
      <c r="H104" s="575"/>
      <c r="I104" s="575"/>
      <c r="J104" s="575"/>
      <c r="K104" s="575"/>
      <c r="L104" s="574"/>
      <c r="M104" s="574"/>
      <c r="N104" s="574"/>
      <c r="O104" s="574"/>
      <c r="P104" s="574"/>
      <c r="Q104" s="574"/>
      <c r="R104" s="574"/>
      <c r="S104" s="574"/>
      <c r="T104" s="3"/>
      <c r="U104" s="3"/>
    </row>
    <row r="105" spans="1:21" s="2" customFormat="1" ht="15">
      <c r="A105" s="576"/>
      <c r="B105" s="576"/>
      <c r="C105" s="576"/>
      <c r="D105" s="576"/>
      <c r="E105" s="576"/>
      <c r="F105" s="574"/>
      <c r="G105" s="575"/>
      <c r="H105" s="575"/>
      <c r="I105" s="575"/>
      <c r="J105" s="575"/>
      <c r="K105" s="575"/>
      <c r="L105" s="574"/>
      <c r="M105" s="574"/>
      <c r="N105" s="574"/>
      <c r="O105" s="574"/>
      <c r="P105" s="574"/>
      <c r="Q105" s="574"/>
      <c r="R105" s="574"/>
      <c r="S105" s="574"/>
      <c r="T105" s="3"/>
      <c r="U105" s="3"/>
    </row>
    <row r="106" spans="1:21" s="2" customFormat="1" ht="15">
      <c r="A106" s="725" t="s">
        <v>425</v>
      </c>
      <c r="B106" s="725"/>
      <c r="C106" s="725"/>
      <c r="D106" s="725"/>
      <c r="E106" s="725"/>
      <c r="F106" s="726"/>
      <c r="G106" s="726"/>
      <c r="H106" s="726"/>
      <c r="I106" s="726"/>
      <c r="J106" s="726"/>
      <c r="K106" s="726"/>
      <c r="L106" s="726"/>
      <c r="M106" s="726"/>
      <c r="N106" s="726"/>
      <c r="O106" s="726"/>
      <c r="P106" s="726"/>
      <c r="Q106" s="726"/>
      <c r="R106" s="726"/>
      <c r="S106" s="726"/>
      <c r="T106" s="3"/>
      <c r="U106" s="3"/>
    </row>
    <row r="107" spans="1:21" s="2" customFormat="1" ht="15">
      <c r="A107" s="576"/>
      <c r="B107" s="576"/>
      <c r="C107" s="576"/>
      <c r="D107" s="576"/>
      <c r="E107" s="576"/>
      <c r="F107" s="574"/>
      <c r="G107" s="574"/>
      <c r="H107" s="574"/>
      <c r="I107" s="574"/>
      <c r="J107" s="574"/>
      <c r="K107" s="574"/>
      <c r="L107" s="574"/>
      <c r="M107" s="574"/>
      <c r="N107" s="574"/>
      <c r="O107" s="574"/>
      <c r="P107" s="574"/>
      <c r="Q107" s="574"/>
      <c r="R107" s="574"/>
      <c r="S107" s="574"/>
      <c r="T107" s="3"/>
      <c r="U107" s="3"/>
    </row>
    <row r="108" spans="1:21" s="2" customFormat="1" ht="14.25">
      <c r="A108" s="574" t="s">
        <v>141</v>
      </c>
      <c r="B108" s="574"/>
      <c r="C108" s="574"/>
      <c r="D108" s="574"/>
      <c r="E108" s="574"/>
      <c r="F108" s="575"/>
      <c r="G108" s="575"/>
      <c r="H108" s="575"/>
      <c r="I108" s="575"/>
      <c r="J108" s="575"/>
      <c r="K108" s="575"/>
      <c r="L108" s="574"/>
      <c r="M108" s="574"/>
      <c r="N108" s="574"/>
      <c r="O108" s="574"/>
      <c r="P108" s="574"/>
      <c r="Q108" s="574"/>
      <c r="R108" s="574"/>
      <c r="S108" s="574"/>
      <c r="T108" s="3"/>
      <c r="U108" s="3"/>
    </row>
    <row r="109" spans="1:21" s="2" customFormat="1" ht="14.25">
      <c r="A109" s="574"/>
      <c r="B109" s="574"/>
      <c r="C109" s="574"/>
      <c r="D109" s="574"/>
      <c r="E109" s="574"/>
      <c r="F109" s="575"/>
      <c r="G109" s="575"/>
      <c r="H109" s="575"/>
      <c r="I109" s="575"/>
      <c r="J109" s="575"/>
      <c r="K109" s="575"/>
      <c r="L109" s="574"/>
      <c r="M109" s="574"/>
      <c r="N109" s="574"/>
      <c r="O109" s="574"/>
      <c r="P109" s="574"/>
      <c r="Q109" s="574"/>
      <c r="R109" s="574"/>
      <c r="S109" s="574"/>
      <c r="T109" s="3"/>
      <c r="U109" s="3"/>
    </row>
    <row r="110" spans="1:21" s="2" customFormat="1" ht="14.25">
      <c r="A110" s="574" t="s">
        <v>314</v>
      </c>
      <c r="B110" s="574"/>
      <c r="C110" s="574"/>
      <c r="D110" s="574"/>
      <c r="E110" s="574"/>
      <c r="F110" s="575"/>
      <c r="G110" s="575"/>
      <c r="H110" s="575"/>
      <c r="I110" s="575"/>
      <c r="J110" s="575"/>
      <c r="K110" s="575"/>
      <c r="L110" s="574"/>
      <c r="M110" s="574"/>
      <c r="N110" s="574"/>
      <c r="O110" s="574"/>
      <c r="P110" s="574"/>
      <c r="Q110" s="574"/>
      <c r="R110" s="574"/>
      <c r="S110" s="574"/>
      <c r="T110" s="3"/>
      <c r="U110" s="3"/>
    </row>
    <row r="111" spans="1:21" s="2" customFormat="1" ht="14.25">
      <c r="A111" s="574"/>
      <c r="B111" s="574"/>
      <c r="C111" s="574"/>
      <c r="D111" s="574"/>
      <c r="E111" s="574"/>
      <c r="F111" s="575"/>
      <c r="G111" s="575"/>
      <c r="H111" s="575"/>
      <c r="I111" s="575"/>
      <c r="J111" s="575"/>
      <c r="K111" s="575"/>
      <c r="L111" s="574"/>
      <c r="M111" s="574"/>
      <c r="N111" s="574"/>
      <c r="O111" s="574"/>
      <c r="P111" s="574"/>
      <c r="Q111" s="574"/>
      <c r="R111" s="574"/>
      <c r="S111" s="574"/>
      <c r="T111" s="3"/>
      <c r="U111" s="3"/>
    </row>
    <row r="112" spans="1:21" s="2" customFormat="1" ht="14.25">
      <c r="A112" s="577" t="s">
        <v>315</v>
      </c>
      <c r="B112" s="578"/>
      <c r="C112" s="578"/>
      <c r="D112" s="574"/>
      <c r="E112" s="574"/>
      <c r="F112" s="575"/>
      <c r="G112" s="575"/>
      <c r="H112" s="575"/>
      <c r="I112" s="575"/>
      <c r="J112" s="575"/>
      <c r="K112" s="575"/>
      <c r="L112" s="574"/>
      <c r="M112" s="574"/>
      <c r="N112" s="574"/>
      <c r="O112" s="574"/>
      <c r="P112" s="574"/>
      <c r="Q112" s="574"/>
      <c r="R112" s="574"/>
      <c r="S112" s="574"/>
      <c r="T112" s="3"/>
      <c r="U112" s="3"/>
    </row>
    <row r="113" spans="1:21" s="2" customFormat="1" ht="14.25">
      <c r="A113" s="577"/>
      <c r="B113" s="578"/>
      <c r="C113" s="578"/>
      <c r="D113" s="574"/>
      <c r="E113" s="574"/>
      <c r="F113" s="575"/>
      <c r="G113" s="575"/>
      <c r="H113" s="575"/>
      <c r="I113" s="575"/>
      <c r="J113" s="575"/>
      <c r="K113" s="575"/>
      <c r="L113" s="574"/>
      <c r="M113" s="574"/>
      <c r="N113" s="574"/>
      <c r="O113" s="574"/>
      <c r="P113" s="574"/>
      <c r="Q113" s="574"/>
      <c r="R113" s="574"/>
      <c r="S113" s="574"/>
      <c r="T113" s="3"/>
      <c r="U113" s="3"/>
    </row>
    <row r="114" spans="1:21" s="2" customFormat="1" ht="14.25">
      <c r="A114" s="577" t="s">
        <v>316</v>
      </c>
      <c r="B114" s="578"/>
      <c r="C114" s="578"/>
      <c r="D114" s="578"/>
      <c r="E114" s="578"/>
      <c r="F114" s="578"/>
      <c r="G114" s="575"/>
      <c r="H114" s="575"/>
      <c r="I114" s="575"/>
      <c r="J114" s="575"/>
      <c r="K114" s="575"/>
      <c r="L114" s="574"/>
      <c r="M114" s="574"/>
      <c r="N114" s="574"/>
      <c r="O114" s="574"/>
      <c r="P114" s="574"/>
      <c r="Q114" s="574"/>
      <c r="R114" s="574"/>
      <c r="S114" s="574"/>
      <c r="T114" s="3"/>
      <c r="U114" s="3"/>
    </row>
    <row r="115" spans="1:21" s="2" customFormat="1" ht="14.25">
      <c r="A115" s="574"/>
      <c r="B115" s="574"/>
      <c r="C115" s="574"/>
      <c r="D115" s="574"/>
      <c r="E115" s="574"/>
      <c r="F115" s="575"/>
      <c r="G115" s="575"/>
      <c r="H115" s="575"/>
      <c r="I115" s="575"/>
      <c r="J115" s="575"/>
      <c r="K115" s="575"/>
      <c r="L115" s="574"/>
      <c r="M115" s="574"/>
      <c r="N115" s="574"/>
      <c r="O115" s="574"/>
      <c r="P115" s="574"/>
      <c r="Q115" s="574"/>
      <c r="R115" s="574"/>
      <c r="S115" s="574"/>
      <c r="T115" s="3"/>
      <c r="U115" s="3"/>
    </row>
    <row r="116" spans="1:21" s="2" customFormat="1" ht="14.25">
      <c r="A116" s="574"/>
      <c r="B116" s="574"/>
      <c r="C116" s="574"/>
      <c r="D116" s="574"/>
      <c r="E116" s="574"/>
      <c r="F116" s="575"/>
      <c r="G116" s="575"/>
      <c r="H116" s="575"/>
      <c r="I116" s="575"/>
      <c r="J116" s="575"/>
      <c r="K116" s="575"/>
      <c r="L116" s="574"/>
      <c r="M116" s="574"/>
      <c r="N116" s="574"/>
      <c r="O116" s="574"/>
      <c r="P116" s="574"/>
      <c r="Q116" s="574"/>
      <c r="R116" s="574"/>
      <c r="S116" s="574"/>
      <c r="T116" s="3"/>
      <c r="U116" s="3"/>
    </row>
    <row r="117" spans="1:21" ht="12.75">
      <c r="A117" s="4"/>
      <c r="B117" s="4"/>
      <c r="F117"/>
      <c r="T117"/>
      <c r="U117"/>
    </row>
    <row r="118" spans="1:21" ht="12.75">
      <c r="A118" s="4"/>
      <c r="B118" s="4"/>
      <c r="F118"/>
      <c r="T118"/>
      <c r="U118"/>
    </row>
    <row r="119" spans="1:21" ht="12.75">
      <c r="A119" s="4"/>
      <c r="B119" s="4"/>
      <c r="F119"/>
      <c r="T119"/>
      <c r="U119"/>
    </row>
    <row r="120" spans="1:21" ht="12.75">
      <c r="A120" s="4"/>
      <c r="B120" s="4"/>
      <c r="F120"/>
      <c r="T120"/>
      <c r="U120"/>
    </row>
    <row r="121" spans="1:21" ht="12.75">
      <c r="A121" s="4"/>
      <c r="B121" s="4"/>
      <c r="F121"/>
      <c r="T121"/>
      <c r="U121"/>
    </row>
    <row r="122" spans="1:21" ht="12.75">
      <c r="A122" s="4"/>
      <c r="B122" s="4"/>
      <c r="F122"/>
      <c r="T122"/>
      <c r="U122"/>
    </row>
    <row r="123" spans="1:21" ht="12.75">
      <c r="A123" s="4"/>
      <c r="B123" s="4"/>
      <c r="F123"/>
      <c r="T123"/>
      <c r="U123"/>
    </row>
    <row r="124" spans="1:21" ht="12.75">
      <c r="A124" s="4"/>
      <c r="B124" s="4"/>
      <c r="F124"/>
      <c r="T124"/>
      <c r="U124"/>
    </row>
    <row r="125" spans="1:21" ht="12.75">
      <c r="A125" s="4"/>
      <c r="B125" s="4"/>
      <c r="F125"/>
      <c r="T125"/>
      <c r="U125"/>
    </row>
    <row r="126" spans="1:21" ht="12.75">
      <c r="A126" s="4"/>
      <c r="B126" s="4"/>
      <c r="F126"/>
      <c r="T126"/>
      <c r="U126"/>
    </row>
    <row r="127" spans="1:21" ht="12.75">
      <c r="A127" s="4"/>
      <c r="B127" s="4"/>
      <c r="F127"/>
      <c r="T127"/>
      <c r="U127"/>
    </row>
    <row r="128" spans="1:21" ht="12.75">
      <c r="A128" s="4"/>
      <c r="B128" s="4"/>
      <c r="F128"/>
      <c r="T128"/>
      <c r="U128"/>
    </row>
    <row r="129" spans="1:21" ht="12.75">
      <c r="A129" s="4"/>
      <c r="B129" s="4"/>
      <c r="F129"/>
      <c r="T129"/>
      <c r="U129"/>
    </row>
    <row r="130" spans="1:21" ht="12.75">
      <c r="A130" s="4"/>
      <c r="B130" s="4"/>
      <c r="F130"/>
      <c r="T130"/>
      <c r="U130"/>
    </row>
    <row r="131" spans="1:21" ht="12.75">
      <c r="A131" s="4"/>
      <c r="B131" s="4"/>
      <c r="F131"/>
      <c r="T131"/>
      <c r="U131"/>
    </row>
    <row r="132" spans="1:21" ht="12.75">
      <c r="A132" s="4"/>
      <c r="B132" s="4"/>
      <c r="F132"/>
      <c r="T132"/>
      <c r="U132"/>
    </row>
    <row r="133" spans="1:21" ht="12.75">
      <c r="A133" s="4"/>
      <c r="B133" s="4"/>
      <c r="F133"/>
      <c r="T133"/>
      <c r="U133"/>
    </row>
    <row r="134" spans="1:21" ht="12.75">
      <c r="A134" s="4"/>
      <c r="B134" s="4"/>
      <c r="F134"/>
      <c r="T134"/>
      <c r="U134"/>
    </row>
    <row r="135" spans="1:21" ht="12.75">
      <c r="A135" s="4"/>
      <c r="B135" s="4"/>
      <c r="F135"/>
      <c r="T135"/>
      <c r="U135"/>
    </row>
    <row r="136" spans="1:21" ht="12.75">
      <c r="A136" s="4"/>
      <c r="B136" s="4"/>
      <c r="F136"/>
      <c r="T136"/>
      <c r="U136"/>
    </row>
    <row r="137" spans="1:21" ht="12.75">
      <c r="A137" s="4"/>
      <c r="B137" s="4"/>
      <c r="F137"/>
      <c r="T137"/>
      <c r="U137"/>
    </row>
    <row r="138" spans="1:21" ht="12.75">
      <c r="A138" s="4"/>
      <c r="B138" s="4"/>
      <c r="F138"/>
      <c r="T138"/>
      <c r="U138"/>
    </row>
    <row r="139" spans="1:21" ht="12.75">
      <c r="A139" s="4"/>
      <c r="B139" s="4"/>
      <c r="F139"/>
      <c r="T139"/>
      <c r="U139"/>
    </row>
    <row r="140" spans="1:21" ht="12.75">
      <c r="A140" s="4"/>
      <c r="B140" s="4"/>
      <c r="F140"/>
      <c r="T140"/>
      <c r="U140"/>
    </row>
    <row r="141" spans="1:21" ht="12.75">
      <c r="A141" s="4"/>
      <c r="B141" s="4"/>
      <c r="F141"/>
      <c r="T141"/>
      <c r="U141"/>
    </row>
    <row r="142" spans="1:21" ht="12.75">
      <c r="A142" s="4"/>
      <c r="B142" s="4"/>
      <c r="F142"/>
      <c r="T142"/>
      <c r="U142"/>
    </row>
    <row r="143" spans="1:21" ht="12.75">
      <c r="A143" s="4"/>
      <c r="B143" s="4"/>
      <c r="F143"/>
      <c r="T143"/>
      <c r="U143"/>
    </row>
    <row r="144" spans="1:21" ht="12.75">
      <c r="A144" s="4"/>
      <c r="B144" s="4"/>
      <c r="F144"/>
      <c r="T144"/>
      <c r="U144"/>
    </row>
    <row r="145" spans="1:21" ht="12.75">
      <c r="A145" s="4"/>
      <c r="B145" s="4"/>
      <c r="F145"/>
      <c r="T145"/>
      <c r="U145"/>
    </row>
    <row r="146" spans="1:21" ht="12.75">
      <c r="A146" s="4"/>
      <c r="B146" s="4"/>
      <c r="F146"/>
      <c r="T146"/>
      <c r="U146"/>
    </row>
    <row r="147" spans="1:21" ht="12.75">
      <c r="A147" s="4"/>
      <c r="B147" s="4"/>
      <c r="F147"/>
      <c r="T147"/>
      <c r="U147"/>
    </row>
    <row r="148" spans="1:21" ht="12.75">
      <c r="A148" s="4"/>
      <c r="B148" s="4"/>
      <c r="F148"/>
      <c r="T148"/>
      <c r="U148"/>
    </row>
    <row r="149" spans="1:21" ht="12.75">
      <c r="A149" s="4"/>
      <c r="B149" s="4"/>
      <c r="F149"/>
      <c r="T149"/>
      <c r="U149"/>
    </row>
    <row r="150" spans="1:21" ht="12.75">
      <c r="A150" s="4"/>
      <c r="B150" s="4"/>
      <c r="F150"/>
      <c r="T150"/>
      <c r="U150"/>
    </row>
    <row r="151" spans="1:21" ht="12.75">
      <c r="A151" s="4"/>
      <c r="B151" s="4"/>
      <c r="F151"/>
      <c r="T151"/>
      <c r="U151"/>
    </row>
    <row r="152" spans="1:21" ht="12.75">
      <c r="A152" s="4"/>
      <c r="B152" s="4"/>
      <c r="F152"/>
      <c r="T152"/>
      <c r="U152"/>
    </row>
    <row r="153" spans="1:21" ht="12.75">
      <c r="A153" s="4"/>
      <c r="B153" s="4"/>
      <c r="F153"/>
      <c r="T153"/>
      <c r="U153"/>
    </row>
    <row r="154" spans="1:21" ht="12.75">
      <c r="A154" s="4"/>
      <c r="B154" s="4"/>
      <c r="F154"/>
      <c r="T154"/>
      <c r="U154"/>
    </row>
    <row r="155" spans="1:21" ht="12.75">
      <c r="A155" s="4"/>
      <c r="B155" s="4"/>
      <c r="F155"/>
      <c r="T155"/>
      <c r="U155"/>
    </row>
    <row r="156" spans="1:21" ht="12.75">
      <c r="A156" s="4"/>
      <c r="B156" s="4"/>
      <c r="F156"/>
      <c r="T156"/>
      <c r="U156"/>
    </row>
    <row r="157" spans="1:21" ht="12.75">
      <c r="A157" s="4"/>
      <c r="B157" s="4"/>
      <c r="F157"/>
      <c r="T157"/>
      <c r="U157"/>
    </row>
    <row r="158" spans="1:21" ht="12.75">
      <c r="A158" s="4"/>
      <c r="B158" s="4"/>
      <c r="F158"/>
      <c r="T158"/>
      <c r="U158"/>
    </row>
    <row r="159" spans="1:21" ht="12.75">
      <c r="A159" s="4"/>
      <c r="B159" s="4"/>
      <c r="F159"/>
      <c r="T159"/>
      <c r="U159"/>
    </row>
    <row r="160" spans="1:21" ht="12.75">
      <c r="A160" s="4"/>
      <c r="B160" s="4"/>
      <c r="F160"/>
      <c r="T160"/>
      <c r="U160"/>
    </row>
    <row r="161" spans="1:21" ht="12.75">
      <c r="A161" s="4"/>
      <c r="B161" s="4"/>
      <c r="F161"/>
      <c r="T161"/>
      <c r="U161"/>
    </row>
    <row r="162" spans="1:21" ht="12.75">
      <c r="A162" s="4"/>
      <c r="B162" s="4"/>
      <c r="F162"/>
      <c r="T162"/>
      <c r="U162"/>
    </row>
    <row r="163" spans="1:21" ht="12.75">
      <c r="A163" s="4"/>
      <c r="B163" s="4"/>
      <c r="F163"/>
      <c r="T163"/>
      <c r="U163"/>
    </row>
    <row r="164" spans="1:21" ht="12.75">
      <c r="A164" s="4"/>
      <c r="B164" s="4"/>
      <c r="F164"/>
      <c r="T164"/>
      <c r="U164"/>
    </row>
    <row r="165" spans="1:21" ht="12.75">
      <c r="A165" s="4"/>
      <c r="B165" s="4"/>
      <c r="F165"/>
      <c r="T165"/>
      <c r="U165"/>
    </row>
    <row r="166" spans="1:21" ht="12.75">
      <c r="A166" s="4"/>
      <c r="B166" s="4"/>
      <c r="F166"/>
      <c r="T166"/>
      <c r="U166"/>
    </row>
    <row r="167" spans="1:21" ht="12.75">
      <c r="A167" s="4"/>
      <c r="B167" s="4"/>
      <c r="F167"/>
      <c r="T167"/>
      <c r="U167"/>
    </row>
    <row r="168" spans="1:21" ht="12.75">
      <c r="A168" s="4"/>
      <c r="B168" s="4"/>
      <c r="F168"/>
      <c r="T168"/>
      <c r="U168"/>
    </row>
    <row r="169" spans="1:21" ht="12.75">
      <c r="A169" s="4"/>
      <c r="B169" s="4"/>
      <c r="F169"/>
      <c r="T169"/>
      <c r="U169"/>
    </row>
    <row r="170" spans="1:21" ht="12.75">
      <c r="A170" s="4"/>
      <c r="B170" s="4"/>
      <c r="F170"/>
      <c r="T170"/>
      <c r="U170"/>
    </row>
    <row r="171" spans="1:21" ht="12.75">
      <c r="A171" s="4"/>
      <c r="B171" s="4"/>
      <c r="F171"/>
      <c r="T171"/>
      <c r="U171"/>
    </row>
    <row r="172" spans="1:21" ht="12.75">
      <c r="A172" s="4"/>
      <c r="B172" s="4"/>
      <c r="F172"/>
      <c r="T172"/>
      <c r="U172"/>
    </row>
    <row r="173" spans="1:21" ht="12.75">
      <c r="A173" s="4"/>
      <c r="B173" s="4"/>
      <c r="F173"/>
      <c r="T173"/>
      <c r="U173"/>
    </row>
    <row r="174" spans="1:21" ht="12.75">
      <c r="A174" s="4"/>
      <c r="B174" s="4"/>
      <c r="F174"/>
      <c r="T174"/>
      <c r="U174"/>
    </row>
    <row r="175" spans="1:21" ht="12.75">
      <c r="A175" s="4"/>
      <c r="B175" s="4"/>
      <c r="F175"/>
      <c r="T175"/>
      <c r="U175"/>
    </row>
    <row r="176" spans="1:21" ht="12.75">
      <c r="A176" s="4"/>
      <c r="B176" s="4"/>
      <c r="F176"/>
      <c r="T176"/>
      <c r="U176"/>
    </row>
    <row r="177" spans="1:21" ht="12.75">
      <c r="A177" s="4"/>
      <c r="B177" s="4"/>
      <c r="F177"/>
      <c r="T177"/>
      <c r="U177"/>
    </row>
    <row r="178" spans="1:21" ht="12.75">
      <c r="A178" s="4"/>
      <c r="B178" s="4"/>
      <c r="F178"/>
      <c r="T178"/>
      <c r="U178"/>
    </row>
    <row r="179" spans="1:21" ht="12.75">
      <c r="A179" s="4"/>
      <c r="B179" s="4"/>
      <c r="F179"/>
      <c r="T179"/>
      <c r="U179"/>
    </row>
    <row r="180" spans="1:21" ht="12.75">
      <c r="A180" s="4"/>
      <c r="B180" s="4"/>
      <c r="F180"/>
      <c r="T180"/>
      <c r="U180"/>
    </row>
  </sheetData>
  <sheetProtection/>
  <mergeCells count="9">
    <mergeCell ref="G78:S78"/>
    <mergeCell ref="A102:K102"/>
    <mergeCell ref="A104:F104"/>
    <mergeCell ref="A106:S106"/>
    <mergeCell ref="A60:S60"/>
    <mergeCell ref="A52:A53"/>
    <mergeCell ref="A55:E55"/>
    <mergeCell ref="A56:A57"/>
    <mergeCell ref="A59:E59"/>
  </mergeCells>
  <printOptions/>
  <pageMargins left="0.7" right="0.7" top="0.75" bottom="0.75" header="0.3" footer="0.3"/>
  <pageSetup horizontalDpi="600" verticalDpi="600" orientation="portrait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79"/>
  <sheetViews>
    <sheetView zoomScale="71" zoomScaleNormal="71" zoomScalePageLayoutView="0" workbookViewId="0" topLeftCell="A31">
      <selection activeCell="G57" sqref="G57"/>
    </sheetView>
  </sheetViews>
  <sheetFormatPr defaultColWidth="8.8515625" defaultRowHeight="12.75"/>
  <cols>
    <col min="1" max="1" width="76.8515625" style="0" customWidth="1"/>
    <col min="2" max="2" width="12.7109375" style="0" customWidth="1"/>
    <col min="3" max="3" width="11.28125" style="0" customWidth="1"/>
    <col min="4" max="4" width="3.28125" style="0" customWidth="1"/>
    <col min="5" max="5" width="23.421875" style="0" customWidth="1"/>
    <col min="6" max="6" width="9.28125" style="4" customWidth="1"/>
    <col min="7" max="19" width="8.7109375" style="0" customWidth="1"/>
    <col min="20" max="20" width="8.7109375" style="4" hidden="1" customWidth="1"/>
    <col min="21" max="21" width="0.2890625" style="4" hidden="1" customWidth="1"/>
  </cols>
  <sheetData>
    <row r="1" ht="37.5" customHeight="1"/>
    <row r="2" spans="1:21" s="27" customFormat="1" ht="23.25">
      <c r="A2" s="29" t="s">
        <v>406</v>
      </c>
      <c r="B2" s="29"/>
      <c r="C2" s="29"/>
      <c r="D2" s="29"/>
      <c r="E2" s="29"/>
      <c r="F2" s="28"/>
      <c r="T2" s="28"/>
      <c r="U2" s="28"/>
    </row>
    <row r="3" ht="5.25" customHeight="1"/>
    <row r="4" spans="1:21" s="14" customFormat="1" ht="15.75">
      <c r="A4" s="13" t="s">
        <v>266</v>
      </c>
      <c r="B4" s="13"/>
      <c r="C4" s="13"/>
      <c r="D4" s="13"/>
      <c r="E4" s="13"/>
      <c r="F4" s="20"/>
      <c r="T4" s="20"/>
      <c r="U4" s="20"/>
    </row>
    <row r="5" ht="6.75" customHeight="1"/>
    <row r="6" spans="1:19" ht="15.75">
      <c r="A6" s="320" t="s">
        <v>380</v>
      </c>
      <c r="B6" s="387"/>
      <c r="C6" s="387"/>
      <c r="D6" s="388"/>
      <c r="E6" s="389" t="s">
        <v>283</v>
      </c>
      <c r="F6" s="232"/>
      <c r="G6" s="228">
        <v>2</v>
      </c>
      <c r="H6" s="325">
        <v>15</v>
      </c>
      <c r="I6" s="325">
        <v>30</v>
      </c>
      <c r="J6" s="325">
        <v>45</v>
      </c>
      <c r="K6" s="325">
        <v>60</v>
      </c>
      <c r="L6" s="325">
        <v>75</v>
      </c>
      <c r="M6" s="325">
        <v>90</v>
      </c>
      <c r="N6" s="325">
        <v>105</v>
      </c>
      <c r="O6" s="325">
        <v>120</v>
      </c>
      <c r="P6" s="325">
        <v>135</v>
      </c>
      <c r="Q6" s="325">
        <v>150</v>
      </c>
      <c r="R6" s="325">
        <v>165</v>
      </c>
      <c r="S6" s="325">
        <v>180</v>
      </c>
    </row>
    <row r="7" spans="1:19" ht="15.75">
      <c r="A7" s="326"/>
      <c r="B7" s="390"/>
      <c r="C7" s="390"/>
      <c r="D7" s="391"/>
      <c r="E7" s="389" t="s">
        <v>284</v>
      </c>
      <c r="F7" s="354"/>
      <c r="G7" s="231" t="s">
        <v>0</v>
      </c>
      <c r="H7" s="325">
        <v>12</v>
      </c>
      <c r="I7" s="325">
        <v>24</v>
      </c>
      <c r="J7" s="325">
        <v>36</v>
      </c>
      <c r="K7" s="325">
        <v>48</v>
      </c>
      <c r="L7" s="325">
        <v>60</v>
      </c>
      <c r="M7" s="325">
        <v>72</v>
      </c>
      <c r="N7" s="325">
        <v>84</v>
      </c>
      <c r="O7" s="325">
        <v>96</v>
      </c>
      <c r="P7" s="325">
        <v>108</v>
      </c>
      <c r="Q7" s="325">
        <v>120</v>
      </c>
      <c r="R7" s="325">
        <v>132</v>
      </c>
      <c r="S7" s="325">
        <v>144</v>
      </c>
    </row>
    <row r="8" spans="1:21" s="14" customFormat="1" ht="18" customHeight="1">
      <c r="A8" s="53" t="s">
        <v>4</v>
      </c>
      <c r="B8" s="87"/>
      <c r="C8" s="87"/>
      <c r="D8" s="54"/>
      <c r="E8" s="54"/>
      <c r="F8" s="54"/>
      <c r="G8" s="318">
        <v>0</v>
      </c>
      <c r="H8" s="318">
        <v>1</v>
      </c>
      <c r="I8" s="318">
        <v>2</v>
      </c>
      <c r="J8" s="318">
        <v>3</v>
      </c>
      <c r="K8" s="318">
        <v>4</v>
      </c>
      <c r="L8" s="318">
        <v>5</v>
      </c>
      <c r="M8" s="318">
        <v>6</v>
      </c>
      <c r="N8" s="318">
        <v>7</v>
      </c>
      <c r="O8" s="318">
        <v>8</v>
      </c>
      <c r="P8" s="318">
        <v>9</v>
      </c>
      <c r="Q8" s="318">
        <v>10</v>
      </c>
      <c r="R8" s="318">
        <v>11</v>
      </c>
      <c r="S8" s="318">
        <v>12</v>
      </c>
      <c r="T8" s="20"/>
      <c r="U8" s="20"/>
    </row>
    <row r="9" spans="1:21" ht="18" customHeight="1">
      <c r="A9" s="267" t="s">
        <v>103</v>
      </c>
      <c r="B9" s="279"/>
      <c r="C9" s="279"/>
      <c r="D9" s="279"/>
      <c r="E9" s="279"/>
      <c r="F9" s="253" t="s">
        <v>332</v>
      </c>
      <c r="G9" s="250" t="s">
        <v>1</v>
      </c>
      <c r="H9" s="250" t="s">
        <v>1</v>
      </c>
      <c r="I9" s="250" t="s">
        <v>1</v>
      </c>
      <c r="J9" s="250" t="s">
        <v>1</v>
      </c>
      <c r="K9" s="250" t="s">
        <v>1</v>
      </c>
      <c r="L9" s="250" t="s">
        <v>1</v>
      </c>
      <c r="M9" s="250" t="s">
        <v>2</v>
      </c>
      <c r="N9" s="250" t="s">
        <v>1</v>
      </c>
      <c r="O9" s="250" t="s">
        <v>1</v>
      </c>
      <c r="P9" s="250" t="s">
        <v>1</v>
      </c>
      <c r="Q9" s="250" t="s">
        <v>1</v>
      </c>
      <c r="R9" s="250" t="s">
        <v>1</v>
      </c>
      <c r="S9" s="250" t="s">
        <v>2</v>
      </c>
      <c r="T9" s="3" t="s">
        <v>79</v>
      </c>
      <c r="U9" s="4" t="s">
        <v>80</v>
      </c>
    </row>
    <row r="10" spans="1:19" ht="18" customHeight="1">
      <c r="A10" s="267" t="s">
        <v>6</v>
      </c>
      <c r="B10" s="268"/>
      <c r="C10" s="268"/>
      <c r="D10" s="268"/>
      <c r="E10" s="279"/>
      <c r="F10" s="253">
        <v>0.35</v>
      </c>
      <c r="G10" s="250" t="s">
        <v>2</v>
      </c>
      <c r="H10" s="250" t="s">
        <v>2</v>
      </c>
      <c r="I10" s="250" t="s">
        <v>2</v>
      </c>
      <c r="J10" s="250" t="s">
        <v>2</v>
      </c>
      <c r="K10" s="250" t="s">
        <v>2</v>
      </c>
      <c r="L10" s="250" t="s">
        <v>2</v>
      </c>
      <c r="M10" s="250" t="s">
        <v>2</v>
      </c>
      <c r="N10" s="250" t="s">
        <v>2</v>
      </c>
      <c r="O10" s="250" t="s">
        <v>2</v>
      </c>
      <c r="P10" s="250" t="s">
        <v>2</v>
      </c>
      <c r="Q10" s="250" t="s">
        <v>2</v>
      </c>
      <c r="R10" s="250" t="s">
        <v>2</v>
      </c>
      <c r="S10" s="250" t="s">
        <v>2</v>
      </c>
    </row>
    <row r="11" spans="1:19" ht="18" customHeight="1">
      <c r="A11" s="269" t="s">
        <v>136</v>
      </c>
      <c r="B11" s="270"/>
      <c r="C11" s="270"/>
      <c r="D11" s="270"/>
      <c r="E11" s="268"/>
      <c r="F11" s="238" t="s">
        <v>317</v>
      </c>
      <c r="G11" s="250" t="s">
        <v>1</v>
      </c>
      <c r="H11" s="250" t="s">
        <v>1</v>
      </c>
      <c r="I11" s="250" t="s">
        <v>1</v>
      </c>
      <c r="J11" s="250" t="s">
        <v>2</v>
      </c>
      <c r="K11" s="250" t="s">
        <v>1</v>
      </c>
      <c r="L11" s="250" t="s">
        <v>1</v>
      </c>
      <c r="M11" s="250" t="s">
        <v>2</v>
      </c>
      <c r="N11" s="250" t="s">
        <v>1</v>
      </c>
      <c r="O11" s="250" t="s">
        <v>1</v>
      </c>
      <c r="P11" s="250" t="s">
        <v>2</v>
      </c>
      <c r="Q11" s="250" t="s">
        <v>1</v>
      </c>
      <c r="R11" s="250" t="s">
        <v>1</v>
      </c>
      <c r="S11" s="250" t="s">
        <v>2</v>
      </c>
    </row>
    <row r="12" spans="1:19" ht="18" customHeight="1">
      <c r="A12" s="267" t="s">
        <v>7</v>
      </c>
      <c r="B12" s="268"/>
      <c r="C12" s="268"/>
      <c r="D12" s="268"/>
      <c r="E12" s="279"/>
      <c r="F12" s="253">
        <v>0.01</v>
      </c>
      <c r="G12" s="250" t="s">
        <v>0</v>
      </c>
      <c r="H12" s="250" t="s">
        <v>0</v>
      </c>
      <c r="I12" s="250" t="s">
        <v>1</v>
      </c>
      <c r="J12" s="250" t="s">
        <v>0</v>
      </c>
      <c r="K12" s="250" t="s">
        <v>1</v>
      </c>
      <c r="L12" s="250" t="s">
        <v>0</v>
      </c>
      <c r="M12" s="250" t="s">
        <v>1</v>
      </c>
      <c r="N12" s="250" t="s">
        <v>0</v>
      </c>
      <c r="O12" s="250" t="s">
        <v>1</v>
      </c>
      <c r="P12" s="250" t="s">
        <v>0</v>
      </c>
      <c r="Q12" s="250" t="s">
        <v>1</v>
      </c>
      <c r="R12" s="250" t="s">
        <v>0</v>
      </c>
      <c r="S12" s="250" t="s">
        <v>1</v>
      </c>
    </row>
    <row r="13" spans="1:21" s="14" customFormat="1" ht="18" customHeight="1">
      <c r="A13" s="53" t="s">
        <v>8</v>
      </c>
      <c r="B13" s="87"/>
      <c r="C13" s="87"/>
      <c r="D13" s="87"/>
      <c r="E13" s="54"/>
      <c r="F13" s="134"/>
      <c r="G13" s="54"/>
      <c r="H13" s="54"/>
      <c r="I13" s="54"/>
      <c r="J13" s="54"/>
      <c r="K13" s="54"/>
      <c r="L13" s="54"/>
      <c r="M13" s="54"/>
      <c r="N13" s="58"/>
      <c r="O13" s="58"/>
      <c r="P13" s="58"/>
      <c r="Q13" s="58"/>
      <c r="R13" s="58"/>
      <c r="S13" s="59"/>
      <c r="T13" s="20"/>
      <c r="U13" s="20"/>
    </row>
    <row r="14" spans="1:19" ht="18" customHeight="1">
      <c r="A14" s="267" t="s">
        <v>272</v>
      </c>
      <c r="B14" s="270"/>
      <c r="C14" s="270"/>
      <c r="D14" s="270"/>
      <c r="E14" s="279"/>
      <c r="F14" s="263">
        <v>0.35</v>
      </c>
      <c r="G14" s="250" t="s">
        <v>0</v>
      </c>
      <c r="H14" s="250" t="s">
        <v>0</v>
      </c>
      <c r="I14" s="250" t="s">
        <v>0</v>
      </c>
      <c r="J14" s="250" t="s">
        <v>0</v>
      </c>
      <c r="K14" s="250" t="s">
        <v>2</v>
      </c>
      <c r="L14" s="250" t="s">
        <v>0</v>
      </c>
      <c r="M14" s="250" t="s">
        <v>0</v>
      </c>
      <c r="N14" s="250" t="s">
        <v>0</v>
      </c>
      <c r="O14" s="250" t="s">
        <v>2</v>
      </c>
      <c r="P14" s="250" t="s">
        <v>0</v>
      </c>
      <c r="Q14" s="250" t="s">
        <v>0</v>
      </c>
      <c r="R14" s="250" t="s">
        <v>0</v>
      </c>
      <c r="S14" s="250" t="s">
        <v>2</v>
      </c>
    </row>
    <row r="15" spans="1:21" s="14" customFormat="1" ht="18" customHeight="1">
      <c r="A15" s="53" t="s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149"/>
      <c r="S15" s="35"/>
      <c r="T15" s="20"/>
      <c r="U15" s="20"/>
    </row>
    <row r="16" spans="1:19" ht="18" customHeight="1">
      <c r="A16" s="267" t="s">
        <v>381</v>
      </c>
      <c r="B16" s="270"/>
      <c r="C16" s="270"/>
      <c r="D16" s="270"/>
      <c r="E16" s="279"/>
      <c r="F16" s="253">
        <v>0.2</v>
      </c>
      <c r="G16" s="250" t="s">
        <v>0</v>
      </c>
      <c r="H16" s="250" t="s">
        <v>1</v>
      </c>
      <c r="I16" s="250" t="s">
        <v>2</v>
      </c>
      <c r="J16" s="250" t="s">
        <v>1</v>
      </c>
      <c r="K16" s="250" t="s">
        <v>2</v>
      </c>
      <c r="L16" s="250" t="s">
        <v>1</v>
      </c>
      <c r="M16" s="250" t="s">
        <v>2</v>
      </c>
      <c r="N16" s="250" t="s">
        <v>1</v>
      </c>
      <c r="O16" s="250" t="s">
        <v>2</v>
      </c>
      <c r="P16" s="250" t="s">
        <v>1</v>
      </c>
      <c r="Q16" s="250" t="s">
        <v>2</v>
      </c>
      <c r="R16" s="250" t="s">
        <v>1</v>
      </c>
      <c r="S16" s="250" t="s">
        <v>2</v>
      </c>
    </row>
    <row r="17" spans="1:19" ht="18" customHeight="1">
      <c r="A17" s="269" t="s">
        <v>70</v>
      </c>
      <c r="B17" s="268"/>
      <c r="C17" s="268"/>
      <c r="D17" s="268"/>
      <c r="E17" s="268"/>
      <c r="F17" s="238">
        <v>0.04</v>
      </c>
      <c r="G17" s="250" t="s">
        <v>1</v>
      </c>
      <c r="H17" s="250" t="s">
        <v>1</v>
      </c>
      <c r="I17" s="250" t="s">
        <v>1</v>
      </c>
      <c r="J17" s="250" t="s">
        <v>1</v>
      </c>
      <c r="K17" s="250" t="s">
        <v>1</v>
      </c>
      <c r="L17" s="250" t="s">
        <v>1</v>
      </c>
      <c r="M17" s="250" t="s">
        <v>1</v>
      </c>
      <c r="N17" s="250" t="s">
        <v>1</v>
      </c>
      <c r="O17" s="329" t="s">
        <v>1</v>
      </c>
      <c r="P17" s="329" t="s">
        <v>1</v>
      </c>
      <c r="Q17" s="329" t="s">
        <v>1</v>
      </c>
      <c r="R17" s="329" t="s">
        <v>1</v>
      </c>
      <c r="S17" s="329" t="s">
        <v>1</v>
      </c>
    </row>
    <row r="18" spans="1:19" ht="18" customHeight="1">
      <c r="A18" s="269" t="s">
        <v>116</v>
      </c>
      <c r="B18" s="270"/>
      <c r="C18" s="270"/>
      <c r="D18" s="270"/>
      <c r="E18" s="268"/>
      <c r="F18" s="257">
        <v>1</v>
      </c>
      <c r="G18" s="392"/>
      <c r="H18" s="393"/>
      <c r="I18" s="393"/>
      <c r="J18" s="393"/>
      <c r="K18" s="393"/>
      <c r="L18" s="393"/>
      <c r="M18" s="394"/>
      <c r="N18" s="250" t="s">
        <v>2</v>
      </c>
      <c r="O18" s="395"/>
      <c r="P18" s="396"/>
      <c r="Q18" s="396"/>
      <c r="R18" s="396"/>
      <c r="S18" s="397"/>
    </row>
    <row r="19" spans="1:21" s="14" customFormat="1" ht="18" customHeight="1">
      <c r="A19" s="53" t="s">
        <v>13</v>
      </c>
      <c r="B19" s="54"/>
      <c r="C19" s="54"/>
      <c r="D19" s="54"/>
      <c r="E19" s="54"/>
      <c r="F19" s="54"/>
      <c r="G19" s="87"/>
      <c r="H19" s="87"/>
      <c r="I19" s="87"/>
      <c r="J19" s="87"/>
      <c r="K19" s="87"/>
      <c r="L19" s="87"/>
      <c r="M19" s="87"/>
      <c r="S19" s="35"/>
      <c r="T19" s="20"/>
      <c r="U19" s="20"/>
    </row>
    <row r="20" spans="1:19" ht="18" customHeight="1">
      <c r="A20" s="269" t="s">
        <v>52</v>
      </c>
      <c r="B20" s="268"/>
      <c r="C20" s="268"/>
      <c r="D20" s="268"/>
      <c r="E20" s="268"/>
      <c r="F20" s="238">
        <v>0.35</v>
      </c>
      <c r="G20" s="250" t="s">
        <v>0</v>
      </c>
      <c r="H20" s="250" t="s">
        <v>0</v>
      </c>
      <c r="I20" s="250" t="s">
        <v>0</v>
      </c>
      <c r="J20" s="250" t="s">
        <v>0</v>
      </c>
      <c r="K20" s="250" t="s">
        <v>0</v>
      </c>
      <c r="L20" s="250" t="s">
        <v>0</v>
      </c>
      <c r="M20" s="250" t="s">
        <v>1</v>
      </c>
      <c r="N20" s="250" t="s">
        <v>0</v>
      </c>
      <c r="O20" s="250" t="s">
        <v>0</v>
      </c>
      <c r="P20" s="250" t="s">
        <v>0</v>
      </c>
      <c r="Q20" s="250" t="s">
        <v>0</v>
      </c>
      <c r="R20" s="250" t="s">
        <v>0</v>
      </c>
      <c r="S20" s="250" t="s">
        <v>1</v>
      </c>
    </row>
    <row r="21" spans="1:19" ht="18" customHeight="1">
      <c r="A21" s="269" t="s">
        <v>51</v>
      </c>
      <c r="B21" s="270"/>
      <c r="C21" s="270"/>
      <c r="D21" s="270"/>
      <c r="E21" s="268"/>
      <c r="F21" s="238">
        <v>0.35</v>
      </c>
      <c r="G21" s="250" t="s">
        <v>0</v>
      </c>
      <c r="H21" s="250" t="s">
        <v>0</v>
      </c>
      <c r="I21" s="250" t="s">
        <v>0</v>
      </c>
      <c r="J21" s="250" t="s">
        <v>0</v>
      </c>
      <c r="K21" s="250" t="s">
        <v>0</v>
      </c>
      <c r="L21" s="250" t="s">
        <v>0</v>
      </c>
      <c r="M21" s="250" t="s">
        <v>1</v>
      </c>
      <c r="N21" s="250" t="s">
        <v>0</v>
      </c>
      <c r="O21" s="250" t="s">
        <v>0</v>
      </c>
      <c r="P21" s="250" t="s">
        <v>0</v>
      </c>
      <c r="Q21" s="250" t="s">
        <v>0</v>
      </c>
      <c r="R21" s="250" t="s">
        <v>0</v>
      </c>
      <c r="S21" s="250" t="s">
        <v>1</v>
      </c>
    </row>
    <row r="22" spans="1:21" s="14" customFormat="1" ht="18" customHeight="1">
      <c r="A22" s="53" t="s">
        <v>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8"/>
      <c r="O22" s="58"/>
      <c r="P22" s="58"/>
      <c r="Q22" s="58"/>
      <c r="R22" s="58"/>
      <c r="S22" s="59"/>
      <c r="T22" s="20"/>
      <c r="U22" s="20"/>
    </row>
    <row r="23" spans="1:19" ht="18" customHeight="1">
      <c r="A23" s="269" t="s">
        <v>95</v>
      </c>
      <c r="B23" s="268"/>
      <c r="C23" s="268"/>
      <c r="D23" s="268"/>
      <c r="E23" s="268"/>
      <c r="F23" s="238">
        <v>0.15</v>
      </c>
      <c r="G23" s="250" t="s">
        <v>0</v>
      </c>
      <c r="H23" s="250" t="s">
        <v>1</v>
      </c>
      <c r="I23" s="250" t="s">
        <v>1</v>
      </c>
      <c r="J23" s="250" t="s">
        <v>1</v>
      </c>
      <c r="K23" s="250" t="s">
        <v>1</v>
      </c>
      <c r="L23" s="250" t="s">
        <v>1</v>
      </c>
      <c r="M23" s="250" t="s">
        <v>1</v>
      </c>
      <c r="N23" s="250" t="s">
        <v>1</v>
      </c>
      <c r="O23" s="250" t="s">
        <v>1</v>
      </c>
      <c r="P23" s="250" t="s">
        <v>1</v>
      </c>
      <c r="Q23" s="250" t="s">
        <v>1</v>
      </c>
      <c r="R23" s="250" t="s">
        <v>1</v>
      </c>
      <c r="S23" s="250" t="s">
        <v>1</v>
      </c>
    </row>
    <row r="24" spans="1:19" ht="18" customHeight="1">
      <c r="A24" s="269" t="s">
        <v>95</v>
      </c>
      <c r="B24" s="273"/>
      <c r="C24" s="273"/>
      <c r="D24" s="273"/>
      <c r="E24" s="268"/>
      <c r="F24" s="238">
        <v>0.15</v>
      </c>
      <c r="G24" s="250" t="s">
        <v>0</v>
      </c>
      <c r="H24" s="250" t="s">
        <v>1</v>
      </c>
      <c r="I24" s="250" t="s">
        <v>1</v>
      </c>
      <c r="J24" s="250" t="s">
        <v>1</v>
      </c>
      <c r="K24" s="250" t="s">
        <v>1</v>
      </c>
      <c r="L24" s="250" t="s">
        <v>1</v>
      </c>
      <c r="M24" s="250" t="s">
        <v>1</v>
      </c>
      <c r="N24" s="250" t="s">
        <v>1</v>
      </c>
      <c r="O24" s="250" t="s">
        <v>1</v>
      </c>
      <c r="P24" s="250" t="s">
        <v>1</v>
      </c>
      <c r="Q24" s="250" t="s">
        <v>1</v>
      </c>
      <c r="R24" s="250" t="s">
        <v>1</v>
      </c>
      <c r="S24" s="250" t="s">
        <v>1</v>
      </c>
    </row>
    <row r="25" spans="1:19" ht="18" customHeight="1">
      <c r="A25" s="269" t="s">
        <v>53</v>
      </c>
      <c r="B25" s="270"/>
      <c r="C25" s="270"/>
      <c r="D25" s="270"/>
      <c r="E25" s="268"/>
      <c r="F25" s="238">
        <v>0.01</v>
      </c>
      <c r="G25" s="250" t="s">
        <v>1</v>
      </c>
      <c r="H25" s="250" t="s">
        <v>1</v>
      </c>
      <c r="I25" s="250" t="s">
        <v>1</v>
      </c>
      <c r="J25" s="250" t="s">
        <v>1</v>
      </c>
      <c r="K25" s="250" t="s">
        <v>1</v>
      </c>
      <c r="L25" s="250" t="s">
        <v>1</v>
      </c>
      <c r="M25" s="250" t="s">
        <v>1</v>
      </c>
      <c r="N25" s="250" t="s">
        <v>1</v>
      </c>
      <c r="O25" s="250" t="s">
        <v>1</v>
      </c>
      <c r="P25" s="250" t="s">
        <v>1</v>
      </c>
      <c r="Q25" s="250" t="s">
        <v>1</v>
      </c>
      <c r="R25" s="250" t="s">
        <v>1</v>
      </c>
      <c r="S25" s="250" t="s">
        <v>1</v>
      </c>
    </row>
    <row r="26" spans="1:19" ht="18" customHeight="1">
      <c r="A26" s="269" t="s">
        <v>71</v>
      </c>
      <c r="B26" s="268"/>
      <c r="C26" s="268"/>
      <c r="D26" s="268"/>
      <c r="E26" s="268"/>
      <c r="F26" s="238" t="s">
        <v>319</v>
      </c>
      <c r="G26" s="250" t="s">
        <v>1</v>
      </c>
      <c r="H26" s="250" t="s">
        <v>1</v>
      </c>
      <c r="I26" s="250" t="s">
        <v>2</v>
      </c>
      <c r="J26" s="250" t="s">
        <v>1</v>
      </c>
      <c r="K26" s="250" t="s">
        <v>2</v>
      </c>
      <c r="L26" s="250" t="s">
        <v>1</v>
      </c>
      <c r="M26" s="250" t="s">
        <v>2</v>
      </c>
      <c r="N26" s="250" t="s">
        <v>1</v>
      </c>
      <c r="O26" s="250" t="s">
        <v>2</v>
      </c>
      <c r="P26" s="250" t="s">
        <v>1</v>
      </c>
      <c r="Q26" s="250" t="s">
        <v>2</v>
      </c>
      <c r="R26" s="250" t="s">
        <v>1</v>
      </c>
      <c r="S26" s="250" t="s">
        <v>2</v>
      </c>
    </row>
    <row r="27" spans="1:19" ht="18" customHeight="1">
      <c r="A27" s="269" t="s">
        <v>132</v>
      </c>
      <c r="B27" s="270"/>
      <c r="C27" s="270"/>
      <c r="D27" s="270"/>
      <c r="E27" s="268"/>
      <c r="F27" s="238">
        <v>0.01</v>
      </c>
      <c r="G27" s="250" t="s">
        <v>0</v>
      </c>
      <c r="H27" s="250" t="s">
        <v>1</v>
      </c>
      <c r="I27" s="250" t="s">
        <v>1</v>
      </c>
      <c r="J27" s="250" t="s">
        <v>1</v>
      </c>
      <c r="K27" s="250" t="s">
        <v>1</v>
      </c>
      <c r="L27" s="250" t="s">
        <v>1</v>
      </c>
      <c r="M27" s="250" t="s">
        <v>1</v>
      </c>
      <c r="N27" s="250" t="s">
        <v>1</v>
      </c>
      <c r="O27" s="250" t="s">
        <v>1</v>
      </c>
      <c r="P27" s="250" t="s">
        <v>1</v>
      </c>
      <c r="Q27" s="250" t="s">
        <v>1</v>
      </c>
      <c r="R27" s="250" t="s">
        <v>1</v>
      </c>
      <c r="S27" s="250" t="s">
        <v>1</v>
      </c>
    </row>
    <row r="28" spans="1:19" ht="18" customHeight="1">
      <c r="A28" s="269" t="s">
        <v>61</v>
      </c>
      <c r="B28" s="268"/>
      <c r="C28" s="268"/>
      <c r="D28" s="268"/>
      <c r="E28" s="268"/>
      <c r="F28" s="238">
        <v>0.01</v>
      </c>
      <c r="G28" s="250" t="s">
        <v>0</v>
      </c>
      <c r="H28" s="250" t="s">
        <v>1</v>
      </c>
      <c r="I28" s="250" t="s">
        <v>1</v>
      </c>
      <c r="J28" s="250" t="s">
        <v>1</v>
      </c>
      <c r="K28" s="250" t="s">
        <v>1</v>
      </c>
      <c r="L28" s="250" t="s">
        <v>1</v>
      </c>
      <c r="M28" s="250" t="s">
        <v>1</v>
      </c>
      <c r="N28" s="250" t="s">
        <v>1</v>
      </c>
      <c r="O28" s="250" t="s">
        <v>1</v>
      </c>
      <c r="P28" s="250" t="s">
        <v>1</v>
      </c>
      <c r="Q28" s="250" t="s">
        <v>1</v>
      </c>
      <c r="R28" s="250" t="s">
        <v>1</v>
      </c>
      <c r="S28" s="250" t="s">
        <v>1</v>
      </c>
    </row>
    <row r="29" spans="1:21" s="14" customFormat="1" ht="18" customHeight="1">
      <c r="A29" s="53" t="s">
        <v>67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8"/>
      <c r="O29" s="58"/>
      <c r="P29" s="58"/>
      <c r="Q29" s="58"/>
      <c r="R29" s="58"/>
      <c r="S29" s="59"/>
      <c r="T29" s="20"/>
      <c r="U29" s="20"/>
    </row>
    <row r="30" spans="1:21" s="2" customFormat="1" ht="18" customHeight="1">
      <c r="A30" s="269" t="s">
        <v>382</v>
      </c>
      <c r="B30" s="270"/>
      <c r="C30" s="270"/>
      <c r="D30" s="270"/>
      <c r="E30" s="268"/>
      <c r="F30" s="238" t="s">
        <v>319</v>
      </c>
      <c r="G30" s="250" t="s">
        <v>1</v>
      </c>
      <c r="H30" s="250" t="s">
        <v>1</v>
      </c>
      <c r="I30" s="250" t="s">
        <v>2</v>
      </c>
      <c r="J30" s="250" t="s">
        <v>1</v>
      </c>
      <c r="K30" s="250" t="s">
        <v>2</v>
      </c>
      <c r="L30" s="250" t="s">
        <v>1</v>
      </c>
      <c r="M30" s="250" t="s">
        <v>2</v>
      </c>
      <c r="N30" s="250" t="s">
        <v>1</v>
      </c>
      <c r="O30" s="250" t="s">
        <v>2</v>
      </c>
      <c r="P30" s="250" t="s">
        <v>1</v>
      </c>
      <c r="Q30" s="250" t="s">
        <v>2</v>
      </c>
      <c r="R30" s="250" t="s">
        <v>1</v>
      </c>
      <c r="S30" s="250" t="s">
        <v>2</v>
      </c>
      <c r="T30" s="3"/>
      <c r="U30" s="3"/>
    </row>
    <row r="31" spans="1:21" s="2" customFormat="1" ht="18" customHeight="1">
      <c r="A31" s="269" t="s">
        <v>60</v>
      </c>
      <c r="B31" s="268"/>
      <c r="C31" s="268"/>
      <c r="D31" s="268"/>
      <c r="E31" s="268"/>
      <c r="F31" s="238">
        <v>0.01</v>
      </c>
      <c r="G31" s="250" t="s">
        <v>0</v>
      </c>
      <c r="H31" s="250" t="s">
        <v>1</v>
      </c>
      <c r="I31" s="250" t="s">
        <v>1</v>
      </c>
      <c r="J31" s="250" t="s">
        <v>1</v>
      </c>
      <c r="K31" s="250" t="s">
        <v>1</v>
      </c>
      <c r="L31" s="250" t="s">
        <v>1</v>
      </c>
      <c r="M31" s="250" t="s">
        <v>1</v>
      </c>
      <c r="N31" s="250" t="s">
        <v>1</v>
      </c>
      <c r="O31" s="250" t="s">
        <v>1</v>
      </c>
      <c r="P31" s="250" t="s">
        <v>1</v>
      </c>
      <c r="Q31" s="250" t="s">
        <v>1</v>
      </c>
      <c r="R31" s="250" t="s">
        <v>1</v>
      </c>
      <c r="S31" s="250" t="s">
        <v>1</v>
      </c>
      <c r="T31" s="3"/>
      <c r="U31" s="3"/>
    </row>
    <row r="32" spans="1:21" s="2" customFormat="1" ht="18" customHeight="1">
      <c r="A32" s="267" t="s">
        <v>122</v>
      </c>
      <c r="B32" s="270"/>
      <c r="C32" s="270"/>
      <c r="D32" s="270"/>
      <c r="E32" s="279"/>
      <c r="F32" s="238" t="s">
        <v>321</v>
      </c>
      <c r="G32" s="250" t="s">
        <v>1</v>
      </c>
      <c r="H32" s="250" t="s">
        <v>1</v>
      </c>
      <c r="I32" s="250" t="s">
        <v>1</v>
      </c>
      <c r="J32" s="250" t="s">
        <v>2</v>
      </c>
      <c r="K32" s="250" t="s">
        <v>1</v>
      </c>
      <c r="L32" s="250" t="s">
        <v>1</v>
      </c>
      <c r="M32" s="250" t="s">
        <v>2</v>
      </c>
      <c r="N32" s="250" t="s">
        <v>1</v>
      </c>
      <c r="O32" s="250" t="s">
        <v>1</v>
      </c>
      <c r="P32" s="250" t="s">
        <v>2</v>
      </c>
      <c r="Q32" s="250" t="s">
        <v>1</v>
      </c>
      <c r="R32" s="250" t="s">
        <v>1</v>
      </c>
      <c r="S32" s="250" t="s">
        <v>2</v>
      </c>
      <c r="T32" s="3"/>
      <c r="U32" s="3"/>
    </row>
    <row r="33" spans="1:21" s="2" customFormat="1" ht="18" customHeight="1">
      <c r="A33" s="267" t="s">
        <v>124</v>
      </c>
      <c r="B33" s="268"/>
      <c r="C33" s="268"/>
      <c r="D33" s="268"/>
      <c r="E33" s="279"/>
      <c r="F33" s="238" t="s">
        <v>320</v>
      </c>
      <c r="G33" s="250" t="s">
        <v>1</v>
      </c>
      <c r="H33" s="250" t="s">
        <v>1</v>
      </c>
      <c r="I33" s="250" t="s">
        <v>1</v>
      </c>
      <c r="J33" s="250" t="s">
        <v>1</v>
      </c>
      <c r="K33" s="250" t="s">
        <v>58</v>
      </c>
      <c r="L33" s="250" t="s">
        <v>1</v>
      </c>
      <c r="M33" s="250" t="s">
        <v>1</v>
      </c>
      <c r="N33" s="250" t="s">
        <v>1</v>
      </c>
      <c r="O33" s="250" t="s">
        <v>1</v>
      </c>
      <c r="P33" s="250" t="s">
        <v>1</v>
      </c>
      <c r="Q33" s="250" t="s">
        <v>1</v>
      </c>
      <c r="R33" s="250" t="s">
        <v>58</v>
      </c>
      <c r="S33" s="250" t="s">
        <v>1</v>
      </c>
      <c r="T33" s="3"/>
      <c r="U33" s="3"/>
    </row>
    <row r="34" spans="1:21" s="2" customFormat="1" ht="18" customHeight="1">
      <c r="A34" s="267" t="s">
        <v>125</v>
      </c>
      <c r="B34" s="270"/>
      <c r="C34" s="270"/>
      <c r="D34" s="270"/>
      <c r="E34" s="279"/>
      <c r="F34" s="238" t="s">
        <v>322</v>
      </c>
      <c r="G34" s="250" t="s">
        <v>1</v>
      </c>
      <c r="H34" s="250" t="s">
        <v>1</v>
      </c>
      <c r="I34" s="250" t="s">
        <v>1</v>
      </c>
      <c r="J34" s="250" t="s">
        <v>58</v>
      </c>
      <c r="K34" s="250" t="s">
        <v>1</v>
      </c>
      <c r="L34" s="250" t="s">
        <v>1</v>
      </c>
      <c r="M34" s="250" t="s">
        <v>58</v>
      </c>
      <c r="N34" s="250" t="s">
        <v>1</v>
      </c>
      <c r="O34" s="250" t="s">
        <v>1</v>
      </c>
      <c r="P34" s="250" t="s">
        <v>58</v>
      </c>
      <c r="Q34" s="250" t="s">
        <v>1</v>
      </c>
      <c r="R34" s="250" t="s">
        <v>1</v>
      </c>
      <c r="S34" s="250" t="s">
        <v>58</v>
      </c>
      <c r="T34" s="3"/>
      <c r="U34" s="3"/>
    </row>
    <row r="35" spans="1:21" s="2" customFormat="1" ht="18" customHeight="1">
      <c r="A35" s="267" t="s">
        <v>59</v>
      </c>
      <c r="B35" s="279"/>
      <c r="C35" s="279"/>
      <c r="D35" s="268"/>
      <c r="E35" s="279"/>
      <c r="F35" s="238" t="s">
        <v>343</v>
      </c>
      <c r="G35" s="250" t="s">
        <v>1</v>
      </c>
      <c r="H35" s="250" t="s">
        <v>58</v>
      </c>
      <c r="I35" s="250" t="s">
        <v>1</v>
      </c>
      <c r="J35" s="250" t="s">
        <v>1</v>
      </c>
      <c r="K35" s="250" t="s">
        <v>58</v>
      </c>
      <c r="L35" s="250" t="s">
        <v>1</v>
      </c>
      <c r="M35" s="250" t="s">
        <v>1</v>
      </c>
      <c r="N35" s="250" t="s">
        <v>58</v>
      </c>
      <c r="O35" s="250" t="s">
        <v>1</v>
      </c>
      <c r="P35" s="250" t="s">
        <v>1</v>
      </c>
      <c r="Q35" s="250" t="s">
        <v>58</v>
      </c>
      <c r="R35" s="250" t="s">
        <v>1</v>
      </c>
      <c r="S35" s="250" t="s">
        <v>1</v>
      </c>
      <c r="T35" s="3"/>
      <c r="U35" s="3"/>
    </row>
    <row r="36" spans="1:21" s="2" customFormat="1" ht="18" customHeight="1">
      <c r="A36" s="269" t="s">
        <v>62</v>
      </c>
      <c r="B36" s="268"/>
      <c r="C36" s="268"/>
      <c r="D36" s="270"/>
      <c r="E36" s="268"/>
      <c r="F36" s="238">
        <v>0.07</v>
      </c>
      <c r="G36" s="250" t="s">
        <v>1</v>
      </c>
      <c r="H36" s="250" t="s">
        <v>1</v>
      </c>
      <c r="I36" s="250" t="s">
        <v>1</v>
      </c>
      <c r="J36" s="250" t="s">
        <v>1</v>
      </c>
      <c r="K36" s="250" t="s">
        <v>1</v>
      </c>
      <c r="L36" s="250" t="s">
        <v>1</v>
      </c>
      <c r="M36" s="250" t="s">
        <v>1</v>
      </c>
      <c r="N36" s="250" t="s">
        <v>1</v>
      </c>
      <c r="O36" s="250" t="s">
        <v>1</v>
      </c>
      <c r="P36" s="250" t="s">
        <v>1</v>
      </c>
      <c r="Q36" s="250" t="s">
        <v>1</v>
      </c>
      <c r="R36" s="250" t="s">
        <v>1</v>
      </c>
      <c r="S36" s="250" t="s">
        <v>1</v>
      </c>
      <c r="T36" s="3"/>
      <c r="U36" s="3"/>
    </row>
    <row r="37" spans="1:21" s="37" customFormat="1" ht="18" customHeight="1">
      <c r="A37" s="151" t="s">
        <v>68</v>
      </c>
      <c r="B37" s="198"/>
      <c r="C37" s="198"/>
      <c r="D37" s="198"/>
      <c r="E37" s="198"/>
      <c r="F37" s="152"/>
      <c r="G37" s="152"/>
      <c r="H37" s="152"/>
      <c r="I37" s="152"/>
      <c r="J37" s="152"/>
      <c r="K37" s="152"/>
      <c r="L37" s="152"/>
      <c r="M37" s="152"/>
      <c r="N37" s="153"/>
      <c r="O37" s="153"/>
      <c r="P37" s="153"/>
      <c r="Q37" s="153"/>
      <c r="R37" s="153"/>
      <c r="S37" s="154"/>
      <c r="T37" s="36"/>
      <c r="U37" s="36"/>
    </row>
    <row r="38" spans="1:21" s="2" customFormat="1" ht="18" customHeight="1">
      <c r="A38" s="267" t="s">
        <v>387</v>
      </c>
      <c r="B38" s="270"/>
      <c r="C38" s="270"/>
      <c r="D38" s="270"/>
      <c r="E38" s="279"/>
      <c r="F38" s="253">
        <v>0.15</v>
      </c>
      <c r="G38" s="250" t="s">
        <v>1</v>
      </c>
      <c r="H38" s="250" t="s">
        <v>1</v>
      </c>
      <c r="I38" s="250" t="s">
        <v>1</v>
      </c>
      <c r="J38" s="250" t="s">
        <v>1</v>
      </c>
      <c r="K38" s="250" t="s">
        <v>1</v>
      </c>
      <c r="L38" s="250" t="s">
        <v>1</v>
      </c>
      <c r="M38" s="250" t="s">
        <v>1</v>
      </c>
      <c r="N38" s="250" t="s">
        <v>1</v>
      </c>
      <c r="O38" s="250" t="s">
        <v>1</v>
      </c>
      <c r="P38" s="250" t="s">
        <v>1</v>
      </c>
      <c r="Q38" s="250" t="s">
        <v>1</v>
      </c>
      <c r="R38" s="250" t="s">
        <v>1</v>
      </c>
      <c r="S38" s="250" t="s">
        <v>1</v>
      </c>
      <c r="T38" s="3"/>
      <c r="U38" s="3"/>
    </row>
    <row r="39" spans="1:21" s="2" customFormat="1" ht="18" customHeight="1">
      <c r="A39" s="269" t="s">
        <v>57</v>
      </c>
      <c r="B39" s="268"/>
      <c r="C39" s="268"/>
      <c r="D39" s="268"/>
      <c r="E39" s="398"/>
      <c r="F39" s="238">
        <v>0.01</v>
      </c>
      <c r="G39" s="250" t="s">
        <v>1</v>
      </c>
      <c r="H39" s="250" t="s">
        <v>1</v>
      </c>
      <c r="I39" s="250" t="s">
        <v>1</v>
      </c>
      <c r="J39" s="250" t="s">
        <v>1</v>
      </c>
      <c r="K39" s="250" t="s">
        <v>1</v>
      </c>
      <c r="L39" s="250" t="s">
        <v>1</v>
      </c>
      <c r="M39" s="250" t="s">
        <v>1</v>
      </c>
      <c r="N39" s="250" t="s">
        <v>1</v>
      </c>
      <c r="O39" s="250" t="s">
        <v>1</v>
      </c>
      <c r="P39" s="250" t="s">
        <v>1</v>
      </c>
      <c r="Q39" s="250" t="s">
        <v>1</v>
      </c>
      <c r="R39" s="250" t="s">
        <v>1</v>
      </c>
      <c r="S39" s="250" t="s">
        <v>1</v>
      </c>
      <c r="T39" s="3"/>
      <c r="U39" s="3"/>
    </row>
    <row r="40" spans="1:21" s="2" customFormat="1" ht="18" customHeight="1">
      <c r="A40" s="269" t="s">
        <v>384</v>
      </c>
      <c r="B40" s="268"/>
      <c r="C40" s="268"/>
      <c r="D40" s="268"/>
      <c r="E40" s="268"/>
      <c r="F40" s="238">
        <v>0.03</v>
      </c>
      <c r="G40" s="250" t="s">
        <v>1</v>
      </c>
      <c r="H40" s="250" t="s">
        <v>1</v>
      </c>
      <c r="I40" s="250" t="s">
        <v>1</v>
      </c>
      <c r="J40" s="250" t="s">
        <v>1</v>
      </c>
      <c r="K40" s="250" t="s">
        <v>1</v>
      </c>
      <c r="L40" s="250" t="s">
        <v>1</v>
      </c>
      <c r="M40" s="250" t="s">
        <v>1</v>
      </c>
      <c r="N40" s="250" t="s">
        <v>1</v>
      </c>
      <c r="O40" s="250" t="s">
        <v>1</v>
      </c>
      <c r="P40" s="250" t="s">
        <v>1</v>
      </c>
      <c r="Q40" s="250" t="s">
        <v>1</v>
      </c>
      <c r="R40" s="250" t="s">
        <v>1</v>
      </c>
      <c r="S40" s="250" t="s">
        <v>1</v>
      </c>
      <c r="T40" s="3"/>
      <c r="U40" s="3"/>
    </row>
    <row r="41" spans="1:21" s="2" customFormat="1" ht="18" customHeight="1">
      <c r="A41" s="269" t="s">
        <v>76</v>
      </c>
      <c r="B41" s="270"/>
      <c r="C41" s="270"/>
      <c r="D41" s="270"/>
      <c r="E41" s="268"/>
      <c r="F41" s="238">
        <v>0.35</v>
      </c>
      <c r="G41" s="250" t="s">
        <v>1</v>
      </c>
      <c r="H41" s="250" t="s">
        <v>0</v>
      </c>
      <c r="I41" s="250" t="s">
        <v>0</v>
      </c>
      <c r="J41" s="250" t="s">
        <v>0</v>
      </c>
      <c r="K41" s="250" t="s">
        <v>0</v>
      </c>
      <c r="L41" s="250" t="s">
        <v>0</v>
      </c>
      <c r="M41" s="250" t="s">
        <v>0</v>
      </c>
      <c r="N41" s="250" t="s">
        <v>0</v>
      </c>
      <c r="O41" s="250" t="s">
        <v>0</v>
      </c>
      <c r="P41" s="250" t="s">
        <v>0</v>
      </c>
      <c r="Q41" s="250" t="s">
        <v>0</v>
      </c>
      <c r="R41" s="250" t="s">
        <v>0</v>
      </c>
      <c r="S41" s="250" t="s">
        <v>0</v>
      </c>
      <c r="T41" s="3"/>
      <c r="U41" s="3"/>
    </row>
    <row r="42" spans="1:21" s="39" customFormat="1" ht="18" customHeight="1">
      <c r="A42" s="151" t="s">
        <v>16</v>
      </c>
      <c r="B42" s="198"/>
      <c r="C42" s="198"/>
      <c r="D42" s="198"/>
      <c r="E42" s="198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4"/>
      <c r="T42" s="38"/>
      <c r="U42" s="38"/>
    </row>
    <row r="43" spans="1:21" s="2" customFormat="1" ht="18" customHeight="1">
      <c r="A43" s="269" t="s">
        <v>56</v>
      </c>
      <c r="B43" s="268"/>
      <c r="C43" s="268"/>
      <c r="D43" s="268"/>
      <c r="E43" s="268"/>
      <c r="F43" s="238">
        <v>0.03</v>
      </c>
      <c r="G43" s="250" t="s">
        <v>0</v>
      </c>
      <c r="H43" s="250" t="s">
        <v>1</v>
      </c>
      <c r="I43" s="250" t="s">
        <v>1</v>
      </c>
      <c r="J43" s="250" t="s">
        <v>1</v>
      </c>
      <c r="K43" s="250" t="s">
        <v>1</v>
      </c>
      <c r="L43" s="250" t="s">
        <v>1</v>
      </c>
      <c r="M43" s="250" t="s">
        <v>1</v>
      </c>
      <c r="N43" s="250" t="s">
        <v>1</v>
      </c>
      <c r="O43" s="250" t="s">
        <v>1</v>
      </c>
      <c r="P43" s="250" t="s">
        <v>1</v>
      </c>
      <c r="Q43" s="250" t="s">
        <v>1</v>
      </c>
      <c r="R43" s="250" t="s">
        <v>1</v>
      </c>
      <c r="S43" s="250" t="s">
        <v>1</v>
      </c>
      <c r="T43" s="3"/>
      <c r="U43" s="3"/>
    </row>
    <row r="44" spans="1:21" s="2" customFormat="1" ht="18" customHeight="1">
      <c r="A44" s="269" t="s">
        <v>134</v>
      </c>
      <c r="B44" s="270"/>
      <c r="C44" s="270"/>
      <c r="D44" s="270"/>
      <c r="E44" s="268"/>
      <c r="F44" s="238">
        <v>0.02</v>
      </c>
      <c r="G44" s="250" t="s">
        <v>0</v>
      </c>
      <c r="H44" s="250" t="s">
        <v>1</v>
      </c>
      <c r="I44" s="250" t="s">
        <v>1</v>
      </c>
      <c r="J44" s="250" t="s">
        <v>1</v>
      </c>
      <c r="K44" s="250" t="s">
        <v>1</v>
      </c>
      <c r="L44" s="250" t="s">
        <v>1</v>
      </c>
      <c r="M44" s="250" t="s">
        <v>1</v>
      </c>
      <c r="N44" s="250" t="s">
        <v>1</v>
      </c>
      <c r="O44" s="250" t="s">
        <v>1</v>
      </c>
      <c r="P44" s="250" t="s">
        <v>1</v>
      </c>
      <c r="Q44" s="250" t="s">
        <v>1</v>
      </c>
      <c r="R44" s="250" t="s">
        <v>1</v>
      </c>
      <c r="S44" s="250" t="s">
        <v>1</v>
      </c>
      <c r="T44" s="3"/>
      <c r="U44" s="3"/>
    </row>
    <row r="45" spans="1:21" s="39" customFormat="1" ht="18" customHeight="1">
      <c r="A45" s="151" t="s">
        <v>74</v>
      </c>
      <c r="B45" s="198"/>
      <c r="C45" s="198"/>
      <c r="D45" s="198"/>
      <c r="E45" s="198"/>
      <c r="F45" s="152"/>
      <c r="G45" s="152"/>
      <c r="H45" s="152"/>
      <c r="I45" s="152"/>
      <c r="J45" s="152"/>
      <c r="K45" s="152"/>
      <c r="L45" s="152"/>
      <c r="M45" s="152"/>
      <c r="N45" s="153"/>
      <c r="O45" s="153"/>
      <c r="P45" s="153"/>
      <c r="Q45" s="153"/>
      <c r="R45" s="153"/>
      <c r="S45" s="154"/>
      <c r="T45" s="38"/>
      <c r="U45" s="38"/>
    </row>
    <row r="46" spans="1:21" s="2" customFormat="1" ht="18" customHeight="1">
      <c r="A46" s="269" t="s">
        <v>388</v>
      </c>
      <c r="B46" s="270"/>
      <c r="C46" s="270"/>
      <c r="D46" s="270"/>
      <c r="E46" s="268"/>
      <c r="F46" s="238">
        <v>0.03</v>
      </c>
      <c r="G46" s="250" t="s">
        <v>0</v>
      </c>
      <c r="H46" s="250" t="s">
        <v>1</v>
      </c>
      <c r="I46" s="250" t="s">
        <v>1</v>
      </c>
      <c r="J46" s="250" t="s">
        <v>1</v>
      </c>
      <c r="K46" s="250" t="s">
        <v>1</v>
      </c>
      <c r="L46" s="250" t="s">
        <v>1</v>
      </c>
      <c r="M46" s="250" t="s">
        <v>1</v>
      </c>
      <c r="N46" s="250" t="s">
        <v>1</v>
      </c>
      <c r="O46" s="250" t="s">
        <v>1</v>
      </c>
      <c r="P46" s="250" t="s">
        <v>1</v>
      </c>
      <c r="Q46" s="250" t="s">
        <v>1</v>
      </c>
      <c r="R46" s="250" t="s">
        <v>1</v>
      </c>
      <c r="S46" s="250" t="s">
        <v>1</v>
      </c>
      <c r="T46" s="3"/>
      <c r="U46" s="3"/>
    </row>
    <row r="47" spans="1:21" s="2" customFormat="1" ht="18" customHeight="1">
      <c r="A47" s="267" t="s">
        <v>94</v>
      </c>
      <c r="B47" s="279"/>
      <c r="C47" s="279"/>
      <c r="D47" s="268"/>
      <c r="E47" s="279"/>
      <c r="F47" s="238">
        <v>0.1</v>
      </c>
      <c r="G47" s="250" t="s">
        <v>0</v>
      </c>
      <c r="H47" s="250" t="s">
        <v>1</v>
      </c>
      <c r="I47" s="250" t="s">
        <v>1</v>
      </c>
      <c r="J47" s="250" t="s">
        <v>58</v>
      </c>
      <c r="K47" s="250" t="s">
        <v>1</v>
      </c>
      <c r="L47" s="250" t="s">
        <v>1</v>
      </c>
      <c r="M47" s="250" t="s">
        <v>58</v>
      </c>
      <c r="N47" s="250" t="s">
        <v>1</v>
      </c>
      <c r="O47" s="250" t="s">
        <v>1</v>
      </c>
      <c r="P47" s="250" t="s">
        <v>58</v>
      </c>
      <c r="Q47" s="250" t="s">
        <v>1</v>
      </c>
      <c r="R47" s="250" t="s">
        <v>1</v>
      </c>
      <c r="S47" s="250" t="s">
        <v>58</v>
      </c>
      <c r="T47" s="3"/>
      <c r="U47" s="3"/>
    </row>
    <row r="48" spans="1:21" s="37" customFormat="1" ht="18" customHeight="1">
      <c r="A48" s="151" t="s">
        <v>72</v>
      </c>
      <c r="B48" s="198"/>
      <c r="C48" s="198"/>
      <c r="D48" s="198"/>
      <c r="E48" s="198"/>
      <c r="F48" s="152"/>
      <c r="G48" s="152"/>
      <c r="H48" s="152"/>
      <c r="I48" s="152"/>
      <c r="J48" s="152"/>
      <c r="K48" s="152"/>
      <c r="L48" s="152"/>
      <c r="M48" s="152"/>
      <c r="N48" s="153"/>
      <c r="O48" s="153"/>
      <c r="P48" s="153"/>
      <c r="Q48" s="153"/>
      <c r="R48" s="153"/>
      <c r="S48" s="154"/>
      <c r="T48" s="36"/>
      <c r="U48" s="36"/>
    </row>
    <row r="49" spans="1:21" s="2" customFormat="1" ht="18" customHeight="1">
      <c r="A49" s="269" t="s">
        <v>63</v>
      </c>
      <c r="B49" s="270"/>
      <c r="C49" s="270"/>
      <c r="D49" s="270"/>
      <c r="E49" s="398"/>
      <c r="F49" s="238">
        <v>0.04</v>
      </c>
      <c r="G49" s="250" t="s">
        <v>0</v>
      </c>
      <c r="H49" s="250" t="s">
        <v>1</v>
      </c>
      <c r="I49" s="250" t="s">
        <v>1</v>
      </c>
      <c r="J49" s="250" t="s">
        <v>1</v>
      </c>
      <c r="K49" s="250" t="s">
        <v>1</v>
      </c>
      <c r="L49" s="250" t="s">
        <v>1</v>
      </c>
      <c r="M49" s="250" t="s">
        <v>1</v>
      </c>
      <c r="N49" s="250" t="s">
        <v>1</v>
      </c>
      <c r="O49" s="250" t="s">
        <v>1</v>
      </c>
      <c r="P49" s="250" t="s">
        <v>1</v>
      </c>
      <c r="Q49" s="250" t="s">
        <v>1</v>
      </c>
      <c r="R49" s="250" t="s">
        <v>1</v>
      </c>
      <c r="S49" s="250" t="s">
        <v>1</v>
      </c>
      <c r="T49" s="3"/>
      <c r="U49" s="3"/>
    </row>
    <row r="50" spans="1:21" s="2" customFormat="1" ht="18" customHeight="1">
      <c r="A50" s="269" t="s">
        <v>73</v>
      </c>
      <c r="B50" s="268"/>
      <c r="C50" s="268"/>
      <c r="D50" s="268"/>
      <c r="E50" s="398"/>
      <c r="F50" s="238">
        <v>0.35</v>
      </c>
      <c r="G50" s="250" t="s">
        <v>0</v>
      </c>
      <c r="H50" s="250" t="s">
        <v>1</v>
      </c>
      <c r="I50" s="250" t="s">
        <v>1</v>
      </c>
      <c r="J50" s="250" t="s">
        <v>1</v>
      </c>
      <c r="K50" s="250" t="s">
        <v>1</v>
      </c>
      <c r="L50" s="250" t="s">
        <v>1</v>
      </c>
      <c r="M50" s="250" t="s">
        <v>1</v>
      </c>
      <c r="N50" s="250" t="s">
        <v>1</v>
      </c>
      <c r="O50" s="250" t="s">
        <v>1</v>
      </c>
      <c r="P50" s="250" t="s">
        <v>1</v>
      </c>
      <c r="Q50" s="250" t="s">
        <v>1</v>
      </c>
      <c r="R50" s="250" t="s">
        <v>1</v>
      </c>
      <c r="S50" s="250" t="s">
        <v>1</v>
      </c>
      <c r="T50" s="3"/>
      <c r="U50" s="3"/>
    </row>
    <row r="51" spans="1:21" s="2" customFormat="1" ht="3.75" customHeight="1" thickBot="1">
      <c r="A51" s="299"/>
      <c r="B51" s="312"/>
      <c r="C51" s="312"/>
      <c r="D51" s="312"/>
      <c r="E51" s="399"/>
      <c r="F51" s="400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2"/>
      <c r="T51" s="3"/>
      <c r="U51" s="3"/>
    </row>
    <row r="52" spans="1:21" ht="15.75" customHeight="1" thickBot="1">
      <c r="A52" s="693" t="s">
        <v>275</v>
      </c>
      <c r="B52" s="335"/>
      <c r="C52" s="335"/>
      <c r="D52" s="403"/>
      <c r="E52" s="282" t="s">
        <v>276</v>
      </c>
      <c r="F52" s="253" t="s">
        <v>281</v>
      </c>
      <c r="G52" s="505">
        <v>1.4</v>
      </c>
      <c r="H52" s="506">
        <v>2.2</v>
      </c>
      <c r="I52" s="506">
        <v>3.2</v>
      </c>
      <c r="J52" s="506">
        <v>2.7</v>
      </c>
      <c r="K52" s="506">
        <v>3.2</v>
      </c>
      <c r="L52" s="506">
        <v>2.1</v>
      </c>
      <c r="M52" s="506">
        <v>4.8</v>
      </c>
      <c r="N52" s="506">
        <v>3.2</v>
      </c>
      <c r="O52" s="506">
        <v>3.2</v>
      </c>
      <c r="P52" s="506">
        <v>2.7</v>
      </c>
      <c r="Q52" s="506">
        <v>3.2</v>
      </c>
      <c r="R52" s="506">
        <v>2.1</v>
      </c>
      <c r="S52" s="505">
        <v>4.8</v>
      </c>
      <c r="T52"/>
      <c r="U52"/>
    </row>
    <row r="53" spans="1:21" ht="15.75" customHeight="1">
      <c r="A53" s="694"/>
      <c r="B53" s="342"/>
      <c r="C53" s="342"/>
      <c r="D53" s="404"/>
      <c r="E53" s="282" t="s">
        <v>277</v>
      </c>
      <c r="F53" s="238" t="s">
        <v>278</v>
      </c>
      <c r="G53" s="416">
        <f aca="true" t="shared" si="0" ref="G53:S53">G52*1490</f>
        <v>2086</v>
      </c>
      <c r="H53" s="416">
        <f t="shared" si="0"/>
        <v>3278.0000000000005</v>
      </c>
      <c r="I53" s="416">
        <f t="shared" si="0"/>
        <v>4768</v>
      </c>
      <c r="J53" s="416">
        <f t="shared" si="0"/>
        <v>4023.0000000000005</v>
      </c>
      <c r="K53" s="416">
        <f t="shared" si="0"/>
        <v>4768</v>
      </c>
      <c r="L53" s="416">
        <f t="shared" si="0"/>
        <v>3129</v>
      </c>
      <c r="M53" s="416">
        <f t="shared" si="0"/>
        <v>7152</v>
      </c>
      <c r="N53" s="416">
        <f t="shared" si="0"/>
        <v>4768</v>
      </c>
      <c r="O53" s="416">
        <f t="shared" si="0"/>
        <v>4768</v>
      </c>
      <c r="P53" s="416">
        <f t="shared" si="0"/>
        <v>4023.0000000000005</v>
      </c>
      <c r="Q53" s="416">
        <f t="shared" si="0"/>
        <v>4768</v>
      </c>
      <c r="R53" s="416">
        <f t="shared" si="0"/>
        <v>3129</v>
      </c>
      <c r="S53" s="416">
        <f t="shared" si="0"/>
        <v>7152</v>
      </c>
      <c r="T53" s="63">
        <f>S52*1250</f>
        <v>6000</v>
      </c>
      <c r="U53"/>
    </row>
    <row r="54" spans="1:21" s="2" customFormat="1" ht="15.75" customHeight="1">
      <c r="A54" s="285"/>
      <c r="B54" s="341"/>
      <c r="C54" s="341"/>
      <c r="D54" s="341"/>
      <c r="E54" s="282" t="s">
        <v>279</v>
      </c>
      <c r="F54" s="238" t="s">
        <v>278</v>
      </c>
      <c r="G54" s="370">
        <f>G94</f>
        <v>2820</v>
      </c>
      <c r="H54" s="370">
        <v>4017</v>
      </c>
      <c r="I54" s="370">
        <f aca="true" t="shared" si="1" ref="I54:S54">I94</f>
        <v>4565</v>
      </c>
      <c r="J54" s="370">
        <f t="shared" si="1"/>
        <v>8135</v>
      </c>
      <c r="K54" s="370">
        <f t="shared" si="1"/>
        <v>7962</v>
      </c>
      <c r="L54" s="370">
        <f t="shared" si="1"/>
        <v>2820</v>
      </c>
      <c r="M54" s="370">
        <f t="shared" si="1"/>
        <v>12680</v>
      </c>
      <c r="N54" s="370">
        <f t="shared" si="1"/>
        <v>29017</v>
      </c>
      <c r="O54" s="370">
        <f t="shared" si="1"/>
        <v>6765</v>
      </c>
      <c r="P54" s="370">
        <f t="shared" si="1"/>
        <v>8135</v>
      </c>
      <c r="Q54" s="370">
        <f t="shared" si="1"/>
        <v>5762</v>
      </c>
      <c r="R54" s="370">
        <f t="shared" si="1"/>
        <v>2820</v>
      </c>
      <c r="S54" s="370">
        <f t="shared" si="1"/>
        <v>14880</v>
      </c>
      <c r="T54" s="3"/>
      <c r="U54" s="3"/>
    </row>
    <row r="55" spans="1:21" s="2" customFormat="1" ht="15.75" customHeight="1">
      <c r="A55" s="695" t="s">
        <v>280</v>
      </c>
      <c r="B55" s="696"/>
      <c r="C55" s="696"/>
      <c r="D55" s="696"/>
      <c r="E55" s="697"/>
      <c r="F55" s="243" t="s">
        <v>278</v>
      </c>
      <c r="G55" s="379">
        <f aca="true" t="shared" si="2" ref="G55:S55">G54+G53</f>
        <v>4906</v>
      </c>
      <c r="H55" s="379">
        <f t="shared" si="2"/>
        <v>7295</v>
      </c>
      <c r="I55" s="379">
        <f t="shared" si="2"/>
        <v>9333</v>
      </c>
      <c r="J55" s="379">
        <f t="shared" si="2"/>
        <v>12158</v>
      </c>
      <c r="K55" s="379">
        <f t="shared" si="2"/>
        <v>12730</v>
      </c>
      <c r="L55" s="379">
        <f t="shared" si="2"/>
        <v>5949</v>
      </c>
      <c r="M55" s="379">
        <f t="shared" si="2"/>
        <v>19832</v>
      </c>
      <c r="N55" s="379">
        <f t="shared" si="2"/>
        <v>33785</v>
      </c>
      <c r="O55" s="379">
        <f t="shared" si="2"/>
        <v>11533</v>
      </c>
      <c r="P55" s="379">
        <f t="shared" si="2"/>
        <v>12158</v>
      </c>
      <c r="Q55" s="379">
        <f t="shared" si="2"/>
        <v>10530</v>
      </c>
      <c r="R55" s="379">
        <f t="shared" si="2"/>
        <v>5949</v>
      </c>
      <c r="S55" s="379">
        <f t="shared" si="2"/>
        <v>22032</v>
      </c>
      <c r="T55" s="3"/>
      <c r="U55" s="3"/>
    </row>
    <row r="56" spans="1:21" s="2" customFormat="1" ht="15.75" customHeight="1" thickBot="1">
      <c r="A56" s="694" t="s">
        <v>282</v>
      </c>
      <c r="B56" s="341"/>
      <c r="C56" s="341"/>
      <c r="D56" s="335"/>
      <c r="E56" s="282" t="s">
        <v>276</v>
      </c>
      <c r="F56" s="245" t="s">
        <v>281</v>
      </c>
      <c r="G56" s="503">
        <v>1.3</v>
      </c>
      <c r="H56" s="504">
        <v>2.1</v>
      </c>
      <c r="I56" s="504">
        <v>3.1</v>
      </c>
      <c r="J56" s="504">
        <v>2.5</v>
      </c>
      <c r="K56" s="504">
        <v>3.5</v>
      </c>
      <c r="L56" s="504">
        <v>2</v>
      </c>
      <c r="M56" s="504">
        <v>4.7</v>
      </c>
      <c r="N56" s="504">
        <v>3.1</v>
      </c>
      <c r="O56" s="504">
        <v>3.1</v>
      </c>
      <c r="P56" s="504">
        <v>2.5</v>
      </c>
      <c r="Q56" s="504">
        <v>3.1</v>
      </c>
      <c r="R56" s="504">
        <v>2.3</v>
      </c>
      <c r="S56" s="503">
        <v>4.7</v>
      </c>
      <c r="T56" s="3"/>
      <c r="U56" s="3"/>
    </row>
    <row r="57" spans="1:21" s="2" customFormat="1" ht="15.75" customHeight="1">
      <c r="A57" s="694"/>
      <c r="B57" s="341"/>
      <c r="C57" s="341"/>
      <c r="D57" s="342"/>
      <c r="E57" s="282" t="s">
        <v>277</v>
      </c>
      <c r="F57" s="240" t="s">
        <v>278</v>
      </c>
      <c r="G57" s="416">
        <f aca="true" t="shared" si="3" ref="G57:S57">G56*1490</f>
        <v>1937</v>
      </c>
      <c r="H57" s="416">
        <f t="shared" si="3"/>
        <v>3129</v>
      </c>
      <c r="I57" s="416">
        <f t="shared" si="3"/>
        <v>4619</v>
      </c>
      <c r="J57" s="416">
        <f t="shared" si="3"/>
        <v>3725</v>
      </c>
      <c r="K57" s="416">
        <f t="shared" si="3"/>
        <v>5215</v>
      </c>
      <c r="L57" s="416">
        <f t="shared" si="3"/>
        <v>2980</v>
      </c>
      <c r="M57" s="416">
        <f t="shared" si="3"/>
        <v>7003</v>
      </c>
      <c r="N57" s="416">
        <f t="shared" si="3"/>
        <v>4619</v>
      </c>
      <c r="O57" s="416">
        <f t="shared" si="3"/>
        <v>4619</v>
      </c>
      <c r="P57" s="416">
        <f t="shared" si="3"/>
        <v>3725</v>
      </c>
      <c r="Q57" s="416">
        <f t="shared" si="3"/>
        <v>4619</v>
      </c>
      <c r="R57" s="416">
        <f t="shared" si="3"/>
        <v>3426.9999999999995</v>
      </c>
      <c r="S57" s="416">
        <f t="shared" si="3"/>
        <v>7003</v>
      </c>
      <c r="T57" s="3"/>
      <c r="U57" s="3"/>
    </row>
    <row r="58" spans="1:21" s="2" customFormat="1" ht="15.75" customHeight="1">
      <c r="A58" s="285"/>
      <c r="B58" s="343"/>
      <c r="C58" s="343"/>
      <c r="D58" s="343"/>
      <c r="E58" s="408" t="s">
        <v>279</v>
      </c>
      <c r="F58" s="238" t="s">
        <v>278</v>
      </c>
      <c r="G58" s="378">
        <f>G95</f>
        <v>2820</v>
      </c>
      <c r="H58" s="378">
        <v>4017</v>
      </c>
      <c r="I58" s="378">
        <f aca="true" t="shared" si="4" ref="I58:S58">I95</f>
        <v>4565</v>
      </c>
      <c r="J58" s="378">
        <f t="shared" si="4"/>
        <v>7025</v>
      </c>
      <c r="K58" s="378">
        <f t="shared" si="4"/>
        <v>9912</v>
      </c>
      <c r="L58" s="378">
        <f t="shared" si="4"/>
        <v>2820</v>
      </c>
      <c r="M58" s="378">
        <f t="shared" si="4"/>
        <v>11570</v>
      </c>
      <c r="N58" s="378">
        <f t="shared" si="4"/>
        <v>29017</v>
      </c>
      <c r="O58" s="378">
        <f t="shared" si="4"/>
        <v>6765</v>
      </c>
      <c r="P58" s="378">
        <f t="shared" si="4"/>
        <v>7025</v>
      </c>
      <c r="Q58" s="378">
        <f t="shared" si="4"/>
        <v>5762</v>
      </c>
      <c r="R58" s="378">
        <f t="shared" si="4"/>
        <v>4770</v>
      </c>
      <c r="S58" s="378">
        <f t="shared" si="4"/>
        <v>13770</v>
      </c>
      <c r="T58" s="3"/>
      <c r="U58" s="3"/>
    </row>
    <row r="59" spans="1:21" s="2" customFormat="1" ht="15.75" customHeight="1">
      <c r="A59" s="698" t="s">
        <v>280</v>
      </c>
      <c r="B59" s="699"/>
      <c r="C59" s="699"/>
      <c r="D59" s="699"/>
      <c r="E59" s="697"/>
      <c r="F59" s="243" t="s">
        <v>278</v>
      </c>
      <c r="G59" s="379">
        <f>G57+G58</f>
        <v>4757</v>
      </c>
      <c r="H59" s="379">
        <f aca="true" t="shared" si="5" ref="H59:S59">H57+H58</f>
        <v>7146</v>
      </c>
      <c r="I59" s="379">
        <f t="shared" si="5"/>
        <v>9184</v>
      </c>
      <c r="J59" s="379">
        <f t="shared" si="5"/>
        <v>10750</v>
      </c>
      <c r="K59" s="379">
        <f t="shared" si="5"/>
        <v>15127</v>
      </c>
      <c r="L59" s="379">
        <f t="shared" si="5"/>
        <v>5800</v>
      </c>
      <c r="M59" s="379">
        <f t="shared" si="5"/>
        <v>18573</v>
      </c>
      <c r="N59" s="379">
        <f t="shared" si="5"/>
        <v>33636</v>
      </c>
      <c r="O59" s="379">
        <f t="shared" si="5"/>
        <v>11384</v>
      </c>
      <c r="P59" s="379">
        <f t="shared" si="5"/>
        <v>10750</v>
      </c>
      <c r="Q59" s="379">
        <f t="shared" si="5"/>
        <v>10381</v>
      </c>
      <c r="R59" s="379">
        <f t="shared" si="5"/>
        <v>8197</v>
      </c>
      <c r="S59" s="379">
        <f t="shared" si="5"/>
        <v>20773</v>
      </c>
      <c r="T59" s="3"/>
      <c r="U59" s="3"/>
    </row>
    <row r="60" spans="1:21" s="2" customFormat="1" ht="15.75">
      <c r="A60" s="703" t="s">
        <v>139</v>
      </c>
      <c r="B60" s="704"/>
      <c r="C60" s="704"/>
      <c r="D60" s="704"/>
      <c r="E60" s="704"/>
      <c r="F60" s="705"/>
      <c r="G60" s="705"/>
      <c r="H60" s="705"/>
      <c r="I60" s="705"/>
      <c r="J60" s="705"/>
      <c r="K60" s="705"/>
      <c r="L60" s="705"/>
      <c r="M60" s="705"/>
      <c r="N60" s="705"/>
      <c r="O60" s="705"/>
      <c r="P60" s="705"/>
      <c r="Q60" s="705"/>
      <c r="R60" s="705"/>
      <c r="S60" s="706"/>
      <c r="T60" s="3"/>
      <c r="U60" s="3"/>
    </row>
    <row r="61" spans="1:19" ht="15.75">
      <c r="A61" s="289" t="s">
        <v>273</v>
      </c>
      <c r="B61" s="290"/>
      <c r="C61" s="290"/>
      <c r="D61" s="290"/>
      <c r="E61" s="287"/>
      <c r="F61" s="233">
        <v>0.35</v>
      </c>
      <c r="G61" s="350" t="s">
        <v>0</v>
      </c>
      <c r="H61" s="350" t="s">
        <v>0</v>
      </c>
      <c r="I61" s="350" t="s">
        <v>2</v>
      </c>
      <c r="J61" s="350" t="s">
        <v>0</v>
      </c>
      <c r="K61" s="350" t="s">
        <v>0</v>
      </c>
      <c r="L61" s="350" t="s">
        <v>0</v>
      </c>
      <c r="M61" s="350" t="s">
        <v>2</v>
      </c>
      <c r="N61" s="350" t="s">
        <v>0</v>
      </c>
      <c r="O61" s="350" t="s">
        <v>0</v>
      </c>
      <c r="P61" s="350" t="s">
        <v>0</v>
      </c>
      <c r="Q61" s="350" t="s">
        <v>2</v>
      </c>
      <c r="R61" s="350" t="s">
        <v>0</v>
      </c>
      <c r="S61" s="350" t="s">
        <v>0</v>
      </c>
    </row>
    <row r="62" spans="1:21" s="19" customFormat="1" ht="15.75">
      <c r="A62" s="289" t="s">
        <v>305</v>
      </c>
      <c r="B62" s="287"/>
      <c r="C62" s="287"/>
      <c r="D62" s="287"/>
      <c r="E62" s="287"/>
      <c r="F62" s="233">
        <v>1.3</v>
      </c>
      <c r="G62" s="350" t="s">
        <v>0</v>
      </c>
      <c r="H62" s="350" t="s">
        <v>0</v>
      </c>
      <c r="I62" s="350" t="s">
        <v>1</v>
      </c>
      <c r="J62" s="350" t="s">
        <v>0</v>
      </c>
      <c r="K62" s="350" t="s">
        <v>1</v>
      </c>
      <c r="L62" s="350" t="s">
        <v>0</v>
      </c>
      <c r="M62" s="350" t="s">
        <v>1</v>
      </c>
      <c r="N62" s="350" t="s">
        <v>0</v>
      </c>
      <c r="O62" s="350" t="s">
        <v>1</v>
      </c>
      <c r="P62" s="350" t="s">
        <v>0</v>
      </c>
      <c r="Q62" s="350" t="s">
        <v>1</v>
      </c>
      <c r="R62" s="350" t="s">
        <v>0</v>
      </c>
      <c r="S62" s="350" t="s">
        <v>1</v>
      </c>
      <c r="T62" s="3"/>
      <c r="U62" s="3"/>
    </row>
    <row r="63" spans="1:21" s="19" customFormat="1" ht="15.75">
      <c r="A63" s="289" t="s">
        <v>306</v>
      </c>
      <c r="B63" s="290"/>
      <c r="C63" s="290"/>
      <c r="D63" s="290"/>
      <c r="E63" s="287"/>
      <c r="F63" s="233" t="s">
        <v>371</v>
      </c>
      <c r="G63" s="350" t="s">
        <v>0</v>
      </c>
      <c r="H63" s="350" t="s">
        <v>1</v>
      </c>
      <c r="I63" s="350" t="s">
        <v>1</v>
      </c>
      <c r="J63" s="350" t="s">
        <v>1</v>
      </c>
      <c r="K63" s="350" t="s">
        <v>1</v>
      </c>
      <c r="L63" s="350" t="s">
        <v>1</v>
      </c>
      <c r="M63" s="350" t="s">
        <v>1</v>
      </c>
      <c r="N63" s="350" t="s">
        <v>1</v>
      </c>
      <c r="O63" s="350" t="s">
        <v>1</v>
      </c>
      <c r="P63" s="350" t="s">
        <v>1</v>
      </c>
      <c r="Q63" s="350" t="s">
        <v>1</v>
      </c>
      <c r="R63" s="350" t="s">
        <v>1</v>
      </c>
      <c r="S63" s="350" t="s">
        <v>1</v>
      </c>
      <c r="T63" s="3"/>
      <c r="U63" s="3"/>
    </row>
    <row r="64" spans="1:19" ht="15.75">
      <c r="A64" s="289" t="s">
        <v>307</v>
      </c>
      <c r="B64" s="287"/>
      <c r="C64" s="287"/>
      <c r="D64" s="287"/>
      <c r="E64" s="287"/>
      <c r="F64" s="233">
        <v>1.4</v>
      </c>
      <c r="G64" s="350" t="s">
        <v>0</v>
      </c>
      <c r="H64" s="350" t="s">
        <v>0</v>
      </c>
      <c r="I64" s="350" t="s">
        <v>1</v>
      </c>
      <c r="J64" s="350" t="s">
        <v>0</v>
      </c>
      <c r="K64" s="350" t="s">
        <v>1</v>
      </c>
      <c r="L64" s="350" t="s">
        <v>0</v>
      </c>
      <c r="M64" s="350" t="s">
        <v>1</v>
      </c>
      <c r="N64" s="350" t="s">
        <v>0</v>
      </c>
      <c r="O64" s="350" t="s">
        <v>1</v>
      </c>
      <c r="P64" s="350" t="s">
        <v>0</v>
      </c>
      <c r="Q64" s="350" t="s">
        <v>1</v>
      </c>
      <c r="R64" s="350" t="s">
        <v>0</v>
      </c>
      <c r="S64" s="350" t="s">
        <v>0</v>
      </c>
    </row>
    <row r="65" spans="1:19" ht="5.25" customHeight="1">
      <c r="A65" s="14"/>
      <c r="B65" s="14"/>
      <c r="C65" s="14"/>
      <c r="D65" s="14"/>
      <c r="E65" s="14"/>
      <c r="F65" s="20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35"/>
    </row>
    <row r="66" spans="1:19" ht="15.75">
      <c r="A66" s="293" t="s">
        <v>273</v>
      </c>
      <c r="B66" s="294"/>
      <c r="C66" s="294"/>
      <c r="D66" s="294"/>
      <c r="E66" s="294"/>
      <c r="F66" s="229">
        <v>0.35</v>
      </c>
      <c r="G66" s="325" t="s">
        <v>0</v>
      </c>
      <c r="H66" s="325" t="s">
        <v>2</v>
      </c>
      <c r="I66" s="325" t="s">
        <v>2</v>
      </c>
      <c r="J66" s="325" t="s">
        <v>2</v>
      </c>
      <c r="K66" s="325" t="s">
        <v>0</v>
      </c>
      <c r="L66" s="325" t="s">
        <v>2</v>
      </c>
      <c r="M66" s="325" t="s">
        <v>2</v>
      </c>
      <c r="N66" s="325" t="s">
        <v>2</v>
      </c>
      <c r="O66" s="325" t="s">
        <v>0</v>
      </c>
      <c r="P66" s="325" t="s">
        <v>2</v>
      </c>
      <c r="Q66" s="325" t="s">
        <v>2</v>
      </c>
      <c r="R66" s="325" t="s">
        <v>2</v>
      </c>
      <c r="S66" s="325" t="s">
        <v>0</v>
      </c>
    </row>
    <row r="67" spans="1:19" ht="15.75">
      <c r="A67" s="295" t="s">
        <v>274</v>
      </c>
      <c r="B67" s="296"/>
      <c r="C67" s="296"/>
      <c r="D67" s="296"/>
      <c r="E67" s="298"/>
      <c r="F67" s="227">
        <v>0.35</v>
      </c>
      <c r="G67" s="325" t="s">
        <v>0</v>
      </c>
      <c r="H67" s="325" t="s">
        <v>0</v>
      </c>
      <c r="I67" s="325" t="s">
        <v>2</v>
      </c>
      <c r="J67" s="325" t="s">
        <v>0</v>
      </c>
      <c r="K67" s="325" t="s">
        <v>0</v>
      </c>
      <c r="L67" s="325" t="s">
        <v>0</v>
      </c>
      <c r="M67" s="325" t="s">
        <v>2</v>
      </c>
      <c r="N67" s="325" t="s">
        <v>0</v>
      </c>
      <c r="O67" s="325" t="s">
        <v>0</v>
      </c>
      <c r="P67" s="325" t="s">
        <v>0</v>
      </c>
      <c r="Q67" s="325" t="s">
        <v>2</v>
      </c>
      <c r="R67" s="325" t="s">
        <v>0</v>
      </c>
      <c r="S67" s="325" t="s">
        <v>2</v>
      </c>
    </row>
    <row r="68" spans="1:21" ht="15.75">
      <c r="A68" s="295" t="s">
        <v>270</v>
      </c>
      <c r="B68" s="294"/>
      <c r="C68" s="294"/>
      <c r="D68" s="294"/>
      <c r="E68" s="294"/>
      <c r="F68" s="229">
        <v>0.4</v>
      </c>
      <c r="G68" s="325" t="s">
        <v>0</v>
      </c>
      <c r="H68" s="325" t="s">
        <v>0</v>
      </c>
      <c r="I68" s="325" t="s">
        <v>0</v>
      </c>
      <c r="J68" s="325" t="s">
        <v>2</v>
      </c>
      <c r="K68" s="325" t="s">
        <v>0</v>
      </c>
      <c r="L68" s="325" t="s">
        <v>0</v>
      </c>
      <c r="M68" s="325" t="s">
        <v>0</v>
      </c>
      <c r="N68" s="325" t="s">
        <v>0</v>
      </c>
      <c r="O68" s="325" t="s">
        <v>0</v>
      </c>
      <c r="P68" s="325" t="s">
        <v>2</v>
      </c>
      <c r="Q68" s="325" t="s">
        <v>0</v>
      </c>
      <c r="R68" s="325" t="s">
        <v>0</v>
      </c>
      <c r="S68" s="325" t="s">
        <v>0</v>
      </c>
      <c r="T68" s="3" t="s">
        <v>79</v>
      </c>
      <c r="U68" s="4" t="s">
        <v>80</v>
      </c>
    </row>
    <row r="69" spans="1:19" ht="15.75">
      <c r="A69" s="293" t="s">
        <v>7</v>
      </c>
      <c r="B69" s="296"/>
      <c r="C69" s="296"/>
      <c r="D69" s="296"/>
      <c r="E69" s="298"/>
      <c r="F69" s="230">
        <v>0.01</v>
      </c>
      <c r="G69" s="325" t="s">
        <v>0</v>
      </c>
      <c r="H69" s="325" t="s">
        <v>1</v>
      </c>
      <c r="I69" s="325" t="s">
        <v>0</v>
      </c>
      <c r="J69" s="325" t="s">
        <v>1</v>
      </c>
      <c r="K69" s="325" t="s">
        <v>0</v>
      </c>
      <c r="L69" s="325" t="s">
        <v>1</v>
      </c>
      <c r="M69" s="325" t="s">
        <v>0</v>
      </c>
      <c r="N69" s="325" t="s">
        <v>1</v>
      </c>
      <c r="O69" s="325" t="s">
        <v>0</v>
      </c>
      <c r="P69" s="325" t="s">
        <v>1</v>
      </c>
      <c r="Q69" s="325" t="s">
        <v>0</v>
      </c>
      <c r="R69" s="325" t="s">
        <v>1</v>
      </c>
      <c r="S69" s="325" t="s">
        <v>0</v>
      </c>
    </row>
    <row r="70" spans="1:19" ht="15.75">
      <c r="A70" s="409" t="s">
        <v>304</v>
      </c>
      <c r="B70" s="410"/>
      <c r="C70" s="410"/>
      <c r="D70" s="410"/>
      <c r="E70" s="411"/>
      <c r="F70" s="412">
        <v>0.4</v>
      </c>
      <c r="G70" s="325" t="s">
        <v>0</v>
      </c>
      <c r="H70" s="325" t="s">
        <v>1</v>
      </c>
      <c r="I70" s="325" t="s">
        <v>1</v>
      </c>
      <c r="J70" s="325" t="s">
        <v>1</v>
      </c>
      <c r="K70" s="325" t="s">
        <v>1</v>
      </c>
      <c r="L70" s="325" t="s">
        <v>1</v>
      </c>
      <c r="M70" s="325" t="s">
        <v>1</v>
      </c>
      <c r="N70" s="325" t="s">
        <v>1</v>
      </c>
      <c r="O70" s="325" t="s">
        <v>1</v>
      </c>
      <c r="P70" s="325" t="s">
        <v>1</v>
      </c>
      <c r="Q70" s="325" t="s">
        <v>1</v>
      </c>
      <c r="R70" s="325" t="s">
        <v>1</v>
      </c>
      <c r="S70" s="325" t="s">
        <v>1</v>
      </c>
    </row>
    <row r="71" spans="1:19" ht="15.75">
      <c r="A71" s="295" t="s">
        <v>262</v>
      </c>
      <c r="B71" s="296"/>
      <c r="C71" s="296"/>
      <c r="D71" s="296"/>
      <c r="E71" s="353"/>
      <c r="F71" s="231">
        <v>0.1</v>
      </c>
      <c r="G71" s="325" t="s">
        <v>0</v>
      </c>
      <c r="H71" s="325" t="s">
        <v>1</v>
      </c>
      <c r="I71" s="325" t="s">
        <v>1</v>
      </c>
      <c r="J71" s="325" t="s">
        <v>1</v>
      </c>
      <c r="K71" s="325" t="s">
        <v>1</v>
      </c>
      <c r="L71" s="325" t="s">
        <v>1</v>
      </c>
      <c r="M71" s="325" t="s">
        <v>1</v>
      </c>
      <c r="N71" s="325" t="s">
        <v>1</v>
      </c>
      <c r="O71" s="325" t="s">
        <v>1</v>
      </c>
      <c r="P71" s="325" t="s">
        <v>1</v>
      </c>
      <c r="Q71" s="325" t="s">
        <v>1</v>
      </c>
      <c r="R71" s="325" t="s">
        <v>1</v>
      </c>
      <c r="S71" s="325" t="s">
        <v>1</v>
      </c>
    </row>
    <row r="72" spans="1:21" s="2" customFormat="1" ht="15" customHeight="1">
      <c r="A72" s="293" t="s">
        <v>269</v>
      </c>
      <c r="B72" s="298"/>
      <c r="C72" s="298"/>
      <c r="D72" s="294"/>
      <c r="E72" s="298"/>
      <c r="F72" s="229">
        <v>0.3</v>
      </c>
      <c r="G72" s="325" t="s">
        <v>0</v>
      </c>
      <c r="H72" s="325" t="s">
        <v>2</v>
      </c>
      <c r="I72" s="325" t="s">
        <v>0</v>
      </c>
      <c r="J72" s="325" t="s">
        <v>0</v>
      </c>
      <c r="K72" s="325" t="s">
        <v>2</v>
      </c>
      <c r="L72" s="325" t="s">
        <v>0</v>
      </c>
      <c r="M72" s="325" t="s">
        <v>0</v>
      </c>
      <c r="N72" s="325" t="s">
        <v>0</v>
      </c>
      <c r="O72" s="325" t="s">
        <v>2</v>
      </c>
      <c r="P72" s="325" t="s">
        <v>0</v>
      </c>
      <c r="Q72" s="325" t="s">
        <v>2</v>
      </c>
      <c r="R72" s="325" t="s">
        <v>0</v>
      </c>
      <c r="S72" s="325" t="s">
        <v>0</v>
      </c>
      <c r="T72" s="3"/>
      <c r="U72" s="3"/>
    </row>
    <row r="73" spans="1:21" s="2" customFormat="1" ht="15.75" customHeight="1">
      <c r="A73" s="293" t="s">
        <v>263</v>
      </c>
      <c r="B73" s="294"/>
      <c r="C73" s="294"/>
      <c r="D73" s="296"/>
      <c r="E73" s="298"/>
      <c r="F73" s="229">
        <v>0.5</v>
      </c>
      <c r="G73" s="325" t="s">
        <v>0</v>
      </c>
      <c r="H73" s="325" t="s">
        <v>0</v>
      </c>
      <c r="I73" s="325" t="s">
        <v>2</v>
      </c>
      <c r="J73" s="325" t="s">
        <v>0</v>
      </c>
      <c r="K73" s="325" t="s">
        <v>0</v>
      </c>
      <c r="L73" s="325" t="s">
        <v>0</v>
      </c>
      <c r="M73" s="325" t="s">
        <v>2</v>
      </c>
      <c r="N73" s="325" t="s">
        <v>0</v>
      </c>
      <c r="O73" s="325" t="s">
        <v>2</v>
      </c>
      <c r="P73" s="325" t="s">
        <v>0</v>
      </c>
      <c r="Q73" s="325" t="s">
        <v>2</v>
      </c>
      <c r="R73" s="325" t="s">
        <v>0</v>
      </c>
      <c r="S73" s="325" t="s">
        <v>2</v>
      </c>
      <c r="T73" s="3"/>
      <c r="U73" s="3"/>
    </row>
    <row r="74" spans="1:21" s="2" customFormat="1" ht="15.75">
      <c r="A74" s="293" t="s">
        <v>268</v>
      </c>
      <c r="B74" s="298"/>
      <c r="C74" s="298"/>
      <c r="D74" s="294"/>
      <c r="E74" s="298"/>
      <c r="F74" s="229">
        <v>0.3</v>
      </c>
      <c r="G74" s="325" t="s">
        <v>0</v>
      </c>
      <c r="H74" s="325" t="s">
        <v>2</v>
      </c>
      <c r="I74" s="325" t="s">
        <v>0</v>
      </c>
      <c r="J74" s="325" t="s">
        <v>0</v>
      </c>
      <c r="K74" s="325" t="s">
        <v>2</v>
      </c>
      <c r="L74" s="325" t="s">
        <v>0</v>
      </c>
      <c r="M74" s="325" t="s">
        <v>0</v>
      </c>
      <c r="N74" s="325" t="s">
        <v>0</v>
      </c>
      <c r="O74" s="325" t="s">
        <v>2</v>
      </c>
      <c r="P74" s="325" t="s">
        <v>0</v>
      </c>
      <c r="Q74" s="325" t="s">
        <v>2</v>
      </c>
      <c r="R74" s="325" t="s">
        <v>0</v>
      </c>
      <c r="S74" s="325" t="s">
        <v>0</v>
      </c>
      <c r="T74" s="3"/>
      <c r="U74" s="3"/>
    </row>
    <row r="75" spans="1:21" s="2" customFormat="1" ht="15.75">
      <c r="A75" s="293" t="s">
        <v>267</v>
      </c>
      <c r="B75" s="294"/>
      <c r="C75" s="294"/>
      <c r="D75" s="294"/>
      <c r="E75" s="298"/>
      <c r="F75" s="229">
        <v>0.2</v>
      </c>
      <c r="G75" s="325" t="s">
        <v>0</v>
      </c>
      <c r="H75" s="325" t="s">
        <v>0</v>
      </c>
      <c r="I75" s="325" t="s">
        <v>0</v>
      </c>
      <c r="J75" s="325" t="s">
        <v>0</v>
      </c>
      <c r="K75" s="325" t="s">
        <v>58</v>
      </c>
      <c r="L75" s="325" t="s">
        <v>0</v>
      </c>
      <c r="M75" s="325" t="s">
        <v>2</v>
      </c>
      <c r="N75" s="325" t="s">
        <v>0</v>
      </c>
      <c r="O75" s="325" t="s">
        <v>2</v>
      </c>
      <c r="P75" s="325" t="s">
        <v>0</v>
      </c>
      <c r="Q75" s="325" t="s">
        <v>0</v>
      </c>
      <c r="R75" s="325" t="s">
        <v>0</v>
      </c>
      <c r="S75" s="325" t="s">
        <v>2</v>
      </c>
      <c r="T75" s="3"/>
      <c r="U75" s="3"/>
    </row>
    <row r="76" spans="1:21" s="2" customFormat="1" ht="15.75">
      <c r="A76" s="293" t="s">
        <v>333</v>
      </c>
      <c r="B76" s="298"/>
      <c r="C76" s="298"/>
      <c r="D76" s="296"/>
      <c r="E76" s="298"/>
      <c r="F76" s="229">
        <v>0.2</v>
      </c>
      <c r="G76" s="325" t="s">
        <v>0</v>
      </c>
      <c r="H76" s="325" t="s">
        <v>2</v>
      </c>
      <c r="I76" s="325" t="s">
        <v>0</v>
      </c>
      <c r="J76" s="325" t="s">
        <v>2</v>
      </c>
      <c r="K76" s="325" t="s">
        <v>0</v>
      </c>
      <c r="L76" s="325" t="s">
        <v>2</v>
      </c>
      <c r="M76" s="325" t="s">
        <v>0</v>
      </c>
      <c r="N76" s="325" t="s">
        <v>2</v>
      </c>
      <c r="O76" s="325" t="s">
        <v>0</v>
      </c>
      <c r="P76" s="325" t="s">
        <v>2</v>
      </c>
      <c r="Q76" s="325" t="s">
        <v>0</v>
      </c>
      <c r="R76" s="325" t="s">
        <v>2</v>
      </c>
      <c r="S76" s="325" t="s">
        <v>0</v>
      </c>
      <c r="T76" s="3"/>
      <c r="U76" s="3"/>
    </row>
    <row r="77" spans="1:21" s="2" customFormat="1" ht="18.75" customHeight="1">
      <c r="A77" s="293" t="s">
        <v>271</v>
      </c>
      <c r="B77" s="298"/>
      <c r="C77" s="298"/>
      <c r="D77" s="294"/>
      <c r="E77" s="298"/>
      <c r="F77" s="229">
        <v>0.2</v>
      </c>
      <c r="G77" s="325" t="s">
        <v>0</v>
      </c>
      <c r="H77" s="325" t="s">
        <v>0</v>
      </c>
      <c r="I77" s="325" t="s">
        <v>2</v>
      </c>
      <c r="J77" s="325" t="s">
        <v>0</v>
      </c>
      <c r="K77" s="325" t="s">
        <v>2</v>
      </c>
      <c r="L77" s="325" t="s">
        <v>0</v>
      </c>
      <c r="M77" s="325" t="s">
        <v>0</v>
      </c>
      <c r="N77" s="325" t="s">
        <v>0</v>
      </c>
      <c r="O77" s="325" t="s">
        <v>2</v>
      </c>
      <c r="P77" s="325" t="s">
        <v>0</v>
      </c>
      <c r="Q77" s="325" t="s">
        <v>2</v>
      </c>
      <c r="R77" s="325" t="s">
        <v>0</v>
      </c>
      <c r="S77" s="325" t="s">
        <v>58</v>
      </c>
      <c r="T77" s="3"/>
      <c r="U77" s="3"/>
    </row>
    <row r="78" spans="1:21" s="2" customFormat="1" ht="15.75">
      <c r="A78" s="295" t="s">
        <v>265</v>
      </c>
      <c r="B78" s="294"/>
      <c r="C78" s="294"/>
      <c r="D78" s="294"/>
      <c r="E78" s="353"/>
      <c r="F78" s="231">
        <v>0.4</v>
      </c>
      <c r="G78" s="700" t="s">
        <v>264</v>
      </c>
      <c r="H78" s="701"/>
      <c r="I78" s="701"/>
      <c r="J78" s="701"/>
      <c r="K78" s="701"/>
      <c r="L78" s="701"/>
      <c r="M78" s="701"/>
      <c r="N78" s="701"/>
      <c r="O78" s="701"/>
      <c r="P78" s="701"/>
      <c r="Q78" s="701"/>
      <c r="R78" s="701"/>
      <c r="S78" s="702"/>
      <c r="T78" s="3"/>
      <c r="U78" s="3"/>
    </row>
    <row r="79" spans="1:21" s="2" customFormat="1" ht="6" customHeight="1">
      <c r="A79" s="312"/>
      <c r="B79" s="312"/>
      <c r="C79" s="312"/>
      <c r="D79" s="312"/>
      <c r="E79" s="312"/>
      <c r="F79" s="20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3"/>
      <c r="U79" s="3"/>
    </row>
    <row r="80" spans="1:21" s="2" customFormat="1" ht="17.25" customHeight="1">
      <c r="A80" s="306"/>
      <c r="B80" s="243" t="s">
        <v>294</v>
      </c>
      <c r="C80" s="243" t="s">
        <v>295</v>
      </c>
      <c r="D80" s="243" t="s">
        <v>302</v>
      </c>
      <c r="E80" s="300" t="s">
        <v>303</v>
      </c>
      <c r="F80" s="355"/>
      <c r="G80" s="380">
        <v>2</v>
      </c>
      <c r="H80" s="316">
        <v>15</v>
      </c>
      <c r="I80" s="316">
        <v>30</v>
      </c>
      <c r="J80" s="316">
        <v>45</v>
      </c>
      <c r="K80" s="316">
        <v>60</v>
      </c>
      <c r="L80" s="316">
        <v>75</v>
      </c>
      <c r="M80" s="316">
        <v>90</v>
      </c>
      <c r="N80" s="316">
        <v>105</v>
      </c>
      <c r="O80" s="316">
        <v>120</v>
      </c>
      <c r="P80" s="316">
        <v>135</v>
      </c>
      <c r="Q80" s="316">
        <v>150</v>
      </c>
      <c r="R80" s="316">
        <v>165</v>
      </c>
      <c r="S80" s="316">
        <v>180</v>
      </c>
      <c r="T80" s="3"/>
      <c r="U80" s="3"/>
    </row>
    <row r="81" spans="1:21" s="2" customFormat="1" ht="15">
      <c r="A81" s="299" t="s">
        <v>411</v>
      </c>
      <c r="B81" s="243">
        <v>420</v>
      </c>
      <c r="C81" s="243">
        <v>5</v>
      </c>
      <c r="D81" s="243" t="s">
        <v>299</v>
      </c>
      <c r="E81" s="300">
        <f aca="true" t="shared" si="6" ref="E81:E93">B81*C81</f>
        <v>2100</v>
      </c>
      <c r="F81" s="243"/>
      <c r="G81" s="385">
        <f>E81</f>
        <v>2100</v>
      </c>
      <c r="H81" s="386">
        <f>E81</f>
        <v>2100</v>
      </c>
      <c r="I81" s="386">
        <f>E81</f>
        <v>2100</v>
      </c>
      <c r="J81" s="386">
        <f>E81</f>
        <v>2100</v>
      </c>
      <c r="K81" s="386">
        <f>E81</f>
        <v>2100</v>
      </c>
      <c r="L81" s="386">
        <f>E81</f>
        <v>2100</v>
      </c>
      <c r="M81" s="386">
        <f>E81</f>
        <v>2100</v>
      </c>
      <c r="N81" s="386">
        <f>E81</f>
        <v>2100</v>
      </c>
      <c r="O81" s="386">
        <f>E81</f>
        <v>2100</v>
      </c>
      <c r="P81" s="386">
        <f>E81</f>
        <v>2100</v>
      </c>
      <c r="Q81" s="386">
        <f>E81</f>
        <v>2100</v>
      </c>
      <c r="R81" s="386">
        <f>E81</f>
        <v>2100</v>
      </c>
      <c r="S81" s="386">
        <f>E81</f>
        <v>2100</v>
      </c>
      <c r="T81" s="3"/>
      <c r="U81" s="3"/>
    </row>
    <row r="82" spans="1:21" s="2" customFormat="1" ht="15">
      <c r="A82" s="302" t="s">
        <v>308</v>
      </c>
      <c r="B82" s="243">
        <v>630</v>
      </c>
      <c r="C82" s="243">
        <v>1.9</v>
      </c>
      <c r="D82" s="243" t="s">
        <v>299</v>
      </c>
      <c r="E82" s="300">
        <f t="shared" si="6"/>
        <v>1197</v>
      </c>
      <c r="F82" s="243"/>
      <c r="G82" s="381"/>
      <c r="H82" s="371"/>
      <c r="I82" s="371"/>
      <c r="J82" s="371">
        <f>E82</f>
        <v>1197</v>
      </c>
      <c r="K82" s="371"/>
      <c r="L82" s="371"/>
      <c r="M82" s="371">
        <f>E82</f>
        <v>1197</v>
      </c>
      <c r="N82" s="371"/>
      <c r="O82" s="371"/>
      <c r="P82" s="371">
        <f>E82</f>
        <v>1197</v>
      </c>
      <c r="Q82" s="371"/>
      <c r="R82" s="371"/>
      <c r="S82" s="371">
        <f>E82</f>
        <v>1197</v>
      </c>
      <c r="T82" s="3"/>
      <c r="U82" s="3"/>
    </row>
    <row r="83" spans="1:21" s="2" customFormat="1" ht="15">
      <c r="A83" s="365" t="s">
        <v>297</v>
      </c>
      <c r="B83" s="243">
        <v>630</v>
      </c>
      <c r="C83" s="243">
        <v>1.6</v>
      </c>
      <c r="D83" s="243" t="s">
        <v>299</v>
      </c>
      <c r="E83" s="300">
        <f t="shared" si="6"/>
        <v>1008</v>
      </c>
      <c r="F83" s="243"/>
      <c r="G83" s="381"/>
      <c r="H83" s="371"/>
      <c r="I83" s="371"/>
      <c r="J83" s="371">
        <f>E83</f>
        <v>1008</v>
      </c>
      <c r="K83" s="371"/>
      <c r="L83" s="371"/>
      <c r="M83" s="371">
        <f>E83</f>
        <v>1008</v>
      </c>
      <c r="N83" s="371"/>
      <c r="O83" s="371"/>
      <c r="P83" s="371">
        <f>E83</f>
        <v>1008</v>
      </c>
      <c r="Q83" s="371"/>
      <c r="R83" s="371"/>
      <c r="S83" s="371">
        <f>E83</f>
        <v>1008</v>
      </c>
      <c r="T83" s="3"/>
      <c r="U83" s="3"/>
    </row>
    <row r="84" spans="1:21" s="2" customFormat="1" ht="15">
      <c r="A84" s="414" t="s">
        <v>298</v>
      </c>
      <c r="B84" s="243">
        <v>630</v>
      </c>
      <c r="C84" s="243">
        <v>1.9</v>
      </c>
      <c r="D84" s="243" t="s">
        <v>299</v>
      </c>
      <c r="E84" s="300">
        <f t="shared" si="6"/>
        <v>1197</v>
      </c>
      <c r="F84" s="243"/>
      <c r="G84" s="381"/>
      <c r="H84" s="371">
        <f>E84</f>
        <v>1197</v>
      </c>
      <c r="I84" s="371"/>
      <c r="J84" s="371"/>
      <c r="K84" s="371">
        <f>E84</f>
        <v>1197</v>
      </c>
      <c r="L84" s="371"/>
      <c r="M84" s="371"/>
      <c r="N84" s="371">
        <f>E84</f>
        <v>1197</v>
      </c>
      <c r="O84" s="371"/>
      <c r="P84" s="371"/>
      <c r="Q84" s="371">
        <f>E84</f>
        <v>1197</v>
      </c>
      <c r="R84" s="371"/>
      <c r="S84" s="371"/>
      <c r="T84" s="3"/>
      <c r="U84" s="3"/>
    </row>
    <row r="85" spans="1:21" s="2" customFormat="1" ht="15.75" customHeight="1">
      <c r="A85" s="306" t="s">
        <v>390</v>
      </c>
      <c r="B85" s="243">
        <v>780</v>
      </c>
      <c r="C85" s="243">
        <v>2.5</v>
      </c>
      <c r="D85" s="243" t="s">
        <v>299</v>
      </c>
      <c r="E85" s="300">
        <f t="shared" si="6"/>
        <v>1950</v>
      </c>
      <c r="F85" s="243"/>
      <c r="G85" s="381"/>
      <c r="H85" s="371"/>
      <c r="I85" s="371"/>
      <c r="J85" s="371"/>
      <c r="K85" s="384">
        <f>E85</f>
        <v>1950</v>
      </c>
      <c r="L85" s="384"/>
      <c r="M85" s="384"/>
      <c r="N85" s="384"/>
      <c r="O85" s="384"/>
      <c r="P85" s="384"/>
      <c r="Q85" s="384"/>
      <c r="R85" s="384">
        <f>E85</f>
        <v>1950</v>
      </c>
      <c r="S85" s="371"/>
      <c r="T85" s="3"/>
      <c r="U85" s="3"/>
    </row>
    <row r="86" spans="1:21" s="2" customFormat="1" ht="15">
      <c r="A86" s="306" t="s">
        <v>287</v>
      </c>
      <c r="B86" s="243">
        <v>720</v>
      </c>
      <c r="C86" s="243">
        <v>1</v>
      </c>
      <c r="D86" s="243" t="s">
        <v>300</v>
      </c>
      <c r="E86" s="300">
        <f t="shared" si="6"/>
        <v>720</v>
      </c>
      <c r="F86" s="243"/>
      <c r="G86" s="381">
        <f>E86</f>
        <v>720</v>
      </c>
      <c r="H86" s="371">
        <f>E86</f>
        <v>720</v>
      </c>
      <c r="I86" s="371">
        <f>E86</f>
        <v>720</v>
      </c>
      <c r="J86" s="371">
        <f>E86</f>
        <v>720</v>
      </c>
      <c r="K86" s="371">
        <f>E86</f>
        <v>720</v>
      </c>
      <c r="L86" s="371">
        <f>E86</f>
        <v>720</v>
      </c>
      <c r="M86" s="371">
        <f>E86</f>
        <v>720</v>
      </c>
      <c r="N86" s="371">
        <f>E86</f>
        <v>720</v>
      </c>
      <c r="O86" s="371">
        <f>E86</f>
        <v>720</v>
      </c>
      <c r="P86" s="371">
        <f>E86</f>
        <v>720</v>
      </c>
      <c r="Q86" s="371">
        <f>E86</f>
        <v>720</v>
      </c>
      <c r="R86" s="371">
        <f>E86</f>
        <v>720</v>
      </c>
      <c r="S86" s="371">
        <f>E86</f>
        <v>720</v>
      </c>
      <c r="T86" s="3"/>
      <c r="U86" s="3"/>
    </row>
    <row r="87" spans="1:21" s="2" customFormat="1" ht="15">
      <c r="A87" s="306" t="s">
        <v>288</v>
      </c>
      <c r="B87" s="243">
        <v>1500</v>
      </c>
      <c r="C87" s="243">
        <v>1</v>
      </c>
      <c r="D87" s="243" t="s">
        <v>300</v>
      </c>
      <c r="E87" s="300">
        <f t="shared" si="6"/>
        <v>1500</v>
      </c>
      <c r="F87" s="243"/>
      <c r="G87" s="381"/>
      <c r="H87" s="371"/>
      <c r="I87" s="371">
        <f>E87</f>
        <v>1500</v>
      </c>
      <c r="J87" s="371"/>
      <c r="K87" s="371">
        <f>E87</f>
        <v>1500</v>
      </c>
      <c r="L87" s="371"/>
      <c r="M87" s="371">
        <f>E87</f>
        <v>1500</v>
      </c>
      <c r="N87" s="371"/>
      <c r="O87" s="371">
        <f>E87</f>
        <v>1500</v>
      </c>
      <c r="P87" s="371"/>
      <c r="Q87" s="371">
        <f>E87</f>
        <v>1500</v>
      </c>
      <c r="R87" s="371"/>
      <c r="S87" s="371">
        <f>E87</f>
        <v>1500</v>
      </c>
      <c r="T87" s="3"/>
      <c r="U87" s="3"/>
    </row>
    <row r="88" spans="1:21" s="2" customFormat="1" ht="15">
      <c r="A88" s="306" t="s">
        <v>289</v>
      </c>
      <c r="B88" s="243">
        <v>25000</v>
      </c>
      <c r="C88" s="243">
        <v>1</v>
      </c>
      <c r="D88" s="243" t="s">
        <v>300</v>
      </c>
      <c r="E88" s="300">
        <f t="shared" si="6"/>
        <v>25000</v>
      </c>
      <c r="F88" s="243"/>
      <c r="G88" s="381"/>
      <c r="H88" s="371"/>
      <c r="I88" s="371"/>
      <c r="J88" s="371"/>
      <c r="K88" s="371"/>
      <c r="L88" s="371"/>
      <c r="M88" s="371"/>
      <c r="N88" s="371">
        <f>E88</f>
        <v>25000</v>
      </c>
      <c r="O88" s="371"/>
      <c r="P88" s="371"/>
      <c r="Q88" s="371"/>
      <c r="R88" s="371"/>
      <c r="S88" s="371"/>
      <c r="T88" s="3"/>
      <c r="U88" s="3"/>
    </row>
    <row r="89" spans="1:21" s="2" customFormat="1" ht="14.25" customHeight="1">
      <c r="A89" s="306" t="s">
        <v>290</v>
      </c>
      <c r="B89" s="243">
        <v>2000</v>
      </c>
      <c r="C89" s="243">
        <v>1</v>
      </c>
      <c r="D89" s="243" t="s">
        <v>300</v>
      </c>
      <c r="E89" s="300">
        <f t="shared" si="6"/>
        <v>2000</v>
      </c>
      <c r="F89" s="243"/>
      <c r="G89" s="381"/>
      <c r="H89" s="371"/>
      <c r="I89" s="371"/>
      <c r="J89" s="371">
        <f>E89</f>
        <v>2000</v>
      </c>
      <c r="K89" s="371"/>
      <c r="L89" s="371"/>
      <c r="M89" s="371">
        <f>E89</f>
        <v>2000</v>
      </c>
      <c r="N89" s="371"/>
      <c r="O89" s="371"/>
      <c r="P89" s="371">
        <f>E89</f>
        <v>2000</v>
      </c>
      <c r="Q89" s="371"/>
      <c r="R89" s="371"/>
      <c r="S89" s="371">
        <f>E89</f>
        <v>2000</v>
      </c>
      <c r="T89" s="3"/>
      <c r="U89" s="3"/>
    </row>
    <row r="90" spans="1:21" s="2" customFormat="1" ht="15">
      <c r="A90" s="308" t="s">
        <v>412</v>
      </c>
      <c r="B90" s="243">
        <v>550</v>
      </c>
      <c r="C90" s="243">
        <v>4</v>
      </c>
      <c r="D90" s="243" t="s">
        <v>300</v>
      </c>
      <c r="E90" s="300">
        <f t="shared" si="6"/>
        <v>2200</v>
      </c>
      <c r="F90" s="243"/>
      <c r="G90" s="381"/>
      <c r="H90" s="371"/>
      <c r="I90" s="371"/>
      <c r="J90" s="371"/>
      <c r="K90" s="371">
        <f>E90</f>
        <v>2200</v>
      </c>
      <c r="L90" s="371"/>
      <c r="M90" s="371"/>
      <c r="N90" s="371"/>
      <c r="O90" s="371">
        <f>E90</f>
        <v>2200</v>
      </c>
      <c r="P90" s="371"/>
      <c r="Q90" s="371"/>
      <c r="R90" s="371"/>
      <c r="S90" s="371">
        <f>E90</f>
        <v>2200</v>
      </c>
      <c r="T90" s="3"/>
      <c r="U90" s="3"/>
    </row>
    <row r="91" spans="1:21" s="2" customFormat="1" ht="15">
      <c r="A91" s="302" t="s">
        <v>410</v>
      </c>
      <c r="B91" s="243">
        <v>300</v>
      </c>
      <c r="C91" s="243">
        <v>3.7</v>
      </c>
      <c r="D91" s="243" t="s">
        <v>299</v>
      </c>
      <c r="E91" s="300">
        <f t="shared" si="6"/>
        <v>1110</v>
      </c>
      <c r="F91" s="243"/>
      <c r="G91" s="385"/>
      <c r="H91" s="386"/>
      <c r="I91" s="386"/>
      <c r="J91" s="386">
        <f>E91</f>
        <v>1110</v>
      </c>
      <c r="K91" s="386"/>
      <c r="L91" s="386"/>
      <c r="M91" s="386">
        <f>E91</f>
        <v>1110</v>
      </c>
      <c r="N91" s="386"/>
      <c r="O91" s="386"/>
      <c r="P91" s="386">
        <f>E91</f>
        <v>1110</v>
      </c>
      <c r="Q91" s="386"/>
      <c r="R91" s="386"/>
      <c r="S91" s="386">
        <f>E91</f>
        <v>1110</v>
      </c>
      <c r="T91" s="3"/>
      <c r="U91" s="3"/>
    </row>
    <row r="92" spans="1:21" s="2" customFormat="1" ht="15">
      <c r="A92" s="306" t="s">
        <v>292</v>
      </c>
      <c r="B92" s="243">
        <v>490</v>
      </c>
      <c r="C92" s="243">
        <v>0.5</v>
      </c>
      <c r="D92" s="243" t="s">
        <v>299</v>
      </c>
      <c r="E92" s="300">
        <f t="shared" si="6"/>
        <v>245</v>
      </c>
      <c r="F92" s="243"/>
      <c r="G92" s="381"/>
      <c r="H92" s="371"/>
      <c r="I92" s="371">
        <f>E92</f>
        <v>245</v>
      </c>
      <c r="J92" s="371"/>
      <c r="K92" s="371">
        <f>E92</f>
        <v>245</v>
      </c>
      <c r="L92" s="371"/>
      <c r="M92" s="371">
        <f>E92</f>
        <v>245</v>
      </c>
      <c r="N92" s="371"/>
      <c r="O92" s="371">
        <f>E92</f>
        <v>245</v>
      </c>
      <c r="P92" s="371"/>
      <c r="Q92" s="371">
        <f>E92</f>
        <v>245</v>
      </c>
      <c r="R92" s="371"/>
      <c r="S92" s="371">
        <f>E92</f>
        <v>245</v>
      </c>
      <c r="T92" s="3"/>
      <c r="U92" s="3"/>
    </row>
    <row r="93" spans="1:21" s="2" customFormat="1" ht="15">
      <c r="A93" s="306" t="s">
        <v>293</v>
      </c>
      <c r="B93" s="243">
        <v>2800</v>
      </c>
      <c r="C93" s="243">
        <v>1</v>
      </c>
      <c r="D93" s="243" t="s">
        <v>300</v>
      </c>
      <c r="E93" s="300">
        <f t="shared" si="6"/>
        <v>2800</v>
      </c>
      <c r="F93" s="243"/>
      <c r="G93" s="381"/>
      <c r="H93" s="371"/>
      <c r="I93" s="371"/>
      <c r="J93" s="371"/>
      <c r="K93" s="371"/>
      <c r="L93" s="371"/>
      <c r="M93" s="371">
        <f>E93</f>
        <v>2800</v>
      </c>
      <c r="N93" s="371"/>
      <c r="O93" s="371"/>
      <c r="P93" s="371"/>
      <c r="Q93" s="371"/>
      <c r="R93" s="371"/>
      <c r="S93" s="371">
        <f>E93</f>
        <v>2800</v>
      </c>
      <c r="T93" s="3"/>
      <c r="U93" s="3"/>
    </row>
    <row r="94" spans="1:21" s="2" customFormat="1" ht="15.75" customHeight="1">
      <c r="A94" s="312"/>
      <c r="B94" s="14"/>
      <c r="C94" s="14"/>
      <c r="D94" s="20"/>
      <c r="E94" s="414" t="s">
        <v>313</v>
      </c>
      <c r="F94" s="243"/>
      <c r="G94" s="371">
        <f>G81+G86</f>
        <v>2820</v>
      </c>
      <c r="H94" s="371">
        <f>SUM(G94)</f>
        <v>2820</v>
      </c>
      <c r="I94" s="371">
        <f>SUM(I81:I93)</f>
        <v>4565</v>
      </c>
      <c r="J94" s="371">
        <f>SUM(J81:J93)</f>
        <v>8135</v>
      </c>
      <c r="K94" s="371">
        <f>K81+K84+K86+K87+K90+K92</f>
        <v>7962</v>
      </c>
      <c r="L94" s="371">
        <f aca="true" t="shared" si="7" ref="L94:Q94">SUM(L81:L93)</f>
        <v>2820</v>
      </c>
      <c r="M94" s="371">
        <f t="shared" si="7"/>
        <v>12680</v>
      </c>
      <c r="N94" s="371">
        <f t="shared" si="7"/>
        <v>29017</v>
      </c>
      <c r="O94" s="371">
        <f t="shared" si="7"/>
        <v>6765</v>
      </c>
      <c r="P94" s="371">
        <f t="shared" si="7"/>
        <v>8135</v>
      </c>
      <c r="Q94" s="371">
        <f t="shared" si="7"/>
        <v>5762</v>
      </c>
      <c r="R94" s="371">
        <f>R81+R86</f>
        <v>2820</v>
      </c>
      <c r="S94" s="371">
        <f>SUM(S81:S93)</f>
        <v>14880</v>
      </c>
      <c r="T94" s="3"/>
      <c r="U94" s="3"/>
    </row>
    <row r="95" spans="1:21" s="2" customFormat="1" ht="15" customHeight="1">
      <c r="A95" s="312"/>
      <c r="B95" s="312"/>
      <c r="C95" s="312"/>
      <c r="D95" s="14"/>
      <c r="E95" s="306" t="s">
        <v>312</v>
      </c>
      <c r="F95" s="243"/>
      <c r="G95" s="371">
        <f>G94</f>
        <v>2820</v>
      </c>
      <c r="H95" s="371">
        <f>H94</f>
        <v>2820</v>
      </c>
      <c r="I95" s="371">
        <f>I94</f>
        <v>4565</v>
      </c>
      <c r="J95" s="371">
        <f>J94-J91</f>
        <v>7025</v>
      </c>
      <c r="K95" s="371">
        <f>K94+K85</f>
        <v>9912</v>
      </c>
      <c r="L95" s="371">
        <f>L94</f>
        <v>2820</v>
      </c>
      <c r="M95" s="371">
        <f>M94-M91</f>
        <v>11570</v>
      </c>
      <c r="N95" s="371">
        <f>N94</f>
        <v>29017</v>
      </c>
      <c r="O95" s="371">
        <f>O94</f>
        <v>6765</v>
      </c>
      <c r="P95" s="371">
        <f>P94-P91</f>
        <v>7025</v>
      </c>
      <c r="Q95" s="371">
        <f>Q94</f>
        <v>5762</v>
      </c>
      <c r="R95" s="371">
        <f>R94+R85</f>
        <v>4770</v>
      </c>
      <c r="S95" s="371">
        <f>S94-S91</f>
        <v>13770</v>
      </c>
      <c r="T95" s="3"/>
      <c r="U95" s="3"/>
    </row>
    <row r="96" spans="1:21" s="2" customFormat="1" ht="6.75" customHeight="1">
      <c r="A96" s="312"/>
      <c r="B96" s="312"/>
      <c r="C96" s="312"/>
      <c r="D96" s="14"/>
      <c r="E96" s="352"/>
      <c r="F96" s="20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"/>
      <c r="U96" s="3"/>
    </row>
    <row r="97" spans="1:21" s="2" customFormat="1" ht="16.5" customHeight="1">
      <c r="A97" s="317"/>
      <c r="B97" s="357"/>
      <c r="C97" s="357"/>
      <c r="D97" s="357"/>
      <c r="E97" s="319"/>
      <c r="F97" s="243"/>
      <c r="G97" s="38"/>
      <c r="H97" s="14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"/>
      <c r="U97" s="3"/>
    </row>
    <row r="98" spans="1:21" s="2" customFormat="1" ht="19.5" customHeight="1">
      <c r="A98" s="317"/>
      <c r="B98" s="357"/>
      <c r="C98" s="357"/>
      <c r="D98" s="357"/>
      <c r="E98" s="319"/>
      <c r="F98" s="243"/>
      <c r="G98" s="38"/>
      <c r="H98" s="14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"/>
      <c r="U98" s="3"/>
    </row>
    <row r="99" spans="1:21" s="2" customFormat="1" ht="14.25" customHeight="1">
      <c r="A99" s="317"/>
      <c r="B99" s="357"/>
      <c r="C99" s="357"/>
      <c r="D99" s="357"/>
      <c r="E99" s="319"/>
      <c r="F99" s="243"/>
      <c r="G99" s="38"/>
      <c r="H99" s="14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"/>
      <c r="U99" s="3"/>
    </row>
    <row r="100" spans="1:21" s="2" customFormat="1" ht="12" customHeight="1">
      <c r="A100" s="312"/>
      <c r="B100" s="36"/>
      <c r="C100" s="36"/>
      <c r="D100" s="36"/>
      <c r="E100" s="312"/>
      <c r="F100" s="20"/>
      <c r="G100" s="38"/>
      <c r="H100" s="14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"/>
      <c r="U100" s="3"/>
    </row>
    <row r="101" spans="1:21" s="2" customFormat="1" ht="15" customHeight="1">
      <c r="A101" s="707" t="s">
        <v>144</v>
      </c>
      <c r="B101" s="707"/>
      <c r="C101" s="707"/>
      <c r="D101" s="707"/>
      <c r="E101" s="707"/>
      <c r="F101" s="707"/>
      <c r="G101" s="707"/>
      <c r="H101" s="707"/>
      <c r="I101" s="707"/>
      <c r="J101" s="707"/>
      <c r="K101" s="707"/>
      <c r="L101" s="14"/>
      <c r="M101" s="14"/>
      <c r="N101" s="14"/>
      <c r="O101" s="14"/>
      <c r="P101" s="14"/>
      <c r="Q101" s="14"/>
      <c r="R101" s="14"/>
      <c r="S101" s="14"/>
      <c r="T101" s="3"/>
      <c r="U101" s="3"/>
    </row>
    <row r="102" spans="1:21" s="2" customFormat="1" ht="10.5" customHeight="1">
      <c r="A102" s="14"/>
      <c r="B102" s="14"/>
      <c r="C102" s="14"/>
      <c r="D102" s="14"/>
      <c r="E102" s="14"/>
      <c r="F102" s="20"/>
      <c r="G102" s="20"/>
      <c r="H102" s="20"/>
      <c r="I102" s="20"/>
      <c r="J102" s="20"/>
      <c r="K102" s="20"/>
      <c r="L102" s="14"/>
      <c r="M102" s="14"/>
      <c r="N102" s="14"/>
      <c r="O102" s="14"/>
      <c r="P102" s="14"/>
      <c r="Q102" s="14"/>
      <c r="R102" s="14"/>
      <c r="S102" s="14"/>
      <c r="T102" s="3"/>
      <c r="U102" s="3"/>
    </row>
    <row r="103" spans="1:21" s="2" customFormat="1" ht="15.75">
      <c r="A103" s="708" t="s">
        <v>378</v>
      </c>
      <c r="B103" s="708"/>
      <c r="C103" s="708"/>
      <c r="D103" s="708"/>
      <c r="E103" s="708"/>
      <c r="F103" s="660"/>
      <c r="G103" s="20"/>
      <c r="H103" s="20"/>
      <c r="I103" s="20"/>
      <c r="J103" s="20"/>
      <c r="K103" s="20"/>
      <c r="L103" s="14"/>
      <c r="M103" s="14"/>
      <c r="N103" s="14"/>
      <c r="O103" s="14"/>
      <c r="P103" s="14"/>
      <c r="Q103" s="14"/>
      <c r="R103" s="14"/>
      <c r="S103" s="14"/>
      <c r="T103" s="3"/>
      <c r="U103" s="3"/>
    </row>
    <row r="104" spans="1:21" s="2" customFormat="1" ht="15.75">
      <c r="A104" s="13"/>
      <c r="B104" s="13"/>
      <c r="C104" s="13"/>
      <c r="D104" s="13"/>
      <c r="E104" s="13"/>
      <c r="F104" s="14"/>
      <c r="G104" s="20"/>
      <c r="H104" s="20"/>
      <c r="I104" s="20"/>
      <c r="J104" s="20"/>
      <c r="K104" s="20"/>
      <c r="L104" s="14"/>
      <c r="M104" s="14"/>
      <c r="N104" s="14"/>
      <c r="O104" s="14"/>
      <c r="P104" s="14"/>
      <c r="Q104" s="14"/>
      <c r="R104" s="14"/>
      <c r="S104" s="14"/>
      <c r="T104" s="3"/>
      <c r="U104" s="3"/>
    </row>
    <row r="105" spans="1:21" s="2" customFormat="1" ht="15.75">
      <c r="A105" s="708" t="s">
        <v>379</v>
      </c>
      <c r="B105" s="708"/>
      <c r="C105" s="708"/>
      <c r="D105" s="708"/>
      <c r="E105" s="708"/>
      <c r="F105" s="660"/>
      <c r="G105" s="660"/>
      <c r="H105" s="660"/>
      <c r="I105" s="660"/>
      <c r="J105" s="660"/>
      <c r="K105" s="660"/>
      <c r="L105" s="660"/>
      <c r="M105" s="660"/>
      <c r="N105" s="660"/>
      <c r="O105" s="660"/>
      <c r="P105" s="660"/>
      <c r="Q105" s="660"/>
      <c r="R105" s="660"/>
      <c r="S105" s="660"/>
      <c r="T105" s="3"/>
      <c r="U105" s="3"/>
    </row>
    <row r="106" spans="1:21" s="2" customFormat="1" ht="15.75">
      <c r="A106" s="13"/>
      <c r="B106" s="13"/>
      <c r="C106" s="13"/>
      <c r="D106" s="13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3"/>
      <c r="U106" s="3"/>
    </row>
    <row r="107" spans="1:21" s="2" customFormat="1" ht="15">
      <c r="A107" s="14" t="s">
        <v>141</v>
      </c>
      <c r="B107" s="14"/>
      <c r="C107" s="14"/>
      <c r="D107" s="14"/>
      <c r="E107" s="14"/>
      <c r="F107" s="20"/>
      <c r="G107" s="20"/>
      <c r="H107" s="20"/>
      <c r="I107" s="20"/>
      <c r="J107" s="20"/>
      <c r="K107" s="20"/>
      <c r="L107" s="14"/>
      <c r="M107" s="14"/>
      <c r="N107" s="14"/>
      <c r="O107" s="14"/>
      <c r="P107" s="14"/>
      <c r="Q107" s="14"/>
      <c r="R107" s="14"/>
      <c r="S107" s="14"/>
      <c r="T107" s="3"/>
      <c r="U107" s="3"/>
    </row>
    <row r="108" spans="1:21" s="2" customFormat="1" ht="15">
      <c r="A108" s="14"/>
      <c r="B108" s="14"/>
      <c r="C108" s="14"/>
      <c r="D108" s="14"/>
      <c r="E108" s="14"/>
      <c r="F108" s="20"/>
      <c r="G108" s="20"/>
      <c r="H108" s="20"/>
      <c r="I108" s="20"/>
      <c r="J108" s="20"/>
      <c r="K108" s="20"/>
      <c r="L108" s="14"/>
      <c r="M108" s="14"/>
      <c r="N108" s="14"/>
      <c r="O108" s="14"/>
      <c r="P108" s="14"/>
      <c r="Q108" s="14"/>
      <c r="R108" s="14"/>
      <c r="S108" s="14"/>
      <c r="T108" s="3"/>
      <c r="U108" s="3"/>
    </row>
    <row r="109" spans="1:21" s="2" customFormat="1" ht="15">
      <c r="A109" s="14" t="s">
        <v>314</v>
      </c>
      <c r="B109" s="14"/>
      <c r="C109" s="14"/>
      <c r="D109" s="14"/>
      <c r="E109" s="14"/>
      <c r="F109" s="20"/>
      <c r="G109" s="20"/>
      <c r="H109" s="20"/>
      <c r="I109" s="20"/>
      <c r="J109" s="20"/>
      <c r="K109" s="20"/>
      <c r="L109" s="14"/>
      <c r="M109" s="14"/>
      <c r="N109" s="14"/>
      <c r="O109" s="14"/>
      <c r="P109" s="14"/>
      <c r="Q109" s="14"/>
      <c r="R109" s="14"/>
      <c r="S109" s="14"/>
      <c r="T109" s="3"/>
      <c r="U109" s="3"/>
    </row>
    <row r="110" spans="1:21" s="2" customFormat="1" ht="15">
      <c r="A110" s="14"/>
      <c r="B110" s="14"/>
      <c r="C110" s="14"/>
      <c r="D110" s="14"/>
      <c r="E110" s="14"/>
      <c r="F110" s="20"/>
      <c r="G110" s="20"/>
      <c r="H110" s="20"/>
      <c r="I110" s="20"/>
      <c r="J110" s="20"/>
      <c r="K110" s="20"/>
      <c r="L110" s="14"/>
      <c r="M110" s="14"/>
      <c r="N110" s="14"/>
      <c r="O110" s="14"/>
      <c r="P110" s="14"/>
      <c r="Q110" s="14"/>
      <c r="R110" s="14"/>
      <c r="S110" s="14"/>
      <c r="T110" s="3"/>
      <c r="U110" s="3"/>
    </row>
    <row r="111" spans="1:21" s="2" customFormat="1" ht="15">
      <c r="A111" s="131" t="s">
        <v>315</v>
      </c>
      <c r="B111" s="130"/>
      <c r="C111" s="130"/>
      <c r="D111" s="14"/>
      <c r="E111" s="14"/>
      <c r="F111" s="20"/>
      <c r="G111" s="20"/>
      <c r="H111" s="20"/>
      <c r="I111" s="20"/>
      <c r="J111" s="20"/>
      <c r="K111" s="20"/>
      <c r="L111" s="14"/>
      <c r="M111" s="14"/>
      <c r="N111" s="14"/>
      <c r="O111" s="14"/>
      <c r="P111" s="14"/>
      <c r="Q111" s="14"/>
      <c r="R111" s="14"/>
      <c r="S111" s="14"/>
      <c r="T111" s="3"/>
      <c r="U111" s="3"/>
    </row>
    <row r="112" spans="1:21" s="2" customFormat="1" ht="15">
      <c r="A112" s="131"/>
      <c r="B112" s="130"/>
      <c r="C112" s="130"/>
      <c r="D112" s="14"/>
      <c r="E112" s="14"/>
      <c r="F112" s="20"/>
      <c r="G112" s="20"/>
      <c r="H112" s="20"/>
      <c r="I112" s="20"/>
      <c r="J112" s="20"/>
      <c r="K112" s="20"/>
      <c r="L112" s="14"/>
      <c r="M112" s="14"/>
      <c r="N112" s="14"/>
      <c r="O112" s="14"/>
      <c r="P112" s="14"/>
      <c r="Q112" s="14"/>
      <c r="R112" s="14"/>
      <c r="S112" s="14"/>
      <c r="T112" s="3"/>
      <c r="U112" s="3"/>
    </row>
    <row r="113" spans="1:21" s="2" customFormat="1" ht="15">
      <c r="A113" s="131" t="s">
        <v>316</v>
      </c>
      <c r="B113" s="130"/>
      <c r="C113" s="130"/>
      <c r="D113" s="130"/>
      <c r="E113" s="130"/>
      <c r="F113" s="130"/>
      <c r="G113" s="20"/>
      <c r="H113" s="20"/>
      <c r="I113" s="20"/>
      <c r="J113" s="20"/>
      <c r="K113" s="20"/>
      <c r="L113" s="14"/>
      <c r="M113" s="14"/>
      <c r="N113" s="14"/>
      <c r="O113" s="14"/>
      <c r="P113" s="14"/>
      <c r="Q113" s="14"/>
      <c r="R113" s="14"/>
      <c r="S113" s="14"/>
      <c r="T113" s="3"/>
      <c r="U113" s="3"/>
    </row>
    <row r="114" spans="1:21" s="2" customFormat="1" ht="15">
      <c r="A114" s="14"/>
      <c r="B114" s="14"/>
      <c r="C114" s="14"/>
      <c r="D114" s="14"/>
      <c r="E114" s="14"/>
      <c r="F114" s="20"/>
      <c r="G114" s="20"/>
      <c r="H114" s="20"/>
      <c r="I114" s="20"/>
      <c r="J114" s="20"/>
      <c r="K114" s="20"/>
      <c r="L114" s="14"/>
      <c r="M114" s="14"/>
      <c r="N114" s="14"/>
      <c r="O114" s="14"/>
      <c r="P114" s="14"/>
      <c r="Q114" s="14"/>
      <c r="R114" s="14"/>
      <c r="S114" s="14"/>
      <c r="T114" s="3"/>
      <c r="U114" s="3"/>
    </row>
    <row r="115" spans="1:21" s="2" customFormat="1" ht="15">
      <c r="A115" s="14"/>
      <c r="B115" s="14"/>
      <c r="C115" s="14"/>
      <c r="D115" s="14"/>
      <c r="E115" s="14"/>
      <c r="F115" s="20"/>
      <c r="G115" s="20"/>
      <c r="H115" s="20"/>
      <c r="I115" s="20"/>
      <c r="J115" s="20"/>
      <c r="K115" s="20"/>
      <c r="L115" s="14"/>
      <c r="M115" s="14"/>
      <c r="N115" s="14"/>
      <c r="O115" s="14"/>
      <c r="P115" s="14"/>
      <c r="Q115" s="14"/>
      <c r="R115" s="14"/>
      <c r="S115" s="14"/>
      <c r="T115" s="3"/>
      <c r="U115" s="3"/>
    </row>
    <row r="116" spans="1:21" ht="12.75">
      <c r="A116" s="4"/>
      <c r="B116" s="4"/>
      <c r="F116"/>
      <c r="T116"/>
      <c r="U116"/>
    </row>
    <row r="117" spans="1:21" ht="12.75">
      <c r="A117" s="4"/>
      <c r="B117" s="4"/>
      <c r="F117"/>
      <c r="T117"/>
      <c r="U117"/>
    </row>
    <row r="118" spans="1:21" ht="12.75">
      <c r="A118" s="4"/>
      <c r="B118" s="4"/>
      <c r="F118"/>
      <c r="T118"/>
      <c r="U118"/>
    </row>
    <row r="119" spans="1:21" ht="12.75">
      <c r="A119" s="4"/>
      <c r="B119" s="4"/>
      <c r="F119"/>
      <c r="T119"/>
      <c r="U119"/>
    </row>
    <row r="120" spans="1:21" ht="12.75">
      <c r="A120" s="4"/>
      <c r="B120" s="4"/>
      <c r="F120"/>
      <c r="T120"/>
      <c r="U120"/>
    </row>
    <row r="121" spans="1:21" ht="12.75">
      <c r="A121" s="4"/>
      <c r="B121" s="4"/>
      <c r="F121"/>
      <c r="T121"/>
      <c r="U121"/>
    </row>
    <row r="122" spans="1:21" ht="12.75">
      <c r="A122" s="4"/>
      <c r="B122" s="4"/>
      <c r="F122"/>
      <c r="T122"/>
      <c r="U122"/>
    </row>
    <row r="123" spans="1:21" ht="12.75">
      <c r="A123" s="4"/>
      <c r="B123" s="4"/>
      <c r="F123"/>
      <c r="T123"/>
      <c r="U123"/>
    </row>
    <row r="124" spans="1:21" ht="12.75">
      <c r="A124" s="4"/>
      <c r="B124" s="4"/>
      <c r="F124"/>
      <c r="T124"/>
      <c r="U124"/>
    </row>
    <row r="125" spans="1:21" ht="12.75">
      <c r="A125" s="4"/>
      <c r="B125" s="4"/>
      <c r="F125"/>
      <c r="T125"/>
      <c r="U125"/>
    </row>
    <row r="126" spans="1:21" ht="12.75">
      <c r="A126" s="4"/>
      <c r="B126" s="4"/>
      <c r="F126"/>
      <c r="T126"/>
      <c r="U126"/>
    </row>
    <row r="127" spans="1:21" ht="12.75">
      <c r="A127" s="4"/>
      <c r="B127" s="4"/>
      <c r="F127"/>
      <c r="T127"/>
      <c r="U127"/>
    </row>
    <row r="128" spans="1:21" ht="12.75">
      <c r="A128" s="4"/>
      <c r="B128" s="4"/>
      <c r="F128"/>
      <c r="T128"/>
      <c r="U128"/>
    </row>
    <row r="129" spans="1:21" ht="12.75">
      <c r="A129" s="4"/>
      <c r="B129" s="4"/>
      <c r="F129"/>
      <c r="T129"/>
      <c r="U129"/>
    </row>
    <row r="130" spans="1:21" ht="12.75">
      <c r="A130" s="4"/>
      <c r="B130" s="4"/>
      <c r="F130"/>
      <c r="T130"/>
      <c r="U130"/>
    </row>
    <row r="131" spans="1:21" ht="12.75">
      <c r="A131" s="4"/>
      <c r="B131" s="4"/>
      <c r="F131"/>
      <c r="T131"/>
      <c r="U131"/>
    </row>
    <row r="132" spans="1:21" ht="12.75">
      <c r="A132" s="4"/>
      <c r="B132" s="4"/>
      <c r="F132"/>
      <c r="T132"/>
      <c r="U132"/>
    </row>
    <row r="133" spans="1:21" ht="12.75">
      <c r="A133" s="4"/>
      <c r="B133" s="4"/>
      <c r="F133"/>
      <c r="T133"/>
      <c r="U133"/>
    </row>
    <row r="134" spans="1:21" ht="12.75">
      <c r="A134" s="4"/>
      <c r="B134" s="4"/>
      <c r="F134"/>
      <c r="T134"/>
      <c r="U134"/>
    </row>
    <row r="135" spans="1:21" ht="12.75">
      <c r="A135" s="4"/>
      <c r="B135" s="4"/>
      <c r="F135"/>
      <c r="T135"/>
      <c r="U135"/>
    </row>
    <row r="136" spans="1:21" ht="12.75">
      <c r="A136" s="4"/>
      <c r="B136" s="4"/>
      <c r="F136"/>
      <c r="T136"/>
      <c r="U136"/>
    </row>
    <row r="137" spans="1:21" ht="12.75">
      <c r="A137" s="4"/>
      <c r="B137" s="4"/>
      <c r="F137"/>
      <c r="T137"/>
      <c r="U137"/>
    </row>
    <row r="138" spans="1:21" ht="12.75">
      <c r="A138" s="4"/>
      <c r="B138" s="4"/>
      <c r="F138"/>
      <c r="T138"/>
      <c r="U138"/>
    </row>
    <row r="139" spans="1:21" ht="12.75">
      <c r="A139" s="4"/>
      <c r="B139" s="4"/>
      <c r="F139"/>
      <c r="T139"/>
      <c r="U139"/>
    </row>
    <row r="140" spans="1:21" ht="12.75">
      <c r="A140" s="4"/>
      <c r="B140" s="4"/>
      <c r="F140"/>
      <c r="T140"/>
      <c r="U140"/>
    </row>
    <row r="141" spans="1:21" ht="12.75">
      <c r="A141" s="4"/>
      <c r="B141" s="4"/>
      <c r="F141"/>
      <c r="T141"/>
      <c r="U141"/>
    </row>
    <row r="142" spans="1:21" ht="12.75">
      <c r="A142" s="4"/>
      <c r="B142" s="4"/>
      <c r="F142"/>
      <c r="T142"/>
      <c r="U142"/>
    </row>
    <row r="143" spans="1:21" ht="12.75">
      <c r="A143" s="4"/>
      <c r="B143" s="4"/>
      <c r="F143"/>
      <c r="T143"/>
      <c r="U143"/>
    </row>
    <row r="144" spans="1:21" ht="12.75">
      <c r="A144" s="4"/>
      <c r="B144" s="4"/>
      <c r="F144"/>
      <c r="T144"/>
      <c r="U144"/>
    </row>
    <row r="145" spans="1:21" ht="12.75">
      <c r="A145" s="4"/>
      <c r="B145" s="4"/>
      <c r="F145"/>
      <c r="T145"/>
      <c r="U145"/>
    </row>
    <row r="146" spans="1:21" ht="12.75">
      <c r="A146" s="4"/>
      <c r="B146" s="4"/>
      <c r="F146"/>
      <c r="T146"/>
      <c r="U146"/>
    </row>
    <row r="147" spans="1:21" ht="12.75">
      <c r="A147" s="4"/>
      <c r="B147" s="4"/>
      <c r="F147"/>
      <c r="T147"/>
      <c r="U147"/>
    </row>
    <row r="148" spans="1:21" ht="12.75">
      <c r="A148" s="4"/>
      <c r="B148" s="4"/>
      <c r="F148"/>
      <c r="T148"/>
      <c r="U148"/>
    </row>
    <row r="149" spans="1:21" ht="12.75">
      <c r="A149" s="4"/>
      <c r="B149" s="4"/>
      <c r="F149"/>
      <c r="T149"/>
      <c r="U149"/>
    </row>
    <row r="150" spans="1:21" ht="12.75">
      <c r="A150" s="4"/>
      <c r="B150" s="4"/>
      <c r="F150"/>
      <c r="T150"/>
      <c r="U150"/>
    </row>
    <row r="151" spans="1:21" ht="12.75">
      <c r="A151" s="4"/>
      <c r="B151" s="4"/>
      <c r="F151"/>
      <c r="T151"/>
      <c r="U151"/>
    </row>
    <row r="152" spans="1:21" ht="12.75">
      <c r="A152" s="4"/>
      <c r="B152" s="4"/>
      <c r="F152"/>
      <c r="T152"/>
      <c r="U152"/>
    </row>
    <row r="153" spans="1:21" ht="12.75">
      <c r="A153" s="4"/>
      <c r="B153" s="4"/>
      <c r="F153"/>
      <c r="T153"/>
      <c r="U153"/>
    </row>
    <row r="154" spans="1:21" ht="12.75">
      <c r="A154" s="4"/>
      <c r="B154" s="4"/>
      <c r="F154"/>
      <c r="T154"/>
      <c r="U154"/>
    </row>
    <row r="155" spans="1:21" ht="12.75">
      <c r="A155" s="4"/>
      <c r="B155" s="4"/>
      <c r="F155"/>
      <c r="T155"/>
      <c r="U155"/>
    </row>
    <row r="156" spans="1:21" ht="12.75">
      <c r="A156" s="4"/>
      <c r="B156" s="4"/>
      <c r="F156"/>
      <c r="T156"/>
      <c r="U156"/>
    </row>
    <row r="157" spans="1:21" ht="12.75">
      <c r="A157" s="4"/>
      <c r="B157" s="4"/>
      <c r="F157"/>
      <c r="T157"/>
      <c r="U157"/>
    </row>
    <row r="158" spans="1:21" ht="12.75">
      <c r="A158" s="4"/>
      <c r="B158" s="4"/>
      <c r="F158"/>
      <c r="T158"/>
      <c r="U158"/>
    </row>
    <row r="159" spans="1:21" ht="12.75">
      <c r="A159" s="4"/>
      <c r="B159" s="4"/>
      <c r="F159"/>
      <c r="T159"/>
      <c r="U159"/>
    </row>
    <row r="160" spans="1:21" ht="12.75">
      <c r="A160" s="4"/>
      <c r="B160" s="4"/>
      <c r="F160"/>
      <c r="T160"/>
      <c r="U160"/>
    </row>
    <row r="161" spans="1:21" ht="12.75">
      <c r="A161" s="4"/>
      <c r="B161" s="4"/>
      <c r="F161"/>
      <c r="T161"/>
      <c r="U161"/>
    </row>
    <row r="162" spans="1:21" ht="12.75">
      <c r="A162" s="4"/>
      <c r="B162" s="4"/>
      <c r="F162"/>
      <c r="T162"/>
      <c r="U162"/>
    </row>
    <row r="163" spans="1:21" ht="12.75">
      <c r="A163" s="4"/>
      <c r="B163" s="4"/>
      <c r="F163"/>
      <c r="T163"/>
      <c r="U163"/>
    </row>
    <row r="164" spans="1:21" ht="12.75">
      <c r="A164" s="4"/>
      <c r="B164" s="4"/>
      <c r="F164"/>
      <c r="T164"/>
      <c r="U164"/>
    </row>
    <row r="165" spans="1:21" ht="12.75">
      <c r="A165" s="4"/>
      <c r="B165" s="4"/>
      <c r="F165"/>
      <c r="T165"/>
      <c r="U165"/>
    </row>
    <row r="166" spans="1:21" ht="12.75">
      <c r="A166" s="4"/>
      <c r="B166" s="4"/>
      <c r="F166"/>
      <c r="T166"/>
      <c r="U166"/>
    </row>
    <row r="167" spans="1:21" ht="12.75">
      <c r="A167" s="4"/>
      <c r="B167" s="4"/>
      <c r="F167"/>
      <c r="T167"/>
      <c r="U167"/>
    </row>
    <row r="168" spans="1:21" ht="12.75">
      <c r="A168" s="4"/>
      <c r="B168" s="4"/>
      <c r="F168"/>
      <c r="T168"/>
      <c r="U168"/>
    </row>
    <row r="169" spans="1:21" ht="12.75">
      <c r="A169" s="4"/>
      <c r="B169" s="4"/>
      <c r="F169"/>
      <c r="T169"/>
      <c r="U169"/>
    </row>
    <row r="170" spans="1:21" ht="12.75">
      <c r="A170" s="4"/>
      <c r="B170" s="4"/>
      <c r="F170"/>
      <c r="T170"/>
      <c r="U170"/>
    </row>
    <row r="171" spans="1:21" ht="12.75">
      <c r="A171" s="4"/>
      <c r="B171" s="4"/>
      <c r="F171"/>
      <c r="T171"/>
      <c r="U171"/>
    </row>
    <row r="172" spans="1:21" ht="12.75">
      <c r="A172" s="4"/>
      <c r="B172" s="4"/>
      <c r="F172"/>
      <c r="T172"/>
      <c r="U172"/>
    </row>
    <row r="173" spans="1:21" ht="12.75">
      <c r="A173" s="4"/>
      <c r="B173" s="4"/>
      <c r="F173"/>
      <c r="T173"/>
      <c r="U173"/>
    </row>
    <row r="174" spans="1:21" ht="12.75">
      <c r="A174" s="4"/>
      <c r="B174" s="4"/>
      <c r="F174"/>
      <c r="T174"/>
      <c r="U174"/>
    </row>
    <row r="175" spans="1:21" ht="12.75">
      <c r="A175" s="4"/>
      <c r="B175" s="4"/>
      <c r="F175"/>
      <c r="T175"/>
      <c r="U175"/>
    </row>
    <row r="176" spans="1:21" ht="12.75">
      <c r="A176" s="4"/>
      <c r="B176" s="4"/>
      <c r="F176"/>
      <c r="T176"/>
      <c r="U176"/>
    </row>
    <row r="177" spans="1:21" ht="12.75">
      <c r="A177" s="4"/>
      <c r="B177" s="4"/>
      <c r="F177"/>
      <c r="T177"/>
      <c r="U177"/>
    </row>
    <row r="178" spans="1:21" ht="12.75">
      <c r="A178" s="4"/>
      <c r="B178" s="4"/>
      <c r="F178"/>
      <c r="T178"/>
      <c r="U178"/>
    </row>
    <row r="179" spans="1:21" ht="12.75">
      <c r="A179" s="4"/>
      <c r="B179" s="4"/>
      <c r="F179"/>
      <c r="T179"/>
      <c r="U179"/>
    </row>
  </sheetData>
  <sheetProtection/>
  <mergeCells count="9">
    <mergeCell ref="G78:S78"/>
    <mergeCell ref="A101:K101"/>
    <mergeCell ref="A103:F103"/>
    <mergeCell ref="A105:S105"/>
    <mergeCell ref="A60:S60"/>
    <mergeCell ref="A52:A53"/>
    <mergeCell ref="A55:E55"/>
    <mergeCell ref="A56:A57"/>
    <mergeCell ref="A59:E59"/>
  </mergeCells>
  <printOptions/>
  <pageMargins left="0.7" right="0.7" top="0.75" bottom="0.75" header="0.3" footer="0.3"/>
  <pageSetup horizontalDpi="600" verticalDpi="600" orientation="portrait" paperSize="9" scale="3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72"/>
  <sheetViews>
    <sheetView zoomScale="71" zoomScaleNormal="71" zoomScalePageLayoutView="0" workbookViewId="0" topLeftCell="A26">
      <selection activeCell="A52" sqref="A52:A53"/>
    </sheetView>
  </sheetViews>
  <sheetFormatPr defaultColWidth="8.8515625" defaultRowHeight="12.75"/>
  <cols>
    <col min="1" max="1" width="76.8515625" style="0" customWidth="1"/>
    <col min="2" max="2" width="12.7109375" style="0" customWidth="1"/>
    <col min="3" max="3" width="11.28125" style="0" customWidth="1"/>
    <col min="4" max="4" width="3.28125" style="0" customWidth="1"/>
    <col min="5" max="5" width="23.421875" style="0" customWidth="1"/>
    <col min="6" max="6" width="9.28125" style="4" customWidth="1"/>
    <col min="7" max="19" width="8.57421875" style="0" customWidth="1"/>
    <col min="20" max="20" width="8.7109375" style="4" hidden="1" customWidth="1"/>
    <col min="21" max="21" width="0.2890625" style="4" hidden="1" customWidth="1"/>
  </cols>
  <sheetData>
    <row r="1" ht="37.5" customHeight="1"/>
    <row r="2" spans="1:21" s="27" customFormat="1" ht="23.25">
      <c r="A2" s="29" t="s">
        <v>405</v>
      </c>
      <c r="B2" s="29"/>
      <c r="C2" s="29"/>
      <c r="D2" s="29"/>
      <c r="E2" s="29"/>
      <c r="F2" s="28"/>
      <c r="T2" s="28"/>
      <c r="U2" s="28"/>
    </row>
    <row r="3" ht="5.25" customHeight="1"/>
    <row r="4" spans="1:21" s="14" customFormat="1" ht="15.75">
      <c r="A4" s="13" t="s">
        <v>266</v>
      </c>
      <c r="B4" s="13"/>
      <c r="C4" s="13"/>
      <c r="D4" s="13"/>
      <c r="E4" s="13"/>
      <c r="F4" s="20"/>
      <c r="T4" s="20"/>
      <c r="U4" s="20"/>
    </row>
    <row r="5" ht="6.75" customHeight="1"/>
    <row r="6" spans="1:19" ht="15.75">
      <c r="A6" s="320" t="s">
        <v>380</v>
      </c>
      <c r="B6" s="387"/>
      <c r="C6" s="387"/>
      <c r="D6" s="388"/>
      <c r="E6" s="389" t="s">
        <v>283</v>
      </c>
      <c r="F6" s="232"/>
      <c r="G6" s="228">
        <v>2</v>
      </c>
      <c r="H6" s="325">
        <v>15</v>
      </c>
      <c r="I6" s="325">
        <v>30</v>
      </c>
      <c r="J6" s="325">
        <v>45</v>
      </c>
      <c r="K6" s="325">
        <v>60</v>
      </c>
      <c r="L6" s="325">
        <v>75</v>
      </c>
      <c r="M6" s="325">
        <v>90</v>
      </c>
      <c r="N6" s="325">
        <v>105</v>
      </c>
      <c r="O6" s="325">
        <v>120</v>
      </c>
      <c r="P6" s="325">
        <v>135</v>
      </c>
      <c r="Q6" s="325">
        <v>150</v>
      </c>
      <c r="R6" s="325">
        <v>165</v>
      </c>
      <c r="S6" s="325">
        <v>180</v>
      </c>
    </row>
    <row r="7" spans="1:19" ht="15.75">
      <c r="A7" s="326"/>
      <c r="B7" s="390"/>
      <c r="C7" s="390"/>
      <c r="D7" s="391"/>
      <c r="E7" s="389" t="s">
        <v>284</v>
      </c>
      <c r="F7" s="354"/>
      <c r="G7" s="231" t="s">
        <v>0</v>
      </c>
      <c r="H7" s="325">
        <v>12</v>
      </c>
      <c r="I7" s="325">
        <v>24</v>
      </c>
      <c r="J7" s="325">
        <v>36</v>
      </c>
      <c r="K7" s="325">
        <v>48</v>
      </c>
      <c r="L7" s="325">
        <v>60</v>
      </c>
      <c r="M7" s="325">
        <v>72</v>
      </c>
      <c r="N7" s="325">
        <v>84</v>
      </c>
      <c r="O7" s="325">
        <v>96</v>
      </c>
      <c r="P7" s="325">
        <v>108</v>
      </c>
      <c r="Q7" s="325">
        <v>120</v>
      </c>
      <c r="R7" s="325">
        <v>132</v>
      </c>
      <c r="S7" s="325">
        <v>144</v>
      </c>
    </row>
    <row r="8" spans="1:21" s="14" customFormat="1" ht="18" customHeight="1">
      <c r="A8" s="53" t="s">
        <v>4</v>
      </c>
      <c r="B8" s="87"/>
      <c r="C8" s="87"/>
      <c r="D8" s="54"/>
      <c r="E8" s="54"/>
      <c r="F8" s="54"/>
      <c r="G8" s="318">
        <v>0</v>
      </c>
      <c r="H8" s="318">
        <v>1</v>
      </c>
      <c r="I8" s="318">
        <v>2</v>
      </c>
      <c r="J8" s="318">
        <v>3</v>
      </c>
      <c r="K8" s="318">
        <v>4</v>
      </c>
      <c r="L8" s="318">
        <v>5</v>
      </c>
      <c r="M8" s="318">
        <v>6</v>
      </c>
      <c r="N8" s="318">
        <v>7</v>
      </c>
      <c r="O8" s="318">
        <v>8</v>
      </c>
      <c r="P8" s="318">
        <v>9</v>
      </c>
      <c r="Q8" s="318">
        <v>10</v>
      </c>
      <c r="R8" s="318">
        <v>11</v>
      </c>
      <c r="S8" s="318">
        <v>12</v>
      </c>
      <c r="T8" s="20"/>
      <c r="U8" s="20"/>
    </row>
    <row r="9" spans="1:21" ht="18" customHeight="1">
      <c r="A9" s="267" t="s">
        <v>103</v>
      </c>
      <c r="B9" s="279"/>
      <c r="C9" s="279"/>
      <c r="D9" s="279"/>
      <c r="E9" s="279"/>
      <c r="F9" s="253" t="s">
        <v>332</v>
      </c>
      <c r="G9" s="250" t="s">
        <v>1</v>
      </c>
      <c r="H9" s="250" t="s">
        <v>1</v>
      </c>
      <c r="I9" s="250" t="s">
        <v>1</v>
      </c>
      <c r="J9" s="250" t="s">
        <v>1</v>
      </c>
      <c r="K9" s="250" t="s">
        <v>1</v>
      </c>
      <c r="L9" s="250" t="s">
        <v>1</v>
      </c>
      <c r="M9" s="250" t="s">
        <v>2</v>
      </c>
      <c r="N9" s="250" t="s">
        <v>1</v>
      </c>
      <c r="O9" s="250" t="s">
        <v>1</v>
      </c>
      <c r="P9" s="250" t="s">
        <v>1</v>
      </c>
      <c r="Q9" s="250" t="s">
        <v>1</v>
      </c>
      <c r="R9" s="250" t="s">
        <v>1</v>
      </c>
      <c r="S9" s="250" t="s">
        <v>2</v>
      </c>
      <c r="T9" s="3" t="s">
        <v>79</v>
      </c>
      <c r="U9" s="4" t="s">
        <v>80</v>
      </c>
    </row>
    <row r="10" spans="1:19" ht="18" customHeight="1">
      <c r="A10" s="267" t="s">
        <v>6</v>
      </c>
      <c r="B10" s="268"/>
      <c r="C10" s="268"/>
      <c r="D10" s="268"/>
      <c r="E10" s="279"/>
      <c r="F10" s="253">
        <v>0.35</v>
      </c>
      <c r="G10" s="250" t="s">
        <v>2</v>
      </c>
      <c r="H10" s="250" t="s">
        <v>2</v>
      </c>
      <c r="I10" s="250" t="s">
        <v>2</v>
      </c>
      <c r="J10" s="250" t="s">
        <v>2</v>
      </c>
      <c r="K10" s="250" t="s">
        <v>2</v>
      </c>
      <c r="L10" s="250" t="s">
        <v>2</v>
      </c>
      <c r="M10" s="250" t="s">
        <v>2</v>
      </c>
      <c r="N10" s="250" t="s">
        <v>2</v>
      </c>
      <c r="O10" s="250" t="s">
        <v>2</v>
      </c>
      <c r="P10" s="250" t="s">
        <v>2</v>
      </c>
      <c r="Q10" s="250" t="s">
        <v>2</v>
      </c>
      <c r="R10" s="250" t="s">
        <v>2</v>
      </c>
      <c r="S10" s="250" t="s">
        <v>2</v>
      </c>
    </row>
    <row r="11" spans="1:19" ht="18" customHeight="1">
      <c r="A11" s="269" t="s">
        <v>136</v>
      </c>
      <c r="B11" s="270"/>
      <c r="C11" s="270"/>
      <c r="D11" s="270"/>
      <c r="E11" s="268"/>
      <c r="F11" s="238" t="s">
        <v>317</v>
      </c>
      <c r="G11" s="250" t="s">
        <v>1</v>
      </c>
      <c r="H11" s="250" t="s">
        <v>1</v>
      </c>
      <c r="I11" s="250" t="s">
        <v>1</v>
      </c>
      <c r="J11" s="250" t="s">
        <v>2</v>
      </c>
      <c r="K11" s="250" t="s">
        <v>1</v>
      </c>
      <c r="L11" s="250" t="s">
        <v>1</v>
      </c>
      <c r="M11" s="250" t="s">
        <v>2</v>
      </c>
      <c r="N11" s="250" t="s">
        <v>1</v>
      </c>
      <c r="O11" s="250" t="s">
        <v>1</v>
      </c>
      <c r="P11" s="250" t="s">
        <v>2</v>
      </c>
      <c r="Q11" s="250" t="s">
        <v>1</v>
      </c>
      <c r="R11" s="250" t="s">
        <v>1</v>
      </c>
      <c r="S11" s="250" t="s">
        <v>2</v>
      </c>
    </row>
    <row r="12" spans="1:19" ht="18" customHeight="1">
      <c r="A12" s="267" t="s">
        <v>7</v>
      </c>
      <c r="B12" s="268"/>
      <c r="C12" s="268"/>
      <c r="D12" s="268"/>
      <c r="E12" s="279"/>
      <c r="F12" s="253">
        <v>0.01</v>
      </c>
      <c r="G12" s="250" t="s">
        <v>0</v>
      </c>
      <c r="H12" s="250" t="s">
        <v>0</v>
      </c>
      <c r="I12" s="250" t="s">
        <v>1</v>
      </c>
      <c r="J12" s="250" t="s">
        <v>0</v>
      </c>
      <c r="K12" s="250" t="s">
        <v>1</v>
      </c>
      <c r="L12" s="250" t="s">
        <v>0</v>
      </c>
      <c r="M12" s="250" t="s">
        <v>1</v>
      </c>
      <c r="N12" s="250" t="s">
        <v>0</v>
      </c>
      <c r="O12" s="250" t="s">
        <v>1</v>
      </c>
      <c r="P12" s="250" t="s">
        <v>0</v>
      </c>
      <c r="Q12" s="250" t="s">
        <v>1</v>
      </c>
      <c r="R12" s="250" t="s">
        <v>0</v>
      </c>
      <c r="S12" s="250" t="s">
        <v>1</v>
      </c>
    </row>
    <row r="13" spans="1:21" s="14" customFormat="1" ht="18" customHeight="1">
      <c r="A13" s="53" t="s">
        <v>8</v>
      </c>
      <c r="B13" s="87"/>
      <c r="C13" s="87"/>
      <c r="D13" s="87"/>
      <c r="E13" s="54"/>
      <c r="F13" s="134"/>
      <c r="G13" s="54"/>
      <c r="H13" s="54"/>
      <c r="I13" s="54"/>
      <c r="J13" s="54"/>
      <c r="K13" s="54"/>
      <c r="L13" s="54"/>
      <c r="M13" s="54"/>
      <c r="N13" s="58"/>
      <c r="O13" s="58"/>
      <c r="P13" s="58"/>
      <c r="Q13" s="58"/>
      <c r="R13" s="58"/>
      <c r="S13" s="59"/>
      <c r="T13" s="20"/>
      <c r="U13" s="20"/>
    </row>
    <row r="14" spans="1:19" ht="18" customHeight="1">
      <c r="A14" s="267" t="s">
        <v>413</v>
      </c>
      <c r="B14" s="270"/>
      <c r="C14" s="270"/>
      <c r="D14" s="270"/>
      <c r="E14" s="279"/>
      <c r="F14" s="263">
        <v>0.35</v>
      </c>
      <c r="G14" s="250" t="s">
        <v>0</v>
      </c>
      <c r="H14" s="250" t="s">
        <v>0</v>
      </c>
      <c r="I14" s="250" t="s">
        <v>0</v>
      </c>
      <c r="J14" s="250" t="s">
        <v>0</v>
      </c>
      <c r="K14" s="250" t="s">
        <v>2</v>
      </c>
      <c r="L14" s="250" t="s">
        <v>0</v>
      </c>
      <c r="M14" s="250" t="s">
        <v>0</v>
      </c>
      <c r="N14" s="250" t="s">
        <v>0</v>
      </c>
      <c r="O14" s="250" t="s">
        <v>2</v>
      </c>
      <c r="P14" s="250" t="s">
        <v>0</v>
      </c>
      <c r="Q14" s="250" t="s">
        <v>0</v>
      </c>
      <c r="R14" s="250" t="s">
        <v>0</v>
      </c>
      <c r="S14" s="250" t="s">
        <v>2</v>
      </c>
    </row>
    <row r="15" spans="1:21" s="14" customFormat="1" ht="18" customHeight="1">
      <c r="A15" s="53" t="s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149"/>
      <c r="S15" s="35"/>
      <c r="T15" s="20"/>
      <c r="U15" s="20"/>
    </row>
    <row r="16" spans="1:19" ht="18" customHeight="1">
      <c r="A16" s="267" t="s">
        <v>381</v>
      </c>
      <c r="B16" s="270"/>
      <c r="C16" s="270"/>
      <c r="D16" s="270"/>
      <c r="E16" s="279"/>
      <c r="F16" s="253">
        <v>0.2</v>
      </c>
      <c r="G16" s="250" t="s">
        <v>0</v>
      </c>
      <c r="H16" s="250" t="s">
        <v>1</v>
      </c>
      <c r="I16" s="250" t="s">
        <v>2</v>
      </c>
      <c r="J16" s="250" t="s">
        <v>1</v>
      </c>
      <c r="K16" s="250" t="s">
        <v>2</v>
      </c>
      <c r="L16" s="250" t="s">
        <v>1</v>
      </c>
      <c r="M16" s="250" t="s">
        <v>2</v>
      </c>
      <c r="N16" s="250" t="s">
        <v>1</v>
      </c>
      <c r="O16" s="250" t="s">
        <v>2</v>
      </c>
      <c r="P16" s="250" t="s">
        <v>1</v>
      </c>
      <c r="Q16" s="250" t="s">
        <v>2</v>
      </c>
      <c r="R16" s="250" t="s">
        <v>1</v>
      </c>
      <c r="S16" s="250" t="s">
        <v>2</v>
      </c>
    </row>
    <row r="17" spans="1:19" ht="18" customHeight="1">
      <c r="A17" s="269" t="s">
        <v>70</v>
      </c>
      <c r="B17" s="268"/>
      <c r="C17" s="268"/>
      <c r="D17" s="268"/>
      <c r="E17" s="268"/>
      <c r="F17" s="238">
        <v>0.04</v>
      </c>
      <c r="G17" s="250" t="s">
        <v>1</v>
      </c>
      <c r="H17" s="250" t="s">
        <v>1</v>
      </c>
      <c r="I17" s="250" t="s">
        <v>1</v>
      </c>
      <c r="J17" s="250" t="s">
        <v>1</v>
      </c>
      <c r="K17" s="250" t="s">
        <v>1</v>
      </c>
      <c r="L17" s="250" t="s">
        <v>1</v>
      </c>
      <c r="M17" s="250" t="s">
        <v>1</v>
      </c>
      <c r="N17" s="250" t="s">
        <v>1</v>
      </c>
      <c r="O17" s="329" t="s">
        <v>1</v>
      </c>
      <c r="P17" s="329" t="s">
        <v>1</v>
      </c>
      <c r="Q17" s="329" t="s">
        <v>1</v>
      </c>
      <c r="R17" s="329" t="s">
        <v>1</v>
      </c>
      <c r="S17" s="329" t="s">
        <v>1</v>
      </c>
    </row>
    <row r="18" spans="1:19" ht="18" customHeight="1">
      <c r="A18" s="269" t="s">
        <v>116</v>
      </c>
      <c r="B18" s="270"/>
      <c r="C18" s="270"/>
      <c r="D18" s="270"/>
      <c r="E18" s="268"/>
      <c r="F18" s="257">
        <v>1</v>
      </c>
      <c r="G18" s="392"/>
      <c r="H18" s="393"/>
      <c r="I18" s="393"/>
      <c r="J18" s="393"/>
      <c r="K18" s="393"/>
      <c r="L18" s="393"/>
      <c r="M18" s="394"/>
      <c r="N18" s="250" t="s">
        <v>2</v>
      </c>
      <c r="O18" s="395"/>
      <c r="P18" s="396"/>
      <c r="Q18" s="396"/>
      <c r="R18" s="396"/>
      <c r="S18" s="397"/>
    </row>
    <row r="19" spans="1:21" s="14" customFormat="1" ht="18" customHeight="1">
      <c r="A19" s="53" t="s">
        <v>13</v>
      </c>
      <c r="B19" s="54"/>
      <c r="C19" s="54"/>
      <c r="D19" s="54"/>
      <c r="E19" s="54"/>
      <c r="F19" s="54"/>
      <c r="G19" s="87"/>
      <c r="H19" s="87"/>
      <c r="I19" s="87"/>
      <c r="J19" s="87"/>
      <c r="K19" s="87"/>
      <c r="L19" s="87"/>
      <c r="M19" s="87"/>
      <c r="S19" s="35"/>
      <c r="T19" s="20"/>
      <c r="U19" s="20"/>
    </row>
    <row r="20" spans="1:19" ht="18" customHeight="1">
      <c r="A20" s="269" t="s">
        <v>52</v>
      </c>
      <c r="B20" s="268"/>
      <c r="C20" s="268"/>
      <c r="D20" s="268"/>
      <c r="E20" s="268"/>
      <c r="F20" s="238">
        <v>0.35</v>
      </c>
      <c r="G20" s="250" t="s">
        <v>0</v>
      </c>
      <c r="H20" s="250" t="s">
        <v>0</v>
      </c>
      <c r="I20" s="250" t="s">
        <v>0</v>
      </c>
      <c r="J20" s="250" t="s">
        <v>0</v>
      </c>
      <c r="K20" s="250" t="s">
        <v>0</v>
      </c>
      <c r="L20" s="250" t="s">
        <v>0</v>
      </c>
      <c r="M20" s="250" t="s">
        <v>1</v>
      </c>
      <c r="N20" s="250" t="s">
        <v>0</v>
      </c>
      <c r="O20" s="250" t="s">
        <v>0</v>
      </c>
      <c r="P20" s="250" t="s">
        <v>0</v>
      </c>
      <c r="Q20" s="250" t="s">
        <v>0</v>
      </c>
      <c r="R20" s="250" t="s">
        <v>0</v>
      </c>
      <c r="S20" s="250" t="s">
        <v>1</v>
      </c>
    </row>
    <row r="21" spans="1:19" ht="18" customHeight="1">
      <c r="A21" s="269" t="s">
        <v>51</v>
      </c>
      <c r="B21" s="270"/>
      <c r="C21" s="270"/>
      <c r="D21" s="270"/>
      <c r="E21" s="268"/>
      <c r="F21" s="238">
        <v>0.35</v>
      </c>
      <c r="G21" s="250" t="s">
        <v>0</v>
      </c>
      <c r="H21" s="250" t="s">
        <v>0</v>
      </c>
      <c r="I21" s="250" t="s">
        <v>0</v>
      </c>
      <c r="J21" s="250" t="s">
        <v>0</v>
      </c>
      <c r="K21" s="250" t="s">
        <v>0</v>
      </c>
      <c r="L21" s="250" t="s">
        <v>0</v>
      </c>
      <c r="M21" s="250" t="s">
        <v>1</v>
      </c>
      <c r="N21" s="250" t="s">
        <v>0</v>
      </c>
      <c r="O21" s="250" t="s">
        <v>0</v>
      </c>
      <c r="P21" s="250" t="s">
        <v>0</v>
      </c>
      <c r="Q21" s="250" t="s">
        <v>0</v>
      </c>
      <c r="R21" s="250" t="s">
        <v>0</v>
      </c>
      <c r="S21" s="250" t="s">
        <v>1</v>
      </c>
    </row>
    <row r="22" spans="1:21" s="14" customFormat="1" ht="18" customHeight="1">
      <c r="A22" s="53" t="s">
        <v>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8"/>
      <c r="O22" s="58"/>
      <c r="P22" s="58"/>
      <c r="Q22" s="58"/>
      <c r="R22" s="58"/>
      <c r="S22" s="59"/>
      <c r="T22" s="20"/>
      <c r="U22" s="20"/>
    </row>
    <row r="23" spans="1:19" ht="18" customHeight="1">
      <c r="A23" s="269" t="s">
        <v>95</v>
      </c>
      <c r="B23" s="268"/>
      <c r="C23" s="268"/>
      <c r="D23" s="268"/>
      <c r="E23" s="268"/>
      <c r="F23" s="238">
        <v>0.15</v>
      </c>
      <c r="G23" s="250" t="s">
        <v>0</v>
      </c>
      <c r="H23" s="250" t="s">
        <v>1</v>
      </c>
      <c r="I23" s="250" t="s">
        <v>1</v>
      </c>
      <c r="J23" s="250" t="s">
        <v>1</v>
      </c>
      <c r="K23" s="250" t="s">
        <v>1</v>
      </c>
      <c r="L23" s="250" t="s">
        <v>1</v>
      </c>
      <c r="M23" s="250" t="s">
        <v>1</v>
      </c>
      <c r="N23" s="250" t="s">
        <v>1</v>
      </c>
      <c r="O23" s="250" t="s">
        <v>1</v>
      </c>
      <c r="P23" s="250" t="s">
        <v>1</v>
      </c>
      <c r="Q23" s="250" t="s">
        <v>1</v>
      </c>
      <c r="R23" s="250" t="s">
        <v>1</v>
      </c>
      <c r="S23" s="250" t="s">
        <v>1</v>
      </c>
    </row>
    <row r="24" spans="1:19" ht="18" customHeight="1">
      <c r="A24" s="439" t="s">
        <v>95</v>
      </c>
      <c r="B24" s="273"/>
      <c r="C24" s="273"/>
      <c r="D24" s="273"/>
      <c r="E24" s="268"/>
      <c r="F24" s="238">
        <v>0.15</v>
      </c>
      <c r="G24" s="250" t="s">
        <v>0</v>
      </c>
      <c r="H24" s="250" t="s">
        <v>1</v>
      </c>
      <c r="I24" s="250" t="s">
        <v>1</v>
      </c>
      <c r="J24" s="250" t="s">
        <v>1</v>
      </c>
      <c r="K24" s="250" t="s">
        <v>1</v>
      </c>
      <c r="L24" s="250" t="s">
        <v>1</v>
      </c>
      <c r="M24" s="250" t="s">
        <v>1</v>
      </c>
      <c r="N24" s="250" t="s">
        <v>1</v>
      </c>
      <c r="O24" s="250" t="s">
        <v>1</v>
      </c>
      <c r="P24" s="250" t="s">
        <v>1</v>
      </c>
      <c r="Q24" s="250" t="s">
        <v>1</v>
      </c>
      <c r="R24" s="250" t="s">
        <v>1</v>
      </c>
      <c r="S24" s="250" t="s">
        <v>1</v>
      </c>
    </row>
    <row r="25" spans="1:19" ht="18" customHeight="1">
      <c r="A25" s="269" t="s">
        <v>53</v>
      </c>
      <c r="B25" s="270"/>
      <c r="C25" s="270"/>
      <c r="D25" s="270"/>
      <c r="E25" s="268"/>
      <c r="F25" s="238">
        <v>0.01</v>
      </c>
      <c r="G25" s="250" t="s">
        <v>1</v>
      </c>
      <c r="H25" s="250" t="s">
        <v>1</v>
      </c>
      <c r="I25" s="250" t="s">
        <v>1</v>
      </c>
      <c r="J25" s="250" t="s">
        <v>1</v>
      </c>
      <c r="K25" s="250" t="s">
        <v>1</v>
      </c>
      <c r="L25" s="250" t="s">
        <v>1</v>
      </c>
      <c r="M25" s="250" t="s">
        <v>1</v>
      </c>
      <c r="N25" s="250" t="s">
        <v>1</v>
      </c>
      <c r="O25" s="250" t="s">
        <v>1</v>
      </c>
      <c r="P25" s="250" t="s">
        <v>1</v>
      </c>
      <c r="Q25" s="250" t="s">
        <v>1</v>
      </c>
      <c r="R25" s="250" t="s">
        <v>1</v>
      </c>
      <c r="S25" s="250" t="s">
        <v>1</v>
      </c>
    </row>
    <row r="26" spans="1:19" ht="18" customHeight="1">
      <c r="A26" s="269" t="s">
        <v>71</v>
      </c>
      <c r="B26" s="268"/>
      <c r="C26" s="268"/>
      <c r="D26" s="268"/>
      <c r="E26" s="268"/>
      <c r="F26" s="238" t="s">
        <v>319</v>
      </c>
      <c r="G26" s="250" t="s">
        <v>1</v>
      </c>
      <c r="H26" s="250" t="s">
        <v>1</v>
      </c>
      <c r="I26" s="250" t="s">
        <v>2</v>
      </c>
      <c r="J26" s="250" t="s">
        <v>1</v>
      </c>
      <c r="K26" s="250" t="s">
        <v>2</v>
      </c>
      <c r="L26" s="250" t="s">
        <v>1</v>
      </c>
      <c r="M26" s="250" t="s">
        <v>2</v>
      </c>
      <c r="N26" s="250" t="s">
        <v>1</v>
      </c>
      <c r="O26" s="250" t="s">
        <v>2</v>
      </c>
      <c r="P26" s="250" t="s">
        <v>1</v>
      </c>
      <c r="Q26" s="250" t="s">
        <v>2</v>
      </c>
      <c r="R26" s="250" t="s">
        <v>1</v>
      </c>
      <c r="S26" s="250" t="s">
        <v>2</v>
      </c>
    </row>
    <row r="27" spans="1:19" ht="18" customHeight="1">
      <c r="A27" s="269" t="s">
        <v>132</v>
      </c>
      <c r="B27" s="270"/>
      <c r="C27" s="270"/>
      <c r="D27" s="270"/>
      <c r="E27" s="268"/>
      <c r="F27" s="238">
        <v>0.01</v>
      </c>
      <c r="G27" s="250" t="s">
        <v>0</v>
      </c>
      <c r="H27" s="250" t="s">
        <v>1</v>
      </c>
      <c r="I27" s="250" t="s">
        <v>1</v>
      </c>
      <c r="J27" s="250" t="s">
        <v>1</v>
      </c>
      <c r="K27" s="250" t="s">
        <v>1</v>
      </c>
      <c r="L27" s="250" t="s">
        <v>1</v>
      </c>
      <c r="M27" s="250" t="s">
        <v>1</v>
      </c>
      <c r="N27" s="250" t="s">
        <v>1</v>
      </c>
      <c r="O27" s="250" t="s">
        <v>1</v>
      </c>
      <c r="P27" s="250" t="s">
        <v>1</v>
      </c>
      <c r="Q27" s="250" t="s">
        <v>1</v>
      </c>
      <c r="R27" s="250" t="s">
        <v>1</v>
      </c>
      <c r="S27" s="250" t="s">
        <v>1</v>
      </c>
    </row>
    <row r="28" spans="1:19" ht="18" customHeight="1">
      <c r="A28" s="269" t="s">
        <v>61</v>
      </c>
      <c r="B28" s="268"/>
      <c r="C28" s="268"/>
      <c r="D28" s="268"/>
      <c r="E28" s="268"/>
      <c r="F28" s="238">
        <v>0.01</v>
      </c>
      <c r="G28" s="250" t="s">
        <v>0</v>
      </c>
      <c r="H28" s="250" t="s">
        <v>1</v>
      </c>
      <c r="I28" s="250" t="s">
        <v>1</v>
      </c>
      <c r="J28" s="250" t="s">
        <v>1</v>
      </c>
      <c r="K28" s="250" t="s">
        <v>1</v>
      </c>
      <c r="L28" s="250" t="s">
        <v>1</v>
      </c>
      <c r="M28" s="250" t="s">
        <v>1</v>
      </c>
      <c r="N28" s="250" t="s">
        <v>1</v>
      </c>
      <c r="O28" s="250" t="s">
        <v>1</v>
      </c>
      <c r="P28" s="250" t="s">
        <v>1</v>
      </c>
      <c r="Q28" s="250" t="s">
        <v>1</v>
      </c>
      <c r="R28" s="250" t="s">
        <v>1</v>
      </c>
      <c r="S28" s="250" t="s">
        <v>1</v>
      </c>
    </row>
    <row r="29" spans="1:21" s="14" customFormat="1" ht="18" customHeight="1">
      <c r="A29" s="53" t="s">
        <v>67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8"/>
      <c r="O29" s="58"/>
      <c r="P29" s="58"/>
      <c r="Q29" s="58"/>
      <c r="R29" s="58"/>
      <c r="S29" s="59"/>
      <c r="T29" s="20"/>
      <c r="U29" s="20"/>
    </row>
    <row r="30" spans="1:21" s="2" customFormat="1" ht="18" customHeight="1">
      <c r="A30" s="269" t="s">
        <v>382</v>
      </c>
      <c r="B30" s="270"/>
      <c r="C30" s="270"/>
      <c r="D30" s="270"/>
      <c r="E30" s="268"/>
      <c r="F30" s="238" t="s">
        <v>319</v>
      </c>
      <c r="G30" s="250" t="s">
        <v>1</v>
      </c>
      <c r="H30" s="250" t="s">
        <v>1</v>
      </c>
      <c r="I30" s="250" t="s">
        <v>2</v>
      </c>
      <c r="J30" s="250" t="s">
        <v>1</v>
      </c>
      <c r="K30" s="250" t="s">
        <v>2</v>
      </c>
      <c r="L30" s="250" t="s">
        <v>1</v>
      </c>
      <c r="M30" s="250" t="s">
        <v>2</v>
      </c>
      <c r="N30" s="250" t="s">
        <v>1</v>
      </c>
      <c r="O30" s="250" t="s">
        <v>2</v>
      </c>
      <c r="P30" s="250" t="s">
        <v>1</v>
      </c>
      <c r="Q30" s="250" t="s">
        <v>2</v>
      </c>
      <c r="R30" s="250" t="s">
        <v>1</v>
      </c>
      <c r="S30" s="250" t="s">
        <v>2</v>
      </c>
      <c r="T30" s="3"/>
      <c r="U30" s="3"/>
    </row>
    <row r="31" spans="1:21" s="2" customFormat="1" ht="18" customHeight="1">
      <c r="A31" s="269" t="s">
        <v>60</v>
      </c>
      <c r="B31" s="268"/>
      <c r="C31" s="268"/>
      <c r="D31" s="268"/>
      <c r="E31" s="268"/>
      <c r="F31" s="238">
        <v>0.01</v>
      </c>
      <c r="G31" s="250" t="s">
        <v>0</v>
      </c>
      <c r="H31" s="250" t="s">
        <v>1</v>
      </c>
      <c r="I31" s="250" t="s">
        <v>1</v>
      </c>
      <c r="J31" s="250" t="s">
        <v>1</v>
      </c>
      <c r="K31" s="250" t="s">
        <v>1</v>
      </c>
      <c r="L31" s="250" t="s">
        <v>1</v>
      </c>
      <c r="M31" s="250" t="s">
        <v>1</v>
      </c>
      <c r="N31" s="250" t="s">
        <v>1</v>
      </c>
      <c r="O31" s="250" t="s">
        <v>1</v>
      </c>
      <c r="P31" s="250" t="s">
        <v>1</v>
      </c>
      <c r="Q31" s="250" t="s">
        <v>1</v>
      </c>
      <c r="R31" s="250" t="s">
        <v>1</v>
      </c>
      <c r="S31" s="250" t="s">
        <v>1</v>
      </c>
      <c r="T31" s="3"/>
      <c r="U31" s="3"/>
    </row>
    <row r="32" spans="1:21" s="2" customFormat="1" ht="18" customHeight="1">
      <c r="A32" s="267" t="s">
        <v>122</v>
      </c>
      <c r="B32" s="270"/>
      <c r="C32" s="270"/>
      <c r="D32" s="270"/>
      <c r="E32" s="279"/>
      <c r="F32" s="238" t="s">
        <v>321</v>
      </c>
      <c r="G32" s="250" t="s">
        <v>1</v>
      </c>
      <c r="H32" s="250" t="s">
        <v>1</v>
      </c>
      <c r="I32" s="250" t="s">
        <v>1</v>
      </c>
      <c r="J32" s="250" t="s">
        <v>2</v>
      </c>
      <c r="K32" s="250" t="s">
        <v>1</v>
      </c>
      <c r="L32" s="250" t="s">
        <v>1</v>
      </c>
      <c r="M32" s="250" t="s">
        <v>2</v>
      </c>
      <c r="N32" s="250" t="s">
        <v>1</v>
      </c>
      <c r="O32" s="250" t="s">
        <v>1</v>
      </c>
      <c r="P32" s="250" t="s">
        <v>2</v>
      </c>
      <c r="Q32" s="250" t="s">
        <v>1</v>
      </c>
      <c r="R32" s="250" t="s">
        <v>1</v>
      </c>
      <c r="S32" s="250" t="s">
        <v>2</v>
      </c>
      <c r="T32" s="3"/>
      <c r="U32" s="3"/>
    </row>
    <row r="33" spans="1:21" s="2" customFormat="1" ht="18" customHeight="1">
      <c r="A33" s="267" t="s">
        <v>124</v>
      </c>
      <c r="B33" s="268"/>
      <c r="C33" s="268"/>
      <c r="D33" s="268"/>
      <c r="E33" s="279"/>
      <c r="F33" s="238" t="s">
        <v>320</v>
      </c>
      <c r="G33" s="250" t="s">
        <v>1</v>
      </c>
      <c r="H33" s="250" t="s">
        <v>1</v>
      </c>
      <c r="I33" s="250" t="s">
        <v>1</v>
      </c>
      <c r="J33" s="250" t="s">
        <v>1</v>
      </c>
      <c r="K33" s="250" t="s">
        <v>58</v>
      </c>
      <c r="L33" s="250" t="s">
        <v>1</v>
      </c>
      <c r="M33" s="250" t="s">
        <v>1</v>
      </c>
      <c r="N33" s="250" t="s">
        <v>1</v>
      </c>
      <c r="O33" s="250" t="s">
        <v>1</v>
      </c>
      <c r="P33" s="250" t="s">
        <v>1</v>
      </c>
      <c r="Q33" s="250" t="s">
        <v>1</v>
      </c>
      <c r="R33" s="250" t="s">
        <v>58</v>
      </c>
      <c r="S33" s="250" t="s">
        <v>1</v>
      </c>
      <c r="T33" s="3"/>
      <c r="U33" s="3"/>
    </row>
    <row r="34" spans="1:21" s="2" customFormat="1" ht="18" customHeight="1">
      <c r="A34" s="267" t="s">
        <v>125</v>
      </c>
      <c r="B34" s="270"/>
      <c r="C34" s="270"/>
      <c r="D34" s="270"/>
      <c r="E34" s="279"/>
      <c r="F34" s="238" t="s">
        <v>322</v>
      </c>
      <c r="G34" s="250" t="s">
        <v>1</v>
      </c>
      <c r="H34" s="250" t="s">
        <v>1</v>
      </c>
      <c r="I34" s="250" t="s">
        <v>1</v>
      </c>
      <c r="J34" s="250" t="s">
        <v>58</v>
      </c>
      <c r="K34" s="250" t="s">
        <v>1</v>
      </c>
      <c r="L34" s="250" t="s">
        <v>1</v>
      </c>
      <c r="M34" s="250" t="s">
        <v>58</v>
      </c>
      <c r="N34" s="250" t="s">
        <v>1</v>
      </c>
      <c r="O34" s="250" t="s">
        <v>1</v>
      </c>
      <c r="P34" s="250" t="s">
        <v>58</v>
      </c>
      <c r="Q34" s="250" t="s">
        <v>1</v>
      </c>
      <c r="R34" s="250" t="s">
        <v>1</v>
      </c>
      <c r="S34" s="250" t="s">
        <v>58</v>
      </c>
      <c r="T34" s="3"/>
      <c r="U34" s="3"/>
    </row>
    <row r="35" spans="1:21" s="2" customFormat="1" ht="18" customHeight="1">
      <c r="A35" s="267" t="s">
        <v>59</v>
      </c>
      <c r="B35" s="279"/>
      <c r="C35" s="279"/>
      <c r="D35" s="268"/>
      <c r="E35" s="279"/>
      <c r="F35" s="238" t="s">
        <v>343</v>
      </c>
      <c r="G35" s="250" t="s">
        <v>1</v>
      </c>
      <c r="H35" s="250" t="s">
        <v>58</v>
      </c>
      <c r="I35" s="250" t="s">
        <v>1</v>
      </c>
      <c r="J35" s="250" t="s">
        <v>1</v>
      </c>
      <c r="K35" s="250" t="s">
        <v>58</v>
      </c>
      <c r="L35" s="250" t="s">
        <v>1</v>
      </c>
      <c r="M35" s="250" t="s">
        <v>1</v>
      </c>
      <c r="N35" s="250" t="s">
        <v>58</v>
      </c>
      <c r="O35" s="250" t="s">
        <v>1</v>
      </c>
      <c r="P35" s="250" t="s">
        <v>1</v>
      </c>
      <c r="Q35" s="250" t="s">
        <v>58</v>
      </c>
      <c r="R35" s="250" t="s">
        <v>1</v>
      </c>
      <c r="S35" s="250" t="s">
        <v>1</v>
      </c>
      <c r="T35" s="3"/>
      <c r="U35" s="3"/>
    </row>
    <row r="36" spans="1:21" s="2" customFormat="1" ht="18" customHeight="1">
      <c r="A36" s="269" t="s">
        <v>62</v>
      </c>
      <c r="B36" s="268"/>
      <c r="C36" s="268"/>
      <c r="D36" s="270"/>
      <c r="E36" s="268"/>
      <c r="F36" s="238">
        <v>0.07</v>
      </c>
      <c r="G36" s="250" t="s">
        <v>1</v>
      </c>
      <c r="H36" s="250" t="s">
        <v>1</v>
      </c>
      <c r="I36" s="250" t="s">
        <v>1</v>
      </c>
      <c r="J36" s="250" t="s">
        <v>1</v>
      </c>
      <c r="K36" s="250" t="s">
        <v>1</v>
      </c>
      <c r="L36" s="250" t="s">
        <v>1</v>
      </c>
      <c r="M36" s="250" t="s">
        <v>1</v>
      </c>
      <c r="N36" s="250" t="s">
        <v>1</v>
      </c>
      <c r="O36" s="250" t="s">
        <v>1</v>
      </c>
      <c r="P36" s="250" t="s">
        <v>1</v>
      </c>
      <c r="Q36" s="250" t="s">
        <v>1</v>
      </c>
      <c r="R36" s="250" t="s">
        <v>1</v>
      </c>
      <c r="S36" s="250" t="s">
        <v>1</v>
      </c>
      <c r="T36" s="3"/>
      <c r="U36" s="3"/>
    </row>
    <row r="37" spans="1:21" s="37" customFormat="1" ht="18" customHeight="1">
      <c r="A37" s="151" t="s">
        <v>68</v>
      </c>
      <c r="B37" s="198"/>
      <c r="C37" s="198"/>
      <c r="D37" s="198"/>
      <c r="E37" s="198"/>
      <c r="F37" s="152"/>
      <c r="G37" s="152"/>
      <c r="H37" s="152"/>
      <c r="I37" s="152"/>
      <c r="J37" s="152"/>
      <c r="K37" s="152"/>
      <c r="L37" s="152"/>
      <c r="M37" s="152"/>
      <c r="N37" s="153"/>
      <c r="O37" s="153"/>
      <c r="P37" s="153"/>
      <c r="Q37" s="153"/>
      <c r="R37" s="153"/>
      <c r="S37" s="154"/>
      <c r="T37" s="36"/>
      <c r="U37" s="36"/>
    </row>
    <row r="38" spans="1:21" s="2" customFormat="1" ht="18" customHeight="1">
      <c r="A38" s="267" t="s">
        <v>387</v>
      </c>
      <c r="B38" s="270"/>
      <c r="C38" s="270"/>
      <c r="D38" s="270"/>
      <c r="E38" s="279"/>
      <c r="F38" s="253">
        <v>0.15</v>
      </c>
      <c r="G38" s="250" t="s">
        <v>1</v>
      </c>
      <c r="H38" s="250" t="s">
        <v>1</v>
      </c>
      <c r="I38" s="250" t="s">
        <v>1</v>
      </c>
      <c r="J38" s="250" t="s">
        <v>1</v>
      </c>
      <c r="K38" s="250" t="s">
        <v>1</v>
      </c>
      <c r="L38" s="250" t="s">
        <v>1</v>
      </c>
      <c r="M38" s="250" t="s">
        <v>1</v>
      </c>
      <c r="N38" s="250" t="s">
        <v>1</v>
      </c>
      <c r="O38" s="250" t="s">
        <v>1</v>
      </c>
      <c r="P38" s="250" t="s">
        <v>1</v>
      </c>
      <c r="Q38" s="250" t="s">
        <v>1</v>
      </c>
      <c r="R38" s="250" t="s">
        <v>1</v>
      </c>
      <c r="S38" s="250" t="s">
        <v>1</v>
      </c>
      <c r="T38" s="3"/>
      <c r="U38" s="3"/>
    </row>
    <row r="39" spans="1:21" s="2" customFormat="1" ht="18" customHeight="1">
      <c r="A39" s="269" t="s">
        <v>57</v>
      </c>
      <c r="B39" s="268"/>
      <c r="C39" s="268"/>
      <c r="D39" s="268"/>
      <c r="E39" s="398"/>
      <c r="F39" s="238">
        <v>0.01</v>
      </c>
      <c r="G39" s="250" t="s">
        <v>1</v>
      </c>
      <c r="H39" s="250" t="s">
        <v>1</v>
      </c>
      <c r="I39" s="250" t="s">
        <v>1</v>
      </c>
      <c r="J39" s="250" t="s">
        <v>1</v>
      </c>
      <c r="K39" s="250" t="s">
        <v>1</v>
      </c>
      <c r="L39" s="250" t="s">
        <v>1</v>
      </c>
      <c r="M39" s="250" t="s">
        <v>1</v>
      </c>
      <c r="N39" s="250" t="s">
        <v>1</v>
      </c>
      <c r="O39" s="250" t="s">
        <v>1</v>
      </c>
      <c r="P39" s="250" t="s">
        <v>1</v>
      </c>
      <c r="Q39" s="250" t="s">
        <v>1</v>
      </c>
      <c r="R39" s="250" t="s">
        <v>1</v>
      </c>
      <c r="S39" s="250" t="s">
        <v>1</v>
      </c>
      <c r="T39" s="3"/>
      <c r="U39" s="3"/>
    </row>
    <row r="40" spans="1:21" s="2" customFormat="1" ht="18" customHeight="1">
      <c r="A40" s="269" t="s">
        <v>384</v>
      </c>
      <c r="B40" s="268"/>
      <c r="C40" s="268"/>
      <c r="D40" s="268"/>
      <c r="E40" s="268"/>
      <c r="F40" s="238">
        <v>0.03</v>
      </c>
      <c r="G40" s="250" t="s">
        <v>1</v>
      </c>
      <c r="H40" s="250" t="s">
        <v>1</v>
      </c>
      <c r="I40" s="250" t="s">
        <v>1</v>
      </c>
      <c r="J40" s="250" t="s">
        <v>1</v>
      </c>
      <c r="K40" s="250" t="s">
        <v>1</v>
      </c>
      <c r="L40" s="250" t="s">
        <v>1</v>
      </c>
      <c r="M40" s="250" t="s">
        <v>1</v>
      </c>
      <c r="N40" s="250" t="s">
        <v>1</v>
      </c>
      <c r="O40" s="250" t="s">
        <v>1</v>
      </c>
      <c r="P40" s="250" t="s">
        <v>1</v>
      </c>
      <c r="Q40" s="250" t="s">
        <v>1</v>
      </c>
      <c r="R40" s="250" t="s">
        <v>1</v>
      </c>
      <c r="S40" s="250" t="s">
        <v>1</v>
      </c>
      <c r="T40" s="3"/>
      <c r="U40" s="3"/>
    </row>
    <row r="41" spans="1:21" s="2" customFormat="1" ht="18" customHeight="1">
      <c r="A41" s="269" t="s">
        <v>76</v>
      </c>
      <c r="B41" s="270"/>
      <c r="C41" s="270"/>
      <c r="D41" s="270"/>
      <c r="E41" s="268"/>
      <c r="F41" s="238">
        <v>0.35</v>
      </c>
      <c r="G41" s="250" t="s">
        <v>1</v>
      </c>
      <c r="H41" s="250" t="s">
        <v>0</v>
      </c>
      <c r="I41" s="250" t="s">
        <v>0</v>
      </c>
      <c r="J41" s="250" t="s">
        <v>0</v>
      </c>
      <c r="K41" s="250" t="s">
        <v>0</v>
      </c>
      <c r="L41" s="250" t="s">
        <v>0</v>
      </c>
      <c r="M41" s="250" t="s">
        <v>0</v>
      </c>
      <c r="N41" s="250" t="s">
        <v>0</v>
      </c>
      <c r="O41" s="250" t="s">
        <v>0</v>
      </c>
      <c r="P41" s="250" t="s">
        <v>0</v>
      </c>
      <c r="Q41" s="250" t="s">
        <v>0</v>
      </c>
      <c r="R41" s="250" t="s">
        <v>0</v>
      </c>
      <c r="S41" s="250" t="s">
        <v>0</v>
      </c>
      <c r="T41" s="3"/>
      <c r="U41" s="3"/>
    </row>
    <row r="42" spans="1:21" s="39" customFormat="1" ht="18" customHeight="1">
      <c r="A42" s="151" t="s">
        <v>16</v>
      </c>
      <c r="B42" s="198"/>
      <c r="C42" s="198"/>
      <c r="D42" s="198"/>
      <c r="E42" s="198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4"/>
      <c r="T42" s="38"/>
      <c r="U42" s="38"/>
    </row>
    <row r="43" spans="1:21" s="2" customFormat="1" ht="18" customHeight="1">
      <c r="A43" s="269" t="s">
        <v>56</v>
      </c>
      <c r="B43" s="268"/>
      <c r="C43" s="268"/>
      <c r="D43" s="268"/>
      <c r="E43" s="268"/>
      <c r="F43" s="238">
        <v>0.03</v>
      </c>
      <c r="G43" s="250" t="s">
        <v>0</v>
      </c>
      <c r="H43" s="250" t="s">
        <v>1</v>
      </c>
      <c r="I43" s="250" t="s">
        <v>1</v>
      </c>
      <c r="J43" s="250" t="s">
        <v>1</v>
      </c>
      <c r="K43" s="250" t="s">
        <v>1</v>
      </c>
      <c r="L43" s="250" t="s">
        <v>1</v>
      </c>
      <c r="M43" s="250" t="s">
        <v>1</v>
      </c>
      <c r="N43" s="250" t="s">
        <v>1</v>
      </c>
      <c r="O43" s="250" t="s">
        <v>1</v>
      </c>
      <c r="P43" s="250" t="s">
        <v>1</v>
      </c>
      <c r="Q43" s="250" t="s">
        <v>1</v>
      </c>
      <c r="R43" s="250" t="s">
        <v>1</v>
      </c>
      <c r="S43" s="250" t="s">
        <v>1</v>
      </c>
      <c r="T43" s="3"/>
      <c r="U43" s="3"/>
    </row>
    <row r="44" spans="1:21" s="2" customFormat="1" ht="18" customHeight="1">
      <c r="A44" s="269" t="s">
        <v>134</v>
      </c>
      <c r="B44" s="270"/>
      <c r="C44" s="270"/>
      <c r="D44" s="270"/>
      <c r="E44" s="268"/>
      <c r="F44" s="238">
        <v>0.02</v>
      </c>
      <c r="G44" s="250" t="s">
        <v>0</v>
      </c>
      <c r="H44" s="250" t="s">
        <v>1</v>
      </c>
      <c r="I44" s="250" t="s">
        <v>1</v>
      </c>
      <c r="J44" s="250" t="s">
        <v>1</v>
      </c>
      <c r="K44" s="250" t="s">
        <v>1</v>
      </c>
      <c r="L44" s="250" t="s">
        <v>1</v>
      </c>
      <c r="M44" s="250" t="s">
        <v>1</v>
      </c>
      <c r="N44" s="250" t="s">
        <v>1</v>
      </c>
      <c r="O44" s="250" t="s">
        <v>1</v>
      </c>
      <c r="P44" s="250" t="s">
        <v>1</v>
      </c>
      <c r="Q44" s="250" t="s">
        <v>1</v>
      </c>
      <c r="R44" s="250" t="s">
        <v>1</v>
      </c>
      <c r="S44" s="250" t="s">
        <v>1</v>
      </c>
      <c r="T44" s="3"/>
      <c r="U44" s="3"/>
    </row>
    <row r="45" spans="1:21" s="39" customFormat="1" ht="18" customHeight="1">
      <c r="A45" s="151" t="s">
        <v>74</v>
      </c>
      <c r="B45" s="198"/>
      <c r="C45" s="198"/>
      <c r="D45" s="198"/>
      <c r="E45" s="198"/>
      <c r="F45" s="152"/>
      <c r="G45" s="152"/>
      <c r="H45" s="152"/>
      <c r="I45" s="152"/>
      <c r="J45" s="152"/>
      <c r="K45" s="152"/>
      <c r="L45" s="152"/>
      <c r="M45" s="152"/>
      <c r="N45" s="153"/>
      <c r="O45" s="153"/>
      <c r="P45" s="153"/>
      <c r="Q45" s="153"/>
      <c r="R45" s="153"/>
      <c r="S45" s="154"/>
      <c r="T45" s="38"/>
      <c r="U45" s="38"/>
    </row>
    <row r="46" spans="1:21" s="2" customFormat="1" ht="18" customHeight="1">
      <c r="A46" s="269" t="s">
        <v>388</v>
      </c>
      <c r="B46" s="270"/>
      <c r="C46" s="270"/>
      <c r="D46" s="270"/>
      <c r="E46" s="268"/>
      <c r="F46" s="238">
        <v>0.03</v>
      </c>
      <c r="G46" s="250" t="s">
        <v>0</v>
      </c>
      <c r="H46" s="250" t="s">
        <v>1</v>
      </c>
      <c r="I46" s="250" t="s">
        <v>1</v>
      </c>
      <c r="J46" s="250" t="s">
        <v>1</v>
      </c>
      <c r="K46" s="250" t="s">
        <v>1</v>
      </c>
      <c r="L46" s="250" t="s">
        <v>1</v>
      </c>
      <c r="M46" s="250" t="s">
        <v>1</v>
      </c>
      <c r="N46" s="250" t="s">
        <v>1</v>
      </c>
      <c r="O46" s="250" t="s">
        <v>1</v>
      </c>
      <c r="P46" s="250" t="s">
        <v>1</v>
      </c>
      <c r="Q46" s="250" t="s">
        <v>1</v>
      </c>
      <c r="R46" s="250" t="s">
        <v>1</v>
      </c>
      <c r="S46" s="250" t="s">
        <v>1</v>
      </c>
      <c r="T46" s="3"/>
      <c r="U46" s="3"/>
    </row>
    <row r="47" spans="1:21" s="2" customFormat="1" ht="18" customHeight="1">
      <c r="A47" s="267" t="s">
        <v>94</v>
      </c>
      <c r="B47" s="279"/>
      <c r="C47" s="279"/>
      <c r="D47" s="268"/>
      <c r="E47" s="279"/>
      <c r="F47" s="238">
        <v>0.1</v>
      </c>
      <c r="G47" s="250" t="s">
        <v>0</v>
      </c>
      <c r="H47" s="250" t="s">
        <v>1</v>
      </c>
      <c r="I47" s="250" t="s">
        <v>1</v>
      </c>
      <c r="J47" s="250" t="s">
        <v>58</v>
      </c>
      <c r="K47" s="250" t="s">
        <v>1</v>
      </c>
      <c r="L47" s="250" t="s">
        <v>1</v>
      </c>
      <c r="M47" s="250" t="s">
        <v>58</v>
      </c>
      <c r="N47" s="250" t="s">
        <v>1</v>
      </c>
      <c r="O47" s="250" t="s">
        <v>1</v>
      </c>
      <c r="P47" s="250" t="s">
        <v>58</v>
      </c>
      <c r="Q47" s="250" t="s">
        <v>1</v>
      </c>
      <c r="R47" s="250" t="s">
        <v>1</v>
      </c>
      <c r="S47" s="250" t="s">
        <v>58</v>
      </c>
      <c r="T47" s="3"/>
      <c r="U47" s="3"/>
    </row>
    <row r="48" spans="1:21" s="37" customFormat="1" ht="18" customHeight="1">
      <c r="A48" s="151" t="s">
        <v>72</v>
      </c>
      <c r="B48" s="198"/>
      <c r="C48" s="198"/>
      <c r="D48" s="198"/>
      <c r="E48" s="198"/>
      <c r="F48" s="152"/>
      <c r="G48" s="152"/>
      <c r="H48" s="152"/>
      <c r="I48" s="152"/>
      <c r="J48" s="152"/>
      <c r="K48" s="152"/>
      <c r="L48" s="152"/>
      <c r="M48" s="152"/>
      <c r="N48" s="153"/>
      <c r="O48" s="153"/>
      <c r="P48" s="153"/>
      <c r="Q48" s="153"/>
      <c r="R48" s="153"/>
      <c r="S48" s="154"/>
      <c r="T48" s="36"/>
      <c r="U48" s="36"/>
    </row>
    <row r="49" spans="1:21" s="2" customFormat="1" ht="18" customHeight="1">
      <c r="A49" s="269" t="s">
        <v>63</v>
      </c>
      <c r="B49" s="270"/>
      <c r="C49" s="270"/>
      <c r="D49" s="270"/>
      <c r="E49" s="398"/>
      <c r="F49" s="238">
        <v>0.04</v>
      </c>
      <c r="G49" s="250" t="s">
        <v>0</v>
      </c>
      <c r="H49" s="250" t="s">
        <v>1</v>
      </c>
      <c r="I49" s="250" t="s">
        <v>1</v>
      </c>
      <c r="J49" s="250" t="s">
        <v>1</v>
      </c>
      <c r="K49" s="250" t="s">
        <v>1</v>
      </c>
      <c r="L49" s="250" t="s">
        <v>1</v>
      </c>
      <c r="M49" s="250" t="s">
        <v>1</v>
      </c>
      <c r="N49" s="250" t="s">
        <v>1</v>
      </c>
      <c r="O49" s="250" t="s">
        <v>1</v>
      </c>
      <c r="P49" s="250" t="s">
        <v>1</v>
      </c>
      <c r="Q49" s="250" t="s">
        <v>1</v>
      </c>
      <c r="R49" s="250" t="s">
        <v>1</v>
      </c>
      <c r="S49" s="250" t="s">
        <v>1</v>
      </c>
      <c r="T49" s="3"/>
      <c r="U49" s="3"/>
    </row>
    <row r="50" spans="1:21" s="2" customFormat="1" ht="18" customHeight="1">
      <c r="A50" s="269" t="s">
        <v>73</v>
      </c>
      <c r="B50" s="268"/>
      <c r="C50" s="268"/>
      <c r="D50" s="268"/>
      <c r="E50" s="398"/>
      <c r="F50" s="238">
        <v>0.35</v>
      </c>
      <c r="G50" s="250" t="s">
        <v>0</v>
      </c>
      <c r="H50" s="250" t="s">
        <v>1</v>
      </c>
      <c r="I50" s="250" t="s">
        <v>1</v>
      </c>
      <c r="J50" s="250" t="s">
        <v>1</v>
      </c>
      <c r="K50" s="250" t="s">
        <v>1</v>
      </c>
      <c r="L50" s="250" t="s">
        <v>1</v>
      </c>
      <c r="M50" s="250" t="s">
        <v>1</v>
      </c>
      <c r="N50" s="250" t="s">
        <v>1</v>
      </c>
      <c r="O50" s="250" t="s">
        <v>1</v>
      </c>
      <c r="P50" s="250" t="s">
        <v>1</v>
      </c>
      <c r="Q50" s="250" t="s">
        <v>1</v>
      </c>
      <c r="R50" s="250" t="s">
        <v>1</v>
      </c>
      <c r="S50" s="250" t="s">
        <v>1</v>
      </c>
      <c r="T50" s="3"/>
      <c r="U50" s="3"/>
    </row>
    <row r="51" spans="1:21" s="2" customFormat="1" ht="3.75" customHeight="1">
      <c r="A51" s="299"/>
      <c r="B51" s="312"/>
      <c r="C51" s="312"/>
      <c r="D51" s="312"/>
      <c r="E51" s="399"/>
      <c r="F51" s="400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2"/>
      <c r="T51" s="3"/>
      <c r="U51" s="3"/>
    </row>
    <row r="52" spans="1:21" ht="15.75" customHeight="1" thickBot="1">
      <c r="A52" s="693"/>
      <c r="B52" s="335"/>
      <c r="C52" s="335"/>
      <c r="D52" s="403"/>
      <c r="E52" s="282" t="s">
        <v>276</v>
      </c>
      <c r="F52" s="253" t="s">
        <v>281</v>
      </c>
      <c r="G52" s="503">
        <v>1.335</v>
      </c>
      <c r="H52" s="504">
        <v>2.1</v>
      </c>
      <c r="I52" s="504">
        <v>3.2175</v>
      </c>
      <c r="J52" s="504">
        <v>2.5425</v>
      </c>
      <c r="K52" s="504">
        <v>3.615</v>
      </c>
      <c r="L52" s="504">
        <v>2.025</v>
      </c>
      <c r="M52" s="504">
        <v>4.8225</v>
      </c>
      <c r="N52" s="504">
        <v>3.075</v>
      </c>
      <c r="O52" s="504">
        <v>3.2175</v>
      </c>
      <c r="P52" s="504">
        <v>2.5425</v>
      </c>
      <c r="Q52" s="504">
        <v>3.2925</v>
      </c>
      <c r="R52" s="504">
        <v>2.3475</v>
      </c>
      <c r="S52" s="503">
        <v>4.8225</v>
      </c>
      <c r="T52"/>
      <c r="U52"/>
    </row>
    <row r="53" spans="1:21" ht="15.75" customHeight="1">
      <c r="A53" s="694"/>
      <c r="B53" s="342"/>
      <c r="C53" s="342"/>
      <c r="D53" s="404"/>
      <c r="E53" s="282" t="s">
        <v>277</v>
      </c>
      <c r="F53" s="238" t="s">
        <v>278</v>
      </c>
      <c r="G53" s="416">
        <f aca="true" t="shared" si="0" ref="G53:S53">G52*1490</f>
        <v>1989.1499999999999</v>
      </c>
      <c r="H53" s="416">
        <f t="shared" si="0"/>
        <v>3129</v>
      </c>
      <c r="I53" s="416">
        <f t="shared" si="0"/>
        <v>4794.075</v>
      </c>
      <c r="J53" s="416">
        <f t="shared" si="0"/>
        <v>3788.325</v>
      </c>
      <c r="K53" s="416">
        <f t="shared" si="0"/>
        <v>5386.35</v>
      </c>
      <c r="L53" s="416">
        <f t="shared" si="0"/>
        <v>3017.25</v>
      </c>
      <c r="M53" s="416">
        <f t="shared" si="0"/>
        <v>7185.525</v>
      </c>
      <c r="N53" s="416">
        <f t="shared" si="0"/>
        <v>4581.75</v>
      </c>
      <c r="O53" s="416">
        <f t="shared" si="0"/>
        <v>4794.075</v>
      </c>
      <c r="P53" s="416">
        <f t="shared" si="0"/>
        <v>3788.325</v>
      </c>
      <c r="Q53" s="416">
        <f t="shared" si="0"/>
        <v>4905.825</v>
      </c>
      <c r="R53" s="416">
        <f t="shared" si="0"/>
        <v>3497.775</v>
      </c>
      <c r="S53" s="416">
        <f t="shared" si="0"/>
        <v>7185.525</v>
      </c>
      <c r="T53" s="63">
        <f>S52*1250</f>
        <v>6028.125</v>
      </c>
      <c r="U53"/>
    </row>
    <row r="54" spans="1:21" s="2" customFormat="1" ht="15.75" customHeight="1">
      <c r="A54" s="285"/>
      <c r="B54" s="341"/>
      <c r="C54" s="341"/>
      <c r="D54" s="341"/>
      <c r="E54" s="282" t="s">
        <v>279</v>
      </c>
      <c r="F54" s="238" t="s">
        <v>278</v>
      </c>
      <c r="G54" s="370">
        <f>G89</f>
        <v>3520</v>
      </c>
      <c r="H54" s="370">
        <f aca="true" t="shared" si="1" ref="H54:S54">H89</f>
        <v>4654</v>
      </c>
      <c r="I54" s="370">
        <f t="shared" si="1"/>
        <v>5265</v>
      </c>
      <c r="J54" s="370">
        <f t="shared" si="1"/>
        <v>7878</v>
      </c>
      <c r="K54" s="370">
        <f t="shared" si="1"/>
        <v>8739</v>
      </c>
      <c r="L54" s="370">
        <f t="shared" si="1"/>
        <v>3520</v>
      </c>
      <c r="M54" s="370">
        <f t="shared" si="1"/>
        <v>12423</v>
      </c>
      <c r="N54" s="370">
        <f t="shared" si="1"/>
        <v>29654</v>
      </c>
      <c r="O54" s="370">
        <f t="shared" si="1"/>
        <v>5265</v>
      </c>
      <c r="P54" s="370">
        <f t="shared" si="1"/>
        <v>7878</v>
      </c>
      <c r="Q54" s="370">
        <f t="shared" si="1"/>
        <v>6399</v>
      </c>
      <c r="R54" s="370">
        <f t="shared" si="1"/>
        <v>5860</v>
      </c>
      <c r="S54" s="370">
        <f t="shared" si="1"/>
        <v>12423</v>
      </c>
      <c r="T54" s="3"/>
      <c r="U54" s="3"/>
    </row>
    <row r="55" spans="1:21" s="2" customFormat="1" ht="18.75" customHeight="1">
      <c r="A55" s="695" t="s">
        <v>280</v>
      </c>
      <c r="B55" s="696"/>
      <c r="C55" s="696"/>
      <c r="D55" s="696"/>
      <c r="E55" s="697"/>
      <c r="F55" s="243" t="s">
        <v>278</v>
      </c>
      <c r="G55" s="379">
        <f>G54+G53</f>
        <v>5509.15</v>
      </c>
      <c r="H55" s="379">
        <f aca="true" t="shared" si="2" ref="H55:S55">H54+H53</f>
        <v>7783</v>
      </c>
      <c r="I55" s="379">
        <f t="shared" si="2"/>
        <v>10059.075</v>
      </c>
      <c r="J55" s="379">
        <f t="shared" si="2"/>
        <v>11666.325</v>
      </c>
      <c r="K55" s="379">
        <f t="shared" si="2"/>
        <v>14125.35</v>
      </c>
      <c r="L55" s="379">
        <f t="shared" si="2"/>
        <v>6537.25</v>
      </c>
      <c r="M55" s="379">
        <f t="shared" si="2"/>
        <v>19608.525</v>
      </c>
      <c r="N55" s="379">
        <f t="shared" si="2"/>
        <v>34235.75</v>
      </c>
      <c r="O55" s="379">
        <f t="shared" si="2"/>
        <v>10059.075</v>
      </c>
      <c r="P55" s="379">
        <f t="shared" si="2"/>
        <v>11666.325</v>
      </c>
      <c r="Q55" s="379">
        <f t="shared" si="2"/>
        <v>11304.825</v>
      </c>
      <c r="R55" s="379">
        <f t="shared" si="2"/>
        <v>9357.775</v>
      </c>
      <c r="S55" s="379">
        <f t="shared" si="2"/>
        <v>19608.525</v>
      </c>
      <c r="T55" s="3"/>
      <c r="U55" s="3"/>
    </row>
    <row r="56" spans="1:21" s="2" customFormat="1" ht="15.75">
      <c r="A56" s="703" t="s">
        <v>139</v>
      </c>
      <c r="B56" s="704"/>
      <c r="C56" s="704"/>
      <c r="D56" s="704"/>
      <c r="E56" s="704"/>
      <c r="F56" s="705"/>
      <c r="G56" s="705"/>
      <c r="H56" s="705"/>
      <c r="I56" s="705"/>
      <c r="J56" s="705"/>
      <c r="K56" s="705"/>
      <c r="L56" s="705"/>
      <c r="M56" s="705"/>
      <c r="N56" s="705"/>
      <c r="O56" s="705"/>
      <c r="P56" s="705"/>
      <c r="Q56" s="705"/>
      <c r="R56" s="705"/>
      <c r="S56" s="706"/>
      <c r="T56" s="3"/>
      <c r="U56" s="3"/>
    </row>
    <row r="57" spans="1:19" ht="15.75">
      <c r="A57" s="289" t="s">
        <v>274</v>
      </c>
      <c r="B57" s="290"/>
      <c r="C57" s="290"/>
      <c r="D57" s="290"/>
      <c r="E57" s="287"/>
      <c r="F57" s="233">
        <v>0.35</v>
      </c>
      <c r="G57" s="350" t="s">
        <v>0</v>
      </c>
      <c r="H57" s="350" t="s">
        <v>0</v>
      </c>
      <c r="I57" s="350" t="s">
        <v>2</v>
      </c>
      <c r="J57" s="350" t="s">
        <v>0</v>
      </c>
      <c r="K57" s="350" t="s">
        <v>0</v>
      </c>
      <c r="L57" s="350" t="s">
        <v>0</v>
      </c>
      <c r="M57" s="350" t="s">
        <v>2</v>
      </c>
      <c r="N57" s="350" t="s">
        <v>0</v>
      </c>
      <c r="O57" s="350" t="s">
        <v>0</v>
      </c>
      <c r="P57" s="350" t="s">
        <v>0</v>
      </c>
      <c r="Q57" s="350" t="s">
        <v>2</v>
      </c>
      <c r="R57" s="350" t="s">
        <v>0</v>
      </c>
      <c r="S57" s="350" t="s">
        <v>0</v>
      </c>
    </row>
    <row r="58" spans="1:21" s="19" customFormat="1" ht="15.75">
      <c r="A58" s="289" t="s">
        <v>305</v>
      </c>
      <c r="B58" s="287"/>
      <c r="C58" s="287"/>
      <c r="D58" s="287"/>
      <c r="E58" s="287"/>
      <c r="F58" s="233">
        <v>1.3</v>
      </c>
      <c r="G58" s="350" t="s">
        <v>0</v>
      </c>
      <c r="H58" s="350" t="s">
        <v>0</v>
      </c>
      <c r="I58" s="350" t="s">
        <v>1</v>
      </c>
      <c r="J58" s="350" t="s">
        <v>0</v>
      </c>
      <c r="K58" s="350" t="s">
        <v>1</v>
      </c>
      <c r="L58" s="350" t="s">
        <v>0</v>
      </c>
      <c r="M58" s="350" t="s">
        <v>1</v>
      </c>
      <c r="N58" s="350" t="s">
        <v>0</v>
      </c>
      <c r="O58" s="350" t="s">
        <v>1</v>
      </c>
      <c r="P58" s="350" t="s">
        <v>0</v>
      </c>
      <c r="Q58" s="350" t="s">
        <v>1</v>
      </c>
      <c r="R58" s="350" t="s">
        <v>0</v>
      </c>
      <c r="S58" s="350" t="s">
        <v>1</v>
      </c>
      <c r="T58" s="3"/>
      <c r="U58" s="3"/>
    </row>
    <row r="59" spans="1:21" s="19" customFormat="1" ht="15.75">
      <c r="A59" s="289" t="s">
        <v>306</v>
      </c>
      <c r="B59" s="290"/>
      <c r="C59" s="290"/>
      <c r="D59" s="290"/>
      <c r="E59" s="287"/>
      <c r="F59" s="233" t="s">
        <v>371</v>
      </c>
      <c r="G59" s="350" t="s">
        <v>0</v>
      </c>
      <c r="H59" s="350" t="s">
        <v>1</v>
      </c>
      <c r="I59" s="350" t="s">
        <v>1</v>
      </c>
      <c r="J59" s="350" t="s">
        <v>1</v>
      </c>
      <c r="K59" s="350" t="s">
        <v>1</v>
      </c>
      <c r="L59" s="350" t="s">
        <v>1</v>
      </c>
      <c r="M59" s="350" t="s">
        <v>1</v>
      </c>
      <c r="N59" s="350" t="s">
        <v>1</v>
      </c>
      <c r="O59" s="350" t="s">
        <v>1</v>
      </c>
      <c r="P59" s="350" t="s">
        <v>1</v>
      </c>
      <c r="Q59" s="350" t="s">
        <v>1</v>
      </c>
      <c r="R59" s="350" t="s">
        <v>1</v>
      </c>
      <c r="S59" s="350" t="s">
        <v>1</v>
      </c>
      <c r="T59" s="3"/>
      <c r="U59" s="3"/>
    </row>
    <row r="60" spans="1:19" ht="15.75">
      <c r="A60" s="289" t="s">
        <v>307</v>
      </c>
      <c r="B60" s="287"/>
      <c r="C60" s="287"/>
      <c r="D60" s="287"/>
      <c r="E60" s="287"/>
      <c r="F60" s="233">
        <v>1.4</v>
      </c>
      <c r="G60" s="350" t="s">
        <v>0</v>
      </c>
      <c r="H60" s="350" t="s">
        <v>0</v>
      </c>
      <c r="I60" s="350" t="s">
        <v>1</v>
      </c>
      <c r="J60" s="350" t="s">
        <v>0</v>
      </c>
      <c r="K60" s="350" t="s">
        <v>1</v>
      </c>
      <c r="L60" s="350" t="s">
        <v>0</v>
      </c>
      <c r="M60" s="350" t="s">
        <v>1</v>
      </c>
      <c r="N60" s="350" t="s">
        <v>0</v>
      </c>
      <c r="O60" s="350" t="s">
        <v>1</v>
      </c>
      <c r="P60" s="350" t="s">
        <v>0</v>
      </c>
      <c r="Q60" s="350" t="s">
        <v>1</v>
      </c>
      <c r="R60" s="350" t="s">
        <v>0</v>
      </c>
      <c r="S60" s="350" t="s">
        <v>0</v>
      </c>
    </row>
    <row r="61" spans="1:19" ht="5.25" customHeight="1">
      <c r="A61" s="14"/>
      <c r="B61" s="14"/>
      <c r="C61" s="14"/>
      <c r="D61" s="14"/>
      <c r="E61" s="14"/>
      <c r="F61" s="20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35"/>
    </row>
    <row r="62" spans="1:19" ht="15.75">
      <c r="A62" s="295" t="s">
        <v>274</v>
      </c>
      <c r="B62" s="296"/>
      <c r="C62" s="296"/>
      <c r="D62" s="296"/>
      <c r="E62" s="298"/>
      <c r="F62" s="227">
        <v>0.35</v>
      </c>
      <c r="G62" s="325" t="s">
        <v>0</v>
      </c>
      <c r="H62" s="325" t="s">
        <v>0</v>
      </c>
      <c r="I62" s="325" t="s">
        <v>2</v>
      </c>
      <c r="J62" s="325" t="s">
        <v>0</v>
      </c>
      <c r="K62" s="325" t="s">
        <v>0</v>
      </c>
      <c r="L62" s="325" t="s">
        <v>0</v>
      </c>
      <c r="M62" s="325" t="s">
        <v>2</v>
      </c>
      <c r="N62" s="325" t="s">
        <v>0</v>
      </c>
      <c r="O62" s="325" t="s">
        <v>0</v>
      </c>
      <c r="P62" s="325" t="s">
        <v>0</v>
      </c>
      <c r="Q62" s="325" t="s">
        <v>2</v>
      </c>
      <c r="R62" s="325" t="s">
        <v>0</v>
      </c>
      <c r="S62" s="325" t="s">
        <v>2</v>
      </c>
    </row>
    <row r="63" spans="1:21" ht="15.75">
      <c r="A63" s="295" t="s">
        <v>270</v>
      </c>
      <c r="B63" s="294"/>
      <c r="C63" s="294"/>
      <c r="D63" s="294"/>
      <c r="E63" s="294"/>
      <c r="F63" s="229">
        <v>0.4</v>
      </c>
      <c r="G63" s="325" t="s">
        <v>0</v>
      </c>
      <c r="H63" s="325" t="s">
        <v>0</v>
      </c>
      <c r="I63" s="325" t="s">
        <v>0</v>
      </c>
      <c r="J63" s="325" t="s">
        <v>2</v>
      </c>
      <c r="K63" s="325" t="s">
        <v>0</v>
      </c>
      <c r="L63" s="325" t="s">
        <v>0</v>
      </c>
      <c r="M63" s="325" t="s">
        <v>0</v>
      </c>
      <c r="N63" s="325" t="s">
        <v>0</v>
      </c>
      <c r="O63" s="325" t="s">
        <v>0</v>
      </c>
      <c r="P63" s="325" t="s">
        <v>2</v>
      </c>
      <c r="Q63" s="325" t="s">
        <v>0</v>
      </c>
      <c r="R63" s="325" t="s">
        <v>0</v>
      </c>
      <c r="S63" s="325" t="s">
        <v>0</v>
      </c>
      <c r="T63" s="3" t="s">
        <v>79</v>
      </c>
      <c r="U63" s="4" t="s">
        <v>80</v>
      </c>
    </row>
    <row r="64" spans="1:19" ht="15.75">
      <c r="A64" s="293" t="s">
        <v>7</v>
      </c>
      <c r="B64" s="296"/>
      <c r="C64" s="296"/>
      <c r="D64" s="296"/>
      <c r="E64" s="298"/>
      <c r="F64" s="230">
        <v>0.01</v>
      </c>
      <c r="G64" s="325" t="s">
        <v>0</v>
      </c>
      <c r="H64" s="325" t="s">
        <v>1</v>
      </c>
      <c r="I64" s="325" t="s">
        <v>0</v>
      </c>
      <c r="J64" s="325" t="s">
        <v>1</v>
      </c>
      <c r="K64" s="325" t="s">
        <v>0</v>
      </c>
      <c r="L64" s="325" t="s">
        <v>1</v>
      </c>
      <c r="M64" s="325" t="s">
        <v>0</v>
      </c>
      <c r="N64" s="325" t="s">
        <v>1</v>
      </c>
      <c r="O64" s="325" t="s">
        <v>0</v>
      </c>
      <c r="P64" s="325" t="s">
        <v>1</v>
      </c>
      <c r="Q64" s="325" t="s">
        <v>0</v>
      </c>
      <c r="R64" s="325" t="s">
        <v>1</v>
      </c>
      <c r="S64" s="325" t="s">
        <v>0</v>
      </c>
    </row>
    <row r="65" spans="1:19" ht="15.75">
      <c r="A65" s="409" t="s">
        <v>304</v>
      </c>
      <c r="B65" s="410"/>
      <c r="C65" s="410"/>
      <c r="D65" s="410"/>
      <c r="E65" s="411"/>
      <c r="F65" s="412">
        <v>0.4</v>
      </c>
      <c r="G65" s="325" t="s">
        <v>0</v>
      </c>
      <c r="H65" s="325" t="s">
        <v>1</v>
      </c>
      <c r="I65" s="325" t="s">
        <v>1</v>
      </c>
      <c r="J65" s="325" t="s">
        <v>1</v>
      </c>
      <c r="K65" s="325" t="s">
        <v>1</v>
      </c>
      <c r="L65" s="325" t="s">
        <v>1</v>
      </c>
      <c r="M65" s="325" t="s">
        <v>1</v>
      </c>
      <c r="N65" s="325" t="s">
        <v>1</v>
      </c>
      <c r="O65" s="325" t="s">
        <v>1</v>
      </c>
      <c r="P65" s="325" t="s">
        <v>1</v>
      </c>
      <c r="Q65" s="325" t="s">
        <v>1</v>
      </c>
      <c r="R65" s="325" t="s">
        <v>1</v>
      </c>
      <c r="S65" s="325" t="s">
        <v>1</v>
      </c>
    </row>
    <row r="66" spans="1:19" ht="15.75">
      <c r="A66" s="295" t="s">
        <v>262</v>
      </c>
      <c r="B66" s="296"/>
      <c r="C66" s="296"/>
      <c r="D66" s="296"/>
      <c r="E66" s="353"/>
      <c r="F66" s="231">
        <v>0.1</v>
      </c>
      <c r="G66" s="325" t="s">
        <v>0</v>
      </c>
      <c r="H66" s="325" t="s">
        <v>1</v>
      </c>
      <c r="I66" s="325" t="s">
        <v>1</v>
      </c>
      <c r="J66" s="325" t="s">
        <v>1</v>
      </c>
      <c r="K66" s="325" t="s">
        <v>1</v>
      </c>
      <c r="L66" s="325" t="s">
        <v>1</v>
      </c>
      <c r="M66" s="325" t="s">
        <v>1</v>
      </c>
      <c r="N66" s="325" t="s">
        <v>1</v>
      </c>
      <c r="O66" s="325" t="s">
        <v>1</v>
      </c>
      <c r="P66" s="325" t="s">
        <v>1</v>
      </c>
      <c r="Q66" s="325" t="s">
        <v>1</v>
      </c>
      <c r="R66" s="325" t="s">
        <v>1</v>
      </c>
      <c r="S66" s="325" t="s">
        <v>1</v>
      </c>
    </row>
    <row r="67" spans="1:21" s="2" customFormat="1" ht="15.75">
      <c r="A67" s="293" t="s">
        <v>269</v>
      </c>
      <c r="B67" s="298"/>
      <c r="C67" s="298"/>
      <c r="D67" s="294"/>
      <c r="E67" s="298"/>
      <c r="F67" s="229">
        <v>0.3</v>
      </c>
      <c r="G67" s="325" t="s">
        <v>0</v>
      </c>
      <c r="H67" s="325" t="s">
        <v>2</v>
      </c>
      <c r="I67" s="325" t="s">
        <v>0</v>
      </c>
      <c r="J67" s="325" t="s">
        <v>0</v>
      </c>
      <c r="K67" s="325" t="s">
        <v>2</v>
      </c>
      <c r="L67" s="325" t="s">
        <v>0</v>
      </c>
      <c r="M67" s="325" t="s">
        <v>0</v>
      </c>
      <c r="N67" s="325" t="s">
        <v>0</v>
      </c>
      <c r="O67" s="325" t="s">
        <v>2</v>
      </c>
      <c r="P67" s="325" t="s">
        <v>0</v>
      </c>
      <c r="Q67" s="325" t="s">
        <v>2</v>
      </c>
      <c r="R67" s="325" t="s">
        <v>0</v>
      </c>
      <c r="S67" s="325" t="s">
        <v>0</v>
      </c>
      <c r="T67" s="3"/>
      <c r="U67" s="3"/>
    </row>
    <row r="68" spans="1:21" s="2" customFormat="1" ht="15.75">
      <c r="A68" s="293" t="s">
        <v>263</v>
      </c>
      <c r="B68" s="294"/>
      <c r="C68" s="294"/>
      <c r="D68" s="296"/>
      <c r="E68" s="298"/>
      <c r="F68" s="229">
        <v>0.5</v>
      </c>
      <c r="G68" s="325" t="s">
        <v>0</v>
      </c>
      <c r="H68" s="325" t="s">
        <v>0</v>
      </c>
      <c r="I68" s="325" t="s">
        <v>2</v>
      </c>
      <c r="J68" s="325" t="s">
        <v>0</v>
      </c>
      <c r="K68" s="325" t="s">
        <v>0</v>
      </c>
      <c r="L68" s="325" t="s">
        <v>0</v>
      </c>
      <c r="M68" s="325" t="s">
        <v>2</v>
      </c>
      <c r="N68" s="325" t="s">
        <v>0</v>
      </c>
      <c r="O68" s="325" t="s">
        <v>2</v>
      </c>
      <c r="P68" s="325" t="s">
        <v>0</v>
      </c>
      <c r="Q68" s="325" t="s">
        <v>2</v>
      </c>
      <c r="R68" s="325" t="s">
        <v>0</v>
      </c>
      <c r="S68" s="325" t="s">
        <v>2</v>
      </c>
      <c r="T68" s="3"/>
      <c r="U68" s="3"/>
    </row>
    <row r="69" spans="1:21" s="2" customFormat="1" ht="15.75">
      <c r="A69" s="293" t="s">
        <v>268</v>
      </c>
      <c r="B69" s="298"/>
      <c r="C69" s="298"/>
      <c r="D69" s="294"/>
      <c r="E69" s="298"/>
      <c r="F69" s="229">
        <v>0.3</v>
      </c>
      <c r="G69" s="325" t="s">
        <v>0</v>
      </c>
      <c r="H69" s="325" t="s">
        <v>2</v>
      </c>
      <c r="I69" s="325" t="s">
        <v>0</v>
      </c>
      <c r="J69" s="325" t="s">
        <v>0</v>
      </c>
      <c r="K69" s="325" t="s">
        <v>2</v>
      </c>
      <c r="L69" s="325" t="s">
        <v>0</v>
      </c>
      <c r="M69" s="325" t="s">
        <v>0</v>
      </c>
      <c r="N69" s="325" t="s">
        <v>0</v>
      </c>
      <c r="O69" s="325" t="s">
        <v>2</v>
      </c>
      <c r="P69" s="325" t="s">
        <v>0</v>
      </c>
      <c r="Q69" s="325" t="s">
        <v>2</v>
      </c>
      <c r="R69" s="325" t="s">
        <v>0</v>
      </c>
      <c r="S69" s="325" t="s">
        <v>0</v>
      </c>
      <c r="T69" s="3"/>
      <c r="U69" s="3"/>
    </row>
    <row r="70" spans="1:21" s="2" customFormat="1" ht="15.75">
      <c r="A70" s="293" t="s">
        <v>267</v>
      </c>
      <c r="B70" s="294"/>
      <c r="C70" s="294"/>
      <c r="D70" s="294"/>
      <c r="E70" s="298"/>
      <c r="F70" s="229">
        <v>0.2</v>
      </c>
      <c r="G70" s="325" t="s">
        <v>0</v>
      </c>
      <c r="H70" s="325" t="s">
        <v>0</v>
      </c>
      <c r="I70" s="325" t="s">
        <v>0</v>
      </c>
      <c r="J70" s="325" t="s">
        <v>0</v>
      </c>
      <c r="K70" s="325" t="s">
        <v>58</v>
      </c>
      <c r="L70" s="325" t="s">
        <v>0</v>
      </c>
      <c r="M70" s="325" t="s">
        <v>2</v>
      </c>
      <c r="N70" s="325" t="s">
        <v>0</v>
      </c>
      <c r="O70" s="325" t="s">
        <v>2</v>
      </c>
      <c r="P70" s="325" t="s">
        <v>0</v>
      </c>
      <c r="Q70" s="325" t="s">
        <v>0</v>
      </c>
      <c r="R70" s="325" t="s">
        <v>0</v>
      </c>
      <c r="S70" s="325" t="s">
        <v>2</v>
      </c>
      <c r="T70" s="3"/>
      <c r="U70" s="3"/>
    </row>
    <row r="71" spans="1:21" s="2" customFormat="1" ht="15.75">
      <c r="A71" s="293" t="s">
        <v>333</v>
      </c>
      <c r="B71" s="298"/>
      <c r="C71" s="298"/>
      <c r="D71" s="296"/>
      <c r="E71" s="298"/>
      <c r="F71" s="229">
        <v>0.2</v>
      </c>
      <c r="G71" s="325" t="s">
        <v>0</v>
      </c>
      <c r="H71" s="325" t="s">
        <v>2</v>
      </c>
      <c r="I71" s="325" t="s">
        <v>0</v>
      </c>
      <c r="J71" s="325" t="s">
        <v>2</v>
      </c>
      <c r="K71" s="325" t="s">
        <v>0</v>
      </c>
      <c r="L71" s="325" t="s">
        <v>2</v>
      </c>
      <c r="M71" s="325" t="s">
        <v>0</v>
      </c>
      <c r="N71" s="325" t="s">
        <v>2</v>
      </c>
      <c r="O71" s="325" t="s">
        <v>0</v>
      </c>
      <c r="P71" s="325" t="s">
        <v>2</v>
      </c>
      <c r="Q71" s="325" t="s">
        <v>0</v>
      </c>
      <c r="R71" s="325" t="s">
        <v>2</v>
      </c>
      <c r="S71" s="325" t="s">
        <v>0</v>
      </c>
      <c r="T71" s="3"/>
      <c r="U71" s="3"/>
    </row>
    <row r="72" spans="1:21" s="2" customFormat="1" ht="15.75">
      <c r="A72" s="293" t="s">
        <v>271</v>
      </c>
      <c r="B72" s="298"/>
      <c r="C72" s="298"/>
      <c r="D72" s="294"/>
      <c r="E72" s="298"/>
      <c r="F72" s="229">
        <v>0.2</v>
      </c>
      <c r="G72" s="325" t="s">
        <v>0</v>
      </c>
      <c r="H72" s="325" t="s">
        <v>0</v>
      </c>
      <c r="I72" s="325" t="s">
        <v>2</v>
      </c>
      <c r="J72" s="325" t="s">
        <v>0</v>
      </c>
      <c r="K72" s="325" t="s">
        <v>2</v>
      </c>
      <c r="L72" s="325" t="s">
        <v>0</v>
      </c>
      <c r="M72" s="325" t="s">
        <v>0</v>
      </c>
      <c r="N72" s="325" t="s">
        <v>0</v>
      </c>
      <c r="O72" s="325" t="s">
        <v>2</v>
      </c>
      <c r="P72" s="325" t="s">
        <v>0</v>
      </c>
      <c r="Q72" s="325" t="s">
        <v>2</v>
      </c>
      <c r="R72" s="325" t="s">
        <v>0</v>
      </c>
      <c r="S72" s="325" t="s">
        <v>58</v>
      </c>
      <c r="T72" s="3"/>
      <c r="U72" s="3"/>
    </row>
    <row r="73" spans="1:21" s="2" customFormat="1" ht="15.75">
      <c r="A73" s="295" t="s">
        <v>265</v>
      </c>
      <c r="B73" s="294"/>
      <c r="C73" s="294"/>
      <c r="D73" s="294"/>
      <c r="E73" s="353"/>
      <c r="F73" s="231">
        <v>0.4</v>
      </c>
      <c r="G73" s="700" t="s">
        <v>264</v>
      </c>
      <c r="H73" s="701"/>
      <c r="I73" s="701"/>
      <c r="J73" s="701"/>
      <c r="K73" s="701"/>
      <c r="L73" s="701"/>
      <c r="M73" s="701"/>
      <c r="N73" s="701"/>
      <c r="O73" s="701"/>
      <c r="P73" s="701"/>
      <c r="Q73" s="701"/>
      <c r="R73" s="701"/>
      <c r="S73" s="702"/>
      <c r="T73" s="3"/>
      <c r="U73" s="3"/>
    </row>
    <row r="74" spans="1:21" s="2" customFormat="1" ht="6" customHeight="1">
      <c r="A74" s="312"/>
      <c r="B74" s="312"/>
      <c r="C74" s="312"/>
      <c r="D74" s="312"/>
      <c r="E74" s="312"/>
      <c r="F74" s="20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3"/>
      <c r="U74" s="3"/>
    </row>
    <row r="75" spans="1:21" s="2" customFormat="1" ht="15">
      <c r="A75" s="306"/>
      <c r="B75" s="243" t="s">
        <v>294</v>
      </c>
      <c r="C75" s="243" t="s">
        <v>295</v>
      </c>
      <c r="D75" s="243" t="s">
        <v>302</v>
      </c>
      <c r="E75" s="300" t="s">
        <v>303</v>
      </c>
      <c r="F75" s="355"/>
      <c r="G75" s="380">
        <v>2</v>
      </c>
      <c r="H75" s="316">
        <v>15</v>
      </c>
      <c r="I75" s="316">
        <v>30</v>
      </c>
      <c r="J75" s="316">
        <v>45</v>
      </c>
      <c r="K75" s="316">
        <v>60</v>
      </c>
      <c r="L75" s="316">
        <v>75</v>
      </c>
      <c r="M75" s="316">
        <v>90</v>
      </c>
      <c r="N75" s="316">
        <v>105</v>
      </c>
      <c r="O75" s="316">
        <v>120</v>
      </c>
      <c r="P75" s="316">
        <v>135</v>
      </c>
      <c r="Q75" s="316">
        <v>150</v>
      </c>
      <c r="R75" s="316">
        <v>165</v>
      </c>
      <c r="S75" s="316">
        <v>180</v>
      </c>
      <c r="T75" s="3"/>
      <c r="U75" s="3"/>
    </row>
    <row r="76" spans="1:21" s="2" customFormat="1" ht="15">
      <c r="A76" s="299" t="s">
        <v>408</v>
      </c>
      <c r="B76" s="243">
        <v>420</v>
      </c>
      <c r="C76" s="243">
        <v>6</v>
      </c>
      <c r="D76" s="243" t="s">
        <v>299</v>
      </c>
      <c r="E76" s="300">
        <f aca="true" t="shared" si="3" ref="E76:E87">B76*C76</f>
        <v>2520</v>
      </c>
      <c r="F76" s="243"/>
      <c r="G76" s="385">
        <f>E76</f>
        <v>2520</v>
      </c>
      <c r="H76" s="386">
        <f>E76</f>
        <v>2520</v>
      </c>
      <c r="I76" s="386">
        <f>E76</f>
        <v>2520</v>
      </c>
      <c r="J76" s="386">
        <f>E76</f>
        <v>2520</v>
      </c>
      <c r="K76" s="386">
        <f>E76</f>
        <v>2520</v>
      </c>
      <c r="L76" s="386">
        <f>E76</f>
        <v>2520</v>
      </c>
      <c r="M76" s="386">
        <f>E76</f>
        <v>2520</v>
      </c>
      <c r="N76" s="386">
        <f>E76</f>
        <v>2520</v>
      </c>
      <c r="O76" s="386">
        <f>E76</f>
        <v>2520</v>
      </c>
      <c r="P76" s="386">
        <f>E76</f>
        <v>2520</v>
      </c>
      <c r="Q76" s="386">
        <f>E76</f>
        <v>2520</v>
      </c>
      <c r="R76" s="386">
        <f>E76</f>
        <v>2520</v>
      </c>
      <c r="S76" s="386">
        <f>E76</f>
        <v>2520</v>
      </c>
      <c r="T76" s="3"/>
      <c r="U76" s="3"/>
    </row>
    <row r="77" spans="1:21" s="2" customFormat="1" ht="15">
      <c r="A77" s="365" t="s">
        <v>297</v>
      </c>
      <c r="B77" s="243">
        <v>630</v>
      </c>
      <c r="C77" s="243">
        <v>1.6</v>
      </c>
      <c r="D77" s="243" t="s">
        <v>299</v>
      </c>
      <c r="E77" s="300">
        <f t="shared" si="3"/>
        <v>1008</v>
      </c>
      <c r="F77" s="243"/>
      <c r="G77" s="381"/>
      <c r="H77" s="371"/>
      <c r="I77" s="371"/>
      <c r="J77" s="371">
        <f>E77</f>
        <v>1008</v>
      </c>
      <c r="K77" s="371"/>
      <c r="L77" s="371"/>
      <c r="M77" s="371">
        <f>E77</f>
        <v>1008</v>
      </c>
      <c r="N77" s="371"/>
      <c r="O77" s="371"/>
      <c r="P77" s="371">
        <f>E77</f>
        <v>1008</v>
      </c>
      <c r="Q77" s="371"/>
      <c r="R77" s="371"/>
      <c r="S77" s="371">
        <f>E77</f>
        <v>1008</v>
      </c>
      <c r="T77" s="3"/>
      <c r="U77" s="3"/>
    </row>
    <row r="78" spans="1:21" s="2" customFormat="1" ht="15">
      <c r="A78" s="414" t="s">
        <v>298</v>
      </c>
      <c r="B78" s="243">
        <v>630</v>
      </c>
      <c r="C78" s="243">
        <v>1.8</v>
      </c>
      <c r="D78" s="243" t="s">
        <v>299</v>
      </c>
      <c r="E78" s="300">
        <f t="shared" si="3"/>
        <v>1134</v>
      </c>
      <c r="F78" s="243"/>
      <c r="G78" s="381"/>
      <c r="H78" s="371">
        <f>E78</f>
        <v>1134</v>
      </c>
      <c r="I78" s="371"/>
      <c r="J78" s="371"/>
      <c r="K78" s="371">
        <f>E78</f>
        <v>1134</v>
      </c>
      <c r="L78" s="371"/>
      <c r="M78" s="371"/>
      <c r="N78" s="371">
        <f>E78</f>
        <v>1134</v>
      </c>
      <c r="O78" s="371"/>
      <c r="P78" s="371"/>
      <c r="Q78" s="371">
        <f>E78</f>
        <v>1134</v>
      </c>
      <c r="R78" s="371"/>
      <c r="S78" s="371"/>
      <c r="T78" s="3"/>
      <c r="U78" s="3"/>
    </row>
    <row r="79" spans="1:21" s="2" customFormat="1" ht="15.75" customHeight="1">
      <c r="A79" s="306" t="s">
        <v>409</v>
      </c>
      <c r="B79" s="243">
        <v>780</v>
      </c>
      <c r="C79" s="243">
        <v>3</v>
      </c>
      <c r="D79" s="243" t="s">
        <v>299</v>
      </c>
      <c r="E79" s="300">
        <f t="shared" si="3"/>
        <v>2340</v>
      </c>
      <c r="F79" s="243"/>
      <c r="G79" s="381"/>
      <c r="H79" s="371"/>
      <c r="I79" s="371"/>
      <c r="J79" s="371"/>
      <c r="K79" s="384">
        <f>E79</f>
        <v>2340</v>
      </c>
      <c r="L79" s="384"/>
      <c r="M79" s="384"/>
      <c r="N79" s="384"/>
      <c r="O79" s="384"/>
      <c r="P79" s="384"/>
      <c r="Q79" s="384"/>
      <c r="R79" s="384">
        <f>E79</f>
        <v>2340</v>
      </c>
      <c r="S79" s="371"/>
      <c r="T79" s="3"/>
      <c r="U79" s="3"/>
    </row>
    <row r="80" spans="1:21" s="2" customFormat="1" ht="15">
      <c r="A80" s="306" t="s">
        <v>287</v>
      </c>
      <c r="B80" s="243">
        <v>1000</v>
      </c>
      <c r="C80" s="243">
        <v>1</v>
      </c>
      <c r="D80" s="243" t="s">
        <v>300</v>
      </c>
      <c r="E80" s="300">
        <f t="shared" si="3"/>
        <v>1000</v>
      </c>
      <c r="F80" s="243"/>
      <c r="G80" s="381">
        <f>E80</f>
        <v>1000</v>
      </c>
      <c r="H80" s="371">
        <f>E80</f>
        <v>1000</v>
      </c>
      <c r="I80" s="371">
        <f>E80</f>
        <v>1000</v>
      </c>
      <c r="J80" s="371">
        <f>E80</f>
        <v>1000</v>
      </c>
      <c r="K80" s="371">
        <f>E80</f>
        <v>1000</v>
      </c>
      <c r="L80" s="371">
        <f>E80</f>
        <v>1000</v>
      </c>
      <c r="M80" s="371">
        <f>E80</f>
        <v>1000</v>
      </c>
      <c r="N80" s="371">
        <f>E80</f>
        <v>1000</v>
      </c>
      <c r="O80" s="371">
        <f>E80</f>
        <v>1000</v>
      </c>
      <c r="P80" s="371">
        <f>E80</f>
        <v>1000</v>
      </c>
      <c r="Q80" s="371">
        <f>E80</f>
        <v>1000</v>
      </c>
      <c r="R80" s="371">
        <f>E80</f>
        <v>1000</v>
      </c>
      <c r="S80" s="371">
        <f>E80</f>
        <v>1000</v>
      </c>
      <c r="T80" s="3"/>
      <c r="U80" s="3"/>
    </row>
    <row r="81" spans="1:21" s="2" customFormat="1" ht="15">
      <c r="A81" s="306" t="s">
        <v>288</v>
      </c>
      <c r="B81" s="243">
        <v>1500</v>
      </c>
      <c r="C81" s="243">
        <v>1</v>
      </c>
      <c r="D81" s="243" t="s">
        <v>300</v>
      </c>
      <c r="E81" s="300">
        <f t="shared" si="3"/>
        <v>1500</v>
      </c>
      <c r="F81" s="243"/>
      <c r="G81" s="381"/>
      <c r="H81" s="371"/>
      <c r="I81" s="371">
        <f>E81</f>
        <v>1500</v>
      </c>
      <c r="J81" s="371"/>
      <c r="K81" s="371">
        <f>E81</f>
        <v>1500</v>
      </c>
      <c r="L81" s="371"/>
      <c r="M81" s="371">
        <f>E81</f>
        <v>1500</v>
      </c>
      <c r="N81" s="371"/>
      <c r="O81" s="371">
        <f>E81</f>
        <v>1500</v>
      </c>
      <c r="P81" s="371"/>
      <c r="Q81" s="371">
        <f>E81</f>
        <v>1500</v>
      </c>
      <c r="R81" s="371"/>
      <c r="S81" s="371">
        <f>E81</f>
        <v>1500</v>
      </c>
      <c r="T81" s="3"/>
      <c r="U81" s="3"/>
    </row>
    <row r="82" spans="1:21" s="2" customFormat="1" ht="15">
      <c r="A82" s="306" t="s">
        <v>289</v>
      </c>
      <c r="B82" s="243">
        <v>25000</v>
      </c>
      <c r="C82" s="243">
        <v>1</v>
      </c>
      <c r="D82" s="243" t="s">
        <v>300</v>
      </c>
      <c r="E82" s="300">
        <f t="shared" si="3"/>
        <v>25000</v>
      </c>
      <c r="F82" s="243"/>
      <c r="G82" s="381"/>
      <c r="H82" s="371"/>
      <c r="I82" s="371"/>
      <c r="J82" s="371"/>
      <c r="K82" s="371"/>
      <c r="L82" s="371"/>
      <c r="M82" s="371"/>
      <c r="N82" s="371">
        <f>E82</f>
        <v>25000</v>
      </c>
      <c r="O82" s="371"/>
      <c r="P82" s="371"/>
      <c r="Q82" s="371"/>
      <c r="R82" s="371"/>
      <c r="S82" s="371"/>
      <c r="T82" s="3"/>
      <c r="U82" s="3"/>
    </row>
    <row r="83" spans="1:21" s="2" customFormat="1" ht="15">
      <c r="A83" s="306" t="s">
        <v>290</v>
      </c>
      <c r="B83" s="243">
        <v>2000</v>
      </c>
      <c r="C83" s="243">
        <v>1</v>
      </c>
      <c r="D83" s="243" t="s">
        <v>300</v>
      </c>
      <c r="E83" s="300">
        <f t="shared" si="3"/>
        <v>2000</v>
      </c>
      <c r="F83" s="243"/>
      <c r="G83" s="381"/>
      <c r="H83" s="371"/>
      <c r="I83" s="371"/>
      <c r="J83" s="371">
        <f>E83</f>
        <v>2000</v>
      </c>
      <c r="K83" s="371"/>
      <c r="L83" s="371"/>
      <c r="M83" s="371">
        <f>E83</f>
        <v>2000</v>
      </c>
      <c r="N83" s="371"/>
      <c r="O83" s="371"/>
      <c r="P83" s="371">
        <f>E83</f>
        <v>2000</v>
      </c>
      <c r="Q83" s="371"/>
      <c r="R83" s="371"/>
      <c r="S83" s="371">
        <f>E83</f>
        <v>2000</v>
      </c>
      <c r="T83" s="3"/>
      <c r="U83" s="3"/>
    </row>
    <row r="84" spans="1:21" s="2" customFormat="1" ht="15">
      <c r="A84" s="308" t="s">
        <v>407</v>
      </c>
      <c r="B84" s="243"/>
      <c r="C84" s="243">
        <v>6</v>
      </c>
      <c r="D84" s="243" t="s">
        <v>300</v>
      </c>
      <c r="E84" s="300">
        <f t="shared" si="3"/>
        <v>0</v>
      </c>
      <c r="F84" s="243"/>
      <c r="G84" s="381"/>
      <c r="H84" s="371"/>
      <c r="I84" s="371"/>
      <c r="J84" s="371"/>
      <c r="K84" s="371">
        <f>E84</f>
        <v>0</v>
      </c>
      <c r="L84" s="371"/>
      <c r="M84" s="371"/>
      <c r="N84" s="371"/>
      <c r="O84" s="371">
        <f>E84</f>
        <v>0</v>
      </c>
      <c r="P84" s="371"/>
      <c r="Q84" s="371"/>
      <c r="R84" s="371"/>
      <c r="S84" s="371">
        <f>E84</f>
        <v>0</v>
      </c>
      <c r="T84" s="3"/>
      <c r="U84" s="3"/>
    </row>
    <row r="85" spans="1:21" s="2" customFormat="1" ht="15">
      <c r="A85" s="302" t="s">
        <v>410</v>
      </c>
      <c r="B85" s="243">
        <v>300</v>
      </c>
      <c r="C85" s="243">
        <v>4.5</v>
      </c>
      <c r="D85" s="243" t="s">
        <v>299</v>
      </c>
      <c r="E85" s="300">
        <f t="shared" si="3"/>
        <v>1350</v>
      </c>
      <c r="F85" s="243"/>
      <c r="G85" s="385"/>
      <c r="H85" s="386"/>
      <c r="I85" s="386"/>
      <c r="J85" s="386">
        <f>E85</f>
        <v>1350</v>
      </c>
      <c r="K85" s="386"/>
      <c r="L85" s="386"/>
      <c r="M85" s="386">
        <f>E85</f>
        <v>1350</v>
      </c>
      <c r="N85" s="386"/>
      <c r="O85" s="386"/>
      <c r="P85" s="386">
        <f>E85</f>
        <v>1350</v>
      </c>
      <c r="Q85" s="386"/>
      <c r="R85" s="386"/>
      <c r="S85" s="386">
        <f>E85</f>
        <v>1350</v>
      </c>
      <c r="T85" s="3"/>
      <c r="U85" s="3"/>
    </row>
    <row r="86" spans="1:21" s="2" customFormat="1" ht="15">
      <c r="A86" s="306" t="s">
        <v>292</v>
      </c>
      <c r="B86" s="243">
        <v>490</v>
      </c>
      <c r="C86" s="243">
        <v>0.5</v>
      </c>
      <c r="D86" s="243" t="s">
        <v>299</v>
      </c>
      <c r="E86" s="300">
        <f t="shared" si="3"/>
        <v>245</v>
      </c>
      <c r="F86" s="243"/>
      <c r="G86" s="381"/>
      <c r="H86" s="371"/>
      <c r="I86" s="371">
        <f>E86</f>
        <v>245</v>
      </c>
      <c r="J86" s="371"/>
      <c r="K86" s="371">
        <f>E86</f>
        <v>245</v>
      </c>
      <c r="L86" s="371"/>
      <c r="M86" s="371">
        <f>E86</f>
        <v>245</v>
      </c>
      <c r="N86" s="371"/>
      <c r="O86" s="371">
        <f>E86</f>
        <v>245</v>
      </c>
      <c r="P86" s="371"/>
      <c r="Q86" s="371">
        <f>E86</f>
        <v>245</v>
      </c>
      <c r="R86" s="371"/>
      <c r="S86" s="371">
        <f>E86</f>
        <v>245</v>
      </c>
      <c r="T86" s="3"/>
      <c r="U86" s="3"/>
    </row>
    <row r="87" spans="1:21" s="2" customFormat="1" ht="15">
      <c r="A87" s="306" t="s">
        <v>293</v>
      </c>
      <c r="B87" s="243">
        <v>2800</v>
      </c>
      <c r="C87" s="243">
        <v>1</v>
      </c>
      <c r="D87" s="243" t="s">
        <v>300</v>
      </c>
      <c r="E87" s="300">
        <f t="shared" si="3"/>
        <v>2800</v>
      </c>
      <c r="F87" s="243"/>
      <c r="G87" s="381"/>
      <c r="H87" s="371"/>
      <c r="I87" s="371"/>
      <c r="J87" s="371"/>
      <c r="K87" s="371"/>
      <c r="L87" s="371"/>
      <c r="M87" s="371">
        <f>E87</f>
        <v>2800</v>
      </c>
      <c r="N87" s="371"/>
      <c r="O87" s="371"/>
      <c r="P87" s="371"/>
      <c r="Q87" s="371"/>
      <c r="R87" s="371"/>
      <c r="S87" s="371">
        <f>E87</f>
        <v>2800</v>
      </c>
      <c r="T87" s="3"/>
      <c r="U87" s="3"/>
    </row>
    <row r="88" spans="1:21" s="2" customFormat="1" ht="12" customHeight="1">
      <c r="A88" s="306"/>
      <c r="B88" s="243"/>
      <c r="C88" s="243"/>
      <c r="D88" s="243"/>
      <c r="E88" s="300"/>
      <c r="F88" s="311"/>
      <c r="G88" s="38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"/>
      <c r="U88" s="3"/>
    </row>
    <row r="89" spans="1:21" s="2" customFormat="1" ht="15.75" customHeight="1">
      <c r="A89" s="312"/>
      <c r="B89" s="312"/>
      <c r="C89" s="312"/>
      <c r="D89" s="14"/>
      <c r="E89" s="352"/>
      <c r="F89" s="20"/>
      <c r="G89" s="357">
        <f>SUM(G76:G88)</f>
        <v>3520</v>
      </c>
      <c r="H89" s="357">
        <f aca="true" t="shared" si="4" ref="H89:S89">SUM(H76:H88)</f>
        <v>4654</v>
      </c>
      <c r="I89" s="357">
        <f t="shared" si="4"/>
        <v>5265</v>
      </c>
      <c r="J89" s="357">
        <f t="shared" si="4"/>
        <v>7878</v>
      </c>
      <c r="K89" s="357">
        <f t="shared" si="4"/>
        <v>8739</v>
      </c>
      <c r="L89" s="357">
        <f t="shared" si="4"/>
        <v>3520</v>
      </c>
      <c r="M89" s="357">
        <f t="shared" si="4"/>
        <v>12423</v>
      </c>
      <c r="N89" s="357">
        <f t="shared" si="4"/>
        <v>29654</v>
      </c>
      <c r="O89" s="357">
        <f t="shared" si="4"/>
        <v>5265</v>
      </c>
      <c r="P89" s="357">
        <f t="shared" si="4"/>
        <v>7878</v>
      </c>
      <c r="Q89" s="357">
        <f t="shared" si="4"/>
        <v>6399</v>
      </c>
      <c r="R89" s="357">
        <f t="shared" si="4"/>
        <v>5860</v>
      </c>
      <c r="S89" s="357">
        <f t="shared" si="4"/>
        <v>12423</v>
      </c>
      <c r="T89" s="3"/>
      <c r="U89" s="3"/>
    </row>
    <row r="90" spans="1:21" s="2" customFormat="1" ht="15.75">
      <c r="A90" s="317"/>
      <c r="B90" s="357"/>
      <c r="C90" s="357"/>
      <c r="D90" s="357"/>
      <c r="E90" s="319"/>
      <c r="F90" s="243"/>
      <c r="G90" s="38"/>
      <c r="H90" s="14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"/>
      <c r="U90" s="3"/>
    </row>
    <row r="91" spans="1:21" s="2" customFormat="1" ht="15.75">
      <c r="A91" s="317"/>
      <c r="B91" s="357"/>
      <c r="C91" s="357"/>
      <c r="D91" s="357"/>
      <c r="E91" s="319"/>
      <c r="F91" s="243"/>
      <c r="G91" s="38"/>
      <c r="H91" s="14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"/>
      <c r="U91" s="3"/>
    </row>
    <row r="92" spans="1:21" s="2" customFormat="1" ht="15.75">
      <c r="A92" s="317"/>
      <c r="B92" s="357"/>
      <c r="C92" s="357"/>
      <c r="D92" s="357"/>
      <c r="E92" s="319"/>
      <c r="F92" s="243"/>
      <c r="G92" s="38"/>
      <c r="H92" s="14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"/>
      <c r="U92" s="3"/>
    </row>
    <row r="93" spans="1:21" s="2" customFormat="1" ht="12" customHeight="1">
      <c r="A93" s="312"/>
      <c r="B93" s="36"/>
      <c r="C93" s="36"/>
      <c r="D93" s="36"/>
      <c r="E93" s="312"/>
      <c r="F93" s="20"/>
      <c r="G93" s="38"/>
      <c r="H93" s="14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"/>
      <c r="U93" s="3"/>
    </row>
    <row r="94" spans="1:21" s="2" customFormat="1" ht="15" customHeight="1">
      <c r="A94" s="707" t="s">
        <v>144</v>
      </c>
      <c r="B94" s="707"/>
      <c r="C94" s="707"/>
      <c r="D94" s="707"/>
      <c r="E94" s="707"/>
      <c r="F94" s="707"/>
      <c r="G94" s="707"/>
      <c r="H94" s="707"/>
      <c r="I94" s="707"/>
      <c r="J94" s="707"/>
      <c r="K94" s="707"/>
      <c r="L94" s="14"/>
      <c r="M94" s="14"/>
      <c r="N94" s="14"/>
      <c r="O94" s="14"/>
      <c r="P94" s="14"/>
      <c r="Q94" s="14"/>
      <c r="R94" s="14"/>
      <c r="S94" s="14"/>
      <c r="T94" s="3"/>
      <c r="U94" s="3"/>
    </row>
    <row r="95" spans="1:21" s="2" customFormat="1" ht="10.5" customHeight="1">
      <c r="A95" s="14"/>
      <c r="B95" s="14"/>
      <c r="C95" s="14"/>
      <c r="D95" s="14"/>
      <c r="E95" s="14"/>
      <c r="F95" s="20"/>
      <c r="G95" s="20"/>
      <c r="H95" s="20"/>
      <c r="I95" s="20"/>
      <c r="J95" s="20"/>
      <c r="K95" s="20"/>
      <c r="L95" s="14"/>
      <c r="M95" s="14"/>
      <c r="N95" s="14"/>
      <c r="O95" s="14"/>
      <c r="P95" s="14"/>
      <c r="Q95" s="14"/>
      <c r="R95" s="14"/>
      <c r="S95" s="14"/>
      <c r="T95" s="3"/>
      <c r="U95" s="3"/>
    </row>
    <row r="96" spans="1:21" s="46" customFormat="1" ht="12">
      <c r="A96" s="657" t="s">
        <v>422</v>
      </c>
      <c r="B96" s="657"/>
      <c r="C96" s="657"/>
      <c r="D96" s="657"/>
      <c r="E96" s="657"/>
      <c r="F96" s="665"/>
      <c r="G96" s="571"/>
      <c r="H96" s="571"/>
      <c r="I96" s="571"/>
      <c r="J96" s="571"/>
      <c r="K96" s="571"/>
      <c r="T96" s="571"/>
      <c r="U96" s="571"/>
    </row>
    <row r="97" spans="1:21" s="46" customFormat="1" ht="12">
      <c r="A97" s="511"/>
      <c r="B97" s="511"/>
      <c r="C97" s="511"/>
      <c r="D97" s="511"/>
      <c r="E97" s="511"/>
      <c r="G97" s="571"/>
      <c r="H97" s="571"/>
      <c r="I97" s="571"/>
      <c r="J97" s="571"/>
      <c r="K97" s="571"/>
      <c r="T97" s="571"/>
      <c r="U97" s="571"/>
    </row>
    <row r="98" spans="1:21" s="46" customFormat="1" ht="12">
      <c r="A98" s="657" t="s">
        <v>423</v>
      </c>
      <c r="B98" s="657"/>
      <c r="C98" s="657"/>
      <c r="D98" s="657"/>
      <c r="E98" s="657"/>
      <c r="F98" s="665"/>
      <c r="G98" s="665"/>
      <c r="H98" s="665"/>
      <c r="I98" s="665"/>
      <c r="J98" s="665"/>
      <c r="K98" s="665"/>
      <c r="L98" s="665"/>
      <c r="M98" s="665"/>
      <c r="N98" s="665"/>
      <c r="O98" s="665"/>
      <c r="P98" s="665"/>
      <c r="Q98" s="665"/>
      <c r="R98" s="665"/>
      <c r="S98" s="665"/>
      <c r="T98" s="571"/>
      <c r="U98" s="571"/>
    </row>
    <row r="99" spans="1:21" s="46" customFormat="1" ht="12">
      <c r="A99" s="511"/>
      <c r="B99" s="511"/>
      <c r="C99" s="511"/>
      <c r="D99" s="511"/>
      <c r="E99" s="511"/>
      <c r="T99" s="571"/>
      <c r="U99" s="571"/>
    </row>
    <row r="100" spans="1:21" s="46" customFormat="1" ht="12">
      <c r="A100" s="46" t="s">
        <v>141</v>
      </c>
      <c r="F100" s="571"/>
      <c r="G100" s="571"/>
      <c r="H100" s="571"/>
      <c r="I100" s="571"/>
      <c r="J100" s="571"/>
      <c r="K100" s="571"/>
      <c r="T100" s="571"/>
      <c r="U100" s="571"/>
    </row>
    <row r="101" spans="6:21" s="46" customFormat="1" ht="12">
      <c r="F101" s="571"/>
      <c r="G101" s="571"/>
      <c r="H101" s="571"/>
      <c r="I101" s="571"/>
      <c r="J101" s="571"/>
      <c r="K101" s="571"/>
      <c r="T101" s="571"/>
      <c r="U101" s="571"/>
    </row>
    <row r="102" spans="1:21" s="46" customFormat="1" ht="12">
      <c r="A102" s="46" t="s">
        <v>314</v>
      </c>
      <c r="F102" s="571"/>
      <c r="G102" s="571"/>
      <c r="H102" s="571"/>
      <c r="I102" s="571"/>
      <c r="J102" s="571"/>
      <c r="K102" s="571"/>
      <c r="T102" s="571"/>
      <c r="U102" s="571"/>
    </row>
    <row r="103" spans="6:21" s="46" customFormat="1" ht="12">
      <c r="F103" s="571"/>
      <c r="G103" s="571"/>
      <c r="H103" s="571"/>
      <c r="I103" s="571"/>
      <c r="J103" s="571"/>
      <c r="K103" s="571"/>
      <c r="T103" s="571"/>
      <c r="U103" s="571"/>
    </row>
    <row r="104" spans="1:21" s="46" customFormat="1" ht="12">
      <c r="A104" s="572" t="s">
        <v>315</v>
      </c>
      <c r="B104" s="573"/>
      <c r="C104" s="573"/>
      <c r="F104" s="571"/>
      <c r="G104" s="571"/>
      <c r="H104" s="571"/>
      <c r="I104" s="571"/>
      <c r="J104" s="571"/>
      <c r="K104" s="571"/>
      <c r="T104" s="571"/>
      <c r="U104" s="571"/>
    </row>
    <row r="105" spans="1:21" s="46" customFormat="1" ht="12">
      <c r="A105" s="572"/>
      <c r="B105" s="573"/>
      <c r="C105" s="573"/>
      <c r="F105" s="571"/>
      <c r="G105" s="571"/>
      <c r="H105" s="571"/>
      <c r="I105" s="571"/>
      <c r="J105" s="571"/>
      <c r="K105" s="571"/>
      <c r="T105" s="571"/>
      <c r="U105" s="571"/>
    </row>
    <row r="106" spans="1:21" s="46" customFormat="1" ht="12">
      <c r="A106" s="572" t="s">
        <v>316</v>
      </c>
      <c r="B106" s="573"/>
      <c r="C106" s="573"/>
      <c r="D106" s="573"/>
      <c r="E106" s="573"/>
      <c r="F106" s="573"/>
      <c r="G106" s="571"/>
      <c r="H106" s="571"/>
      <c r="I106" s="571"/>
      <c r="J106" s="571"/>
      <c r="K106" s="571"/>
      <c r="T106" s="571"/>
      <c r="U106" s="571"/>
    </row>
    <row r="107" spans="6:21" s="46" customFormat="1" ht="12">
      <c r="F107" s="571"/>
      <c r="G107" s="571"/>
      <c r="H107" s="571"/>
      <c r="I107" s="571"/>
      <c r="J107" s="571"/>
      <c r="K107" s="571"/>
      <c r="T107" s="571"/>
      <c r="U107" s="571"/>
    </row>
    <row r="108" spans="6:21" s="46" customFormat="1" ht="12">
      <c r="F108" s="571"/>
      <c r="G108" s="571"/>
      <c r="H108" s="571"/>
      <c r="I108" s="571"/>
      <c r="J108" s="571"/>
      <c r="K108" s="571"/>
      <c r="T108" s="571"/>
      <c r="U108" s="571"/>
    </row>
    <row r="109" spans="1:2" s="46" customFormat="1" ht="12">
      <c r="A109" s="571"/>
      <c r="B109" s="571"/>
    </row>
    <row r="110" spans="1:2" s="46" customFormat="1" ht="12">
      <c r="A110" s="571"/>
      <c r="B110" s="571"/>
    </row>
    <row r="111" spans="1:2" s="46" customFormat="1" ht="12">
      <c r="A111" s="571"/>
      <c r="B111" s="571"/>
    </row>
    <row r="112" spans="1:2" s="46" customFormat="1" ht="12">
      <c r="A112" s="571"/>
      <c r="B112" s="571"/>
    </row>
    <row r="113" spans="1:2" s="46" customFormat="1" ht="12">
      <c r="A113" s="571"/>
      <c r="B113" s="571"/>
    </row>
    <row r="114" spans="1:2" s="46" customFormat="1" ht="12">
      <c r="A114" s="571"/>
      <c r="B114" s="571"/>
    </row>
    <row r="115" spans="1:2" s="46" customFormat="1" ht="12">
      <c r="A115" s="571"/>
      <c r="B115" s="571"/>
    </row>
    <row r="116" spans="1:21" ht="12.75">
      <c r="A116" s="4"/>
      <c r="B116" s="4"/>
      <c r="F116"/>
      <c r="T116"/>
      <c r="U116"/>
    </row>
    <row r="117" spans="1:21" ht="12.75">
      <c r="A117" s="4"/>
      <c r="B117" s="4"/>
      <c r="F117"/>
      <c r="T117"/>
      <c r="U117"/>
    </row>
    <row r="118" spans="1:21" ht="12.75">
      <c r="A118" s="4"/>
      <c r="B118" s="4"/>
      <c r="F118"/>
      <c r="T118"/>
      <c r="U118"/>
    </row>
    <row r="119" spans="1:21" ht="12.75">
      <c r="A119" s="4"/>
      <c r="B119" s="4"/>
      <c r="F119"/>
      <c r="T119"/>
      <c r="U119"/>
    </row>
    <row r="120" spans="1:21" ht="12.75">
      <c r="A120" s="4"/>
      <c r="B120" s="4"/>
      <c r="F120"/>
      <c r="T120"/>
      <c r="U120"/>
    </row>
    <row r="121" spans="1:21" ht="12.75">
      <c r="A121" s="4"/>
      <c r="B121" s="4"/>
      <c r="F121"/>
      <c r="T121"/>
      <c r="U121"/>
    </row>
    <row r="122" spans="1:21" ht="12.75">
      <c r="A122" s="4"/>
      <c r="B122" s="4"/>
      <c r="F122"/>
      <c r="T122"/>
      <c r="U122"/>
    </row>
    <row r="123" spans="1:21" ht="12.75">
      <c r="A123" s="4"/>
      <c r="B123" s="4"/>
      <c r="F123"/>
      <c r="T123"/>
      <c r="U123"/>
    </row>
    <row r="124" spans="1:21" ht="12.75">
      <c r="A124" s="4"/>
      <c r="B124" s="4"/>
      <c r="F124"/>
      <c r="T124"/>
      <c r="U124"/>
    </row>
    <row r="125" spans="1:21" ht="12.75">
      <c r="A125" s="4"/>
      <c r="B125" s="4"/>
      <c r="F125"/>
      <c r="T125"/>
      <c r="U125"/>
    </row>
    <row r="126" spans="1:21" ht="12.75">
      <c r="A126" s="4"/>
      <c r="B126" s="4"/>
      <c r="F126"/>
      <c r="T126"/>
      <c r="U126"/>
    </row>
    <row r="127" spans="1:21" ht="12.75">
      <c r="A127" s="4"/>
      <c r="B127" s="4"/>
      <c r="F127"/>
      <c r="T127"/>
      <c r="U127"/>
    </row>
    <row r="128" spans="1:21" ht="12.75">
      <c r="A128" s="4"/>
      <c r="B128" s="4"/>
      <c r="F128"/>
      <c r="T128"/>
      <c r="U128"/>
    </row>
    <row r="129" spans="1:21" ht="12.75">
      <c r="A129" s="4"/>
      <c r="B129" s="4"/>
      <c r="F129"/>
      <c r="T129"/>
      <c r="U129"/>
    </row>
    <row r="130" spans="1:21" ht="12.75">
      <c r="A130" s="4"/>
      <c r="B130" s="4"/>
      <c r="F130"/>
      <c r="T130"/>
      <c r="U130"/>
    </row>
    <row r="131" spans="1:21" ht="12.75">
      <c r="A131" s="4"/>
      <c r="B131" s="4"/>
      <c r="F131"/>
      <c r="T131"/>
      <c r="U131"/>
    </row>
    <row r="132" spans="1:21" ht="12.75">
      <c r="A132" s="4"/>
      <c r="B132" s="4"/>
      <c r="F132"/>
      <c r="T132"/>
      <c r="U132"/>
    </row>
    <row r="133" spans="1:21" ht="12.75">
      <c r="A133" s="4"/>
      <c r="B133" s="4"/>
      <c r="F133"/>
      <c r="T133"/>
      <c r="U133"/>
    </row>
    <row r="134" spans="1:21" ht="12.75">
      <c r="A134" s="4"/>
      <c r="B134" s="4"/>
      <c r="F134"/>
      <c r="T134"/>
      <c r="U134"/>
    </row>
    <row r="135" spans="1:21" ht="12.75">
      <c r="A135" s="4"/>
      <c r="B135" s="4"/>
      <c r="F135"/>
      <c r="T135"/>
      <c r="U135"/>
    </row>
    <row r="136" spans="1:21" ht="12.75">
      <c r="A136" s="4"/>
      <c r="B136" s="4"/>
      <c r="F136"/>
      <c r="T136"/>
      <c r="U136"/>
    </row>
    <row r="137" spans="1:21" ht="12.75">
      <c r="A137" s="4"/>
      <c r="B137" s="4"/>
      <c r="F137"/>
      <c r="T137"/>
      <c r="U137"/>
    </row>
    <row r="138" spans="1:21" ht="12.75">
      <c r="A138" s="4"/>
      <c r="B138" s="4"/>
      <c r="F138"/>
      <c r="T138"/>
      <c r="U138"/>
    </row>
    <row r="139" spans="1:21" ht="12.75">
      <c r="A139" s="4"/>
      <c r="B139" s="4"/>
      <c r="F139"/>
      <c r="T139"/>
      <c r="U139"/>
    </row>
    <row r="140" spans="1:21" ht="12.75">
      <c r="A140" s="4"/>
      <c r="B140" s="4"/>
      <c r="F140"/>
      <c r="T140"/>
      <c r="U140"/>
    </row>
    <row r="141" spans="1:21" ht="12.75">
      <c r="A141" s="4"/>
      <c r="B141" s="4"/>
      <c r="F141"/>
      <c r="T141"/>
      <c r="U141"/>
    </row>
    <row r="142" spans="1:21" ht="12.75">
      <c r="A142" s="4"/>
      <c r="B142" s="4"/>
      <c r="F142"/>
      <c r="T142"/>
      <c r="U142"/>
    </row>
    <row r="143" spans="1:21" ht="12.75">
      <c r="A143" s="4"/>
      <c r="B143" s="4"/>
      <c r="F143"/>
      <c r="T143"/>
      <c r="U143"/>
    </row>
    <row r="144" spans="1:21" ht="12.75">
      <c r="A144" s="4"/>
      <c r="B144" s="4"/>
      <c r="F144"/>
      <c r="T144"/>
      <c r="U144"/>
    </row>
    <row r="145" spans="1:21" ht="12.75">
      <c r="A145" s="4"/>
      <c r="B145" s="4"/>
      <c r="F145"/>
      <c r="T145"/>
      <c r="U145"/>
    </row>
    <row r="146" spans="1:21" ht="12.75">
      <c r="A146" s="4"/>
      <c r="B146" s="4"/>
      <c r="F146"/>
      <c r="T146"/>
      <c r="U146"/>
    </row>
    <row r="147" spans="1:21" ht="12.75">
      <c r="A147" s="4"/>
      <c r="B147" s="4"/>
      <c r="F147"/>
      <c r="T147"/>
      <c r="U147"/>
    </row>
    <row r="148" spans="1:21" ht="12.75">
      <c r="A148" s="4"/>
      <c r="B148" s="4"/>
      <c r="F148"/>
      <c r="T148"/>
      <c r="U148"/>
    </row>
    <row r="149" spans="1:21" ht="12.75">
      <c r="A149" s="4"/>
      <c r="B149" s="4"/>
      <c r="F149"/>
      <c r="T149"/>
      <c r="U149"/>
    </row>
    <row r="150" spans="1:21" ht="12.75">
      <c r="A150" s="4"/>
      <c r="B150" s="4"/>
      <c r="F150"/>
      <c r="T150"/>
      <c r="U150"/>
    </row>
    <row r="151" spans="1:21" ht="12.75">
      <c r="A151" s="4"/>
      <c r="B151" s="4"/>
      <c r="F151"/>
      <c r="T151"/>
      <c r="U151"/>
    </row>
    <row r="152" spans="1:21" ht="12.75">
      <c r="A152" s="4"/>
      <c r="B152" s="4"/>
      <c r="F152"/>
      <c r="T152"/>
      <c r="U152"/>
    </row>
    <row r="153" spans="1:21" ht="12.75">
      <c r="A153" s="4"/>
      <c r="B153" s="4"/>
      <c r="F153"/>
      <c r="T153"/>
      <c r="U153"/>
    </row>
    <row r="154" spans="1:21" ht="12.75">
      <c r="A154" s="4"/>
      <c r="B154" s="4"/>
      <c r="F154"/>
      <c r="T154"/>
      <c r="U154"/>
    </row>
    <row r="155" spans="1:21" ht="12.75">
      <c r="A155" s="4"/>
      <c r="B155" s="4"/>
      <c r="F155"/>
      <c r="T155"/>
      <c r="U155"/>
    </row>
    <row r="156" spans="1:21" ht="12.75">
      <c r="A156" s="4"/>
      <c r="B156" s="4"/>
      <c r="F156"/>
      <c r="T156"/>
      <c r="U156"/>
    </row>
    <row r="157" spans="1:21" ht="12.75">
      <c r="A157" s="4"/>
      <c r="B157" s="4"/>
      <c r="F157"/>
      <c r="T157"/>
      <c r="U157"/>
    </row>
    <row r="158" spans="1:21" ht="12.75">
      <c r="A158" s="4"/>
      <c r="B158" s="4"/>
      <c r="F158"/>
      <c r="T158"/>
      <c r="U158"/>
    </row>
    <row r="159" spans="1:21" ht="12.75">
      <c r="A159" s="4"/>
      <c r="B159" s="4"/>
      <c r="F159"/>
      <c r="T159"/>
      <c r="U159"/>
    </row>
    <row r="160" spans="1:21" ht="12.75">
      <c r="A160" s="4"/>
      <c r="B160" s="4"/>
      <c r="F160"/>
      <c r="T160"/>
      <c r="U160"/>
    </row>
    <row r="161" spans="1:21" ht="12.75">
      <c r="A161" s="4"/>
      <c r="B161" s="4"/>
      <c r="F161"/>
      <c r="T161"/>
      <c r="U161"/>
    </row>
    <row r="162" spans="1:21" ht="12.75">
      <c r="A162" s="4"/>
      <c r="B162" s="4"/>
      <c r="F162"/>
      <c r="T162"/>
      <c r="U162"/>
    </row>
    <row r="163" spans="1:21" ht="12.75">
      <c r="A163" s="4"/>
      <c r="B163" s="4"/>
      <c r="F163"/>
      <c r="T163"/>
      <c r="U163"/>
    </row>
    <row r="164" spans="1:21" ht="12.75">
      <c r="A164" s="4"/>
      <c r="B164" s="4"/>
      <c r="F164"/>
      <c r="T164"/>
      <c r="U164"/>
    </row>
    <row r="165" spans="1:21" ht="12.75">
      <c r="A165" s="4"/>
      <c r="B165" s="4"/>
      <c r="F165"/>
      <c r="T165"/>
      <c r="U165"/>
    </row>
    <row r="166" spans="1:21" ht="12.75">
      <c r="A166" s="4"/>
      <c r="B166" s="4"/>
      <c r="F166"/>
      <c r="T166"/>
      <c r="U166"/>
    </row>
    <row r="167" spans="1:21" ht="12.75">
      <c r="A167" s="4"/>
      <c r="B167" s="4"/>
      <c r="F167"/>
      <c r="T167"/>
      <c r="U167"/>
    </row>
    <row r="168" spans="1:21" ht="12.75">
      <c r="A168" s="4"/>
      <c r="B168" s="4"/>
      <c r="F168"/>
      <c r="T168"/>
      <c r="U168"/>
    </row>
    <row r="169" spans="1:21" ht="12.75">
      <c r="A169" s="4"/>
      <c r="B169" s="4"/>
      <c r="F169"/>
      <c r="T169"/>
      <c r="U169"/>
    </row>
    <row r="170" spans="1:21" ht="12.75">
      <c r="A170" s="4"/>
      <c r="B170" s="4"/>
      <c r="F170"/>
      <c r="T170"/>
      <c r="U170"/>
    </row>
    <row r="171" spans="1:21" ht="12.75">
      <c r="A171" s="4"/>
      <c r="B171" s="4"/>
      <c r="F171"/>
      <c r="T171"/>
      <c r="U171"/>
    </row>
    <row r="172" spans="1:21" ht="12.75">
      <c r="A172" s="4"/>
      <c r="B172" s="4"/>
      <c r="F172"/>
      <c r="T172"/>
      <c r="U172"/>
    </row>
  </sheetData>
  <sheetProtection/>
  <mergeCells count="7">
    <mergeCell ref="A94:K94"/>
    <mergeCell ref="A96:F96"/>
    <mergeCell ref="A98:S98"/>
    <mergeCell ref="A52:A53"/>
    <mergeCell ref="A55:E55"/>
    <mergeCell ref="A56:S56"/>
    <mergeCell ref="G73:S73"/>
  </mergeCells>
  <printOptions/>
  <pageMargins left="0.7" right="0.7" top="0.75" bottom="0.75" header="0.3" footer="0.3"/>
  <pageSetup horizontalDpi="600" verticalDpi="600" orientation="portrait" paperSize="9" scale="3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27"/>
  <sheetViews>
    <sheetView view="pageBreakPreview" zoomScale="71" zoomScaleNormal="75" zoomScaleSheetLayoutView="71" zoomScalePageLayoutView="0" workbookViewId="0" topLeftCell="A41">
      <selection activeCell="S65" sqref="S65"/>
    </sheetView>
  </sheetViews>
  <sheetFormatPr defaultColWidth="9.140625" defaultRowHeight="12.75"/>
  <cols>
    <col min="1" max="1" width="67.28125" style="0" customWidth="1"/>
    <col min="2" max="2" width="12.140625" style="0" customWidth="1"/>
    <col min="3" max="3" width="11.57421875" style="0" bestFit="1" customWidth="1"/>
    <col min="4" max="4" width="3.7109375" style="0" customWidth="1"/>
    <col min="5" max="5" width="21.7109375" style="0" customWidth="1"/>
    <col min="6" max="6" width="9.7109375" style="0" customWidth="1"/>
    <col min="7" max="19" width="8.57421875" style="0" customWidth="1"/>
    <col min="20" max="20" width="10.00390625" style="4" customWidth="1"/>
    <col min="21" max="21" width="6.8515625" style="4" customWidth="1"/>
  </cols>
  <sheetData>
    <row r="1" ht="37.5" customHeight="1"/>
    <row r="2" spans="1:21" s="30" customFormat="1" ht="23.25">
      <c r="A2" s="29" t="s">
        <v>111</v>
      </c>
      <c r="T2" s="31"/>
      <c r="U2" s="31"/>
    </row>
    <row r="3" ht="14.25" customHeight="1"/>
    <row r="4" spans="1:21" s="14" customFormat="1" ht="15.75">
      <c r="A4" s="13" t="s">
        <v>266</v>
      </c>
      <c r="T4" s="20"/>
      <c r="U4" s="20"/>
    </row>
    <row r="6" ht="12.75">
      <c r="A6" s="1"/>
    </row>
    <row r="7" spans="1:19" ht="12.75">
      <c r="A7" s="172" t="s">
        <v>50</v>
      </c>
      <c r="B7" s="175"/>
      <c r="C7" s="181"/>
      <c r="D7" s="181"/>
      <c r="E7" s="189" t="s">
        <v>37</v>
      </c>
      <c r="F7" s="196"/>
      <c r="G7" s="15">
        <v>2</v>
      </c>
      <c r="H7" s="16">
        <v>15</v>
      </c>
      <c r="I7" s="16">
        <v>30</v>
      </c>
      <c r="J7" s="16">
        <v>45</v>
      </c>
      <c r="K7" s="16">
        <v>60</v>
      </c>
      <c r="L7" s="16">
        <v>75</v>
      </c>
      <c r="M7" s="16">
        <v>90</v>
      </c>
      <c r="N7" s="16">
        <v>105</v>
      </c>
      <c r="O7" s="16">
        <v>120</v>
      </c>
      <c r="P7" s="16">
        <v>135</v>
      </c>
      <c r="Q7" s="16">
        <v>150</v>
      </c>
      <c r="R7" s="16">
        <v>165</v>
      </c>
      <c r="S7" s="16">
        <v>180</v>
      </c>
    </row>
    <row r="8" spans="1:19" ht="12.75">
      <c r="A8" s="173"/>
      <c r="B8" s="176"/>
      <c r="C8" s="182"/>
      <c r="D8" s="182"/>
      <c r="E8" s="189" t="s">
        <v>3</v>
      </c>
      <c r="F8" s="196"/>
      <c r="G8" s="17" t="s">
        <v>0</v>
      </c>
      <c r="H8" s="16">
        <v>12</v>
      </c>
      <c r="I8" s="16">
        <v>24</v>
      </c>
      <c r="J8" s="16">
        <v>36</v>
      </c>
      <c r="K8" s="16">
        <v>48</v>
      </c>
      <c r="L8" s="16">
        <v>60</v>
      </c>
      <c r="M8" s="16">
        <v>72</v>
      </c>
      <c r="N8" s="16">
        <v>84</v>
      </c>
      <c r="O8" s="16">
        <v>96</v>
      </c>
      <c r="P8" s="16">
        <v>108</v>
      </c>
      <c r="Q8" s="16">
        <v>120</v>
      </c>
      <c r="R8" s="16">
        <v>132</v>
      </c>
      <c r="S8" s="16">
        <v>144</v>
      </c>
    </row>
    <row r="9" spans="1:21" s="14" customFormat="1" ht="17.25" customHeight="1">
      <c r="A9" s="53" t="s">
        <v>4</v>
      </c>
      <c r="B9" s="160"/>
      <c r="C9" s="87"/>
      <c r="D9" s="87"/>
      <c r="E9" s="54"/>
      <c r="F9" s="54"/>
      <c r="G9" s="222">
        <v>0</v>
      </c>
      <c r="H9" s="222">
        <v>1</v>
      </c>
      <c r="I9" s="222">
        <v>2</v>
      </c>
      <c r="J9" s="222">
        <v>3</v>
      </c>
      <c r="K9" s="222">
        <v>4</v>
      </c>
      <c r="L9" s="222">
        <v>5</v>
      </c>
      <c r="M9" s="222">
        <v>6</v>
      </c>
      <c r="N9" s="222">
        <v>7</v>
      </c>
      <c r="O9" s="222">
        <v>8</v>
      </c>
      <c r="P9" s="222">
        <v>9</v>
      </c>
      <c r="Q9" s="222">
        <v>10</v>
      </c>
      <c r="R9" s="222">
        <v>11</v>
      </c>
      <c r="S9" s="222">
        <v>12</v>
      </c>
      <c r="T9" s="20"/>
      <c r="U9" s="20"/>
    </row>
    <row r="10" spans="1:21" ht="17.25" customHeight="1">
      <c r="A10" s="57" t="s">
        <v>103</v>
      </c>
      <c r="B10" s="56"/>
      <c r="C10" s="56"/>
      <c r="D10" s="56"/>
      <c r="E10" s="56"/>
      <c r="F10" s="132" t="s">
        <v>332</v>
      </c>
      <c r="G10" s="22" t="s">
        <v>1</v>
      </c>
      <c r="H10" s="22" t="s">
        <v>1</v>
      </c>
      <c r="I10" s="22" t="s">
        <v>1</v>
      </c>
      <c r="J10" s="22" t="s">
        <v>1</v>
      </c>
      <c r="K10" s="22" t="s">
        <v>1</v>
      </c>
      <c r="L10" s="22" t="s">
        <v>1</v>
      </c>
      <c r="M10" s="22" t="s">
        <v>2</v>
      </c>
      <c r="N10" s="22" t="s">
        <v>1</v>
      </c>
      <c r="O10" s="22" t="s">
        <v>1</v>
      </c>
      <c r="P10" s="22" t="s">
        <v>1</v>
      </c>
      <c r="Q10" s="22" t="s">
        <v>1</v>
      </c>
      <c r="R10" s="22" t="s">
        <v>1</v>
      </c>
      <c r="S10" s="22" t="s">
        <v>2</v>
      </c>
      <c r="T10" s="3" t="s">
        <v>79</v>
      </c>
      <c r="U10" s="4" t="s">
        <v>80</v>
      </c>
    </row>
    <row r="11" spans="1:19" ht="17.25" customHeight="1">
      <c r="A11" s="57" t="s">
        <v>6</v>
      </c>
      <c r="B11" s="106"/>
      <c r="C11" s="56"/>
      <c r="D11" s="56"/>
      <c r="E11" s="56"/>
      <c r="F11" s="132">
        <v>0.35</v>
      </c>
      <c r="G11" s="22" t="s">
        <v>2</v>
      </c>
      <c r="H11" s="22" t="s">
        <v>2</v>
      </c>
      <c r="I11" s="22" t="s">
        <v>2</v>
      </c>
      <c r="J11" s="22" t="s">
        <v>2</v>
      </c>
      <c r="K11" s="22" t="s">
        <v>2</v>
      </c>
      <c r="L11" s="22" t="s">
        <v>2</v>
      </c>
      <c r="M11" s="22" t="s">
        <v>2</v>
      </c>
      <c r="N11" s="22" t="s">
        <v>2</v>
      </c>
      <c r="O11" s="22" t="s">
        <v>2</v>
      </c>
      <c r="P11" s="22" t="s">
        <v>2</v>
      </c>
      <c r="Q11" s="22" t="s">
        <v>2</v>
      </c>
      <c r="R11" s="22" t="s">
        <v>2</v>
      </c>
      <c r="S11" s="22" t="s">
        <v>2</v>
      </c>
    </row>
    <row r="12" spans="1:19" ht="17.25" customHeight="1">
      <c r="A12" s="55" t="s">
        <v>136</v>
      </c>
      <c r="B12" s="56"/>
      <c r="C12" s="56"/>
      <c r="D12" s="56"/>
      <c r="E12" s="56"/>
      <c r="F12" s="133" t="s">
        <v>317</v>
      </c>
      <c r="G12" s="22" t="s">
        <v>1</v>
      </c>
      <c r="H12" s="22" t="s">
        <v>1</v>
      </c>
      <c r="I12" s="22" t="s">
        <v>1</v>
      </c>
      <c r="J12" s="22" t="s">
        <v>2</v>
      </c>
      <c r="K12" s="22" t="s">
        <v>1</v>
      </c>
      <c r="L12" s="22" t="s">
        <v>1</v>
      </c>
      <c r="M12" s="22" t="s">
        <v>2</v>
      </c>
      <c r="N12" s="22" t="s">
        <v>1</v>
      </c>
      <c r="O12" s="22" t="s">
        <v>1</v>
      </c>
      <c r="P12" s="22" t="s">
        <v>2</v>
      </c>
      <c r="Q12" s="22" t="s">
        <v>1</v>
      </c>
      <c r="R12" s="22" t="s">
        <v>1</v>
      </c>
      <c r="S12" s="22" t="s">
        <v>2</v>
      </c>
    </row>
    <row r="13" spans="1:19" ht="17.25" customHeight="1">
      <c r="A13" s="57" t="s">
        <v>7</v>
      </c>
      <c r="B13" s="56"/>
      <c r="C13" s="56"/>
      <c r="D13" s="56"/>
      <c r="E13" s="56"/>
      <c r="F13" s="132">
        <v>0.01</v>
      </c>
      <c r="G13" s="22" t="s">
        <v>0</v>
      </c>
      <c r="H13" s="22" t="s">
        <v>0</v>
      </c>
      <c r="I13" s="22" t="s">
        <v>1</v>
      </c>
      <c r="J13" s="22" t="s">
        <v>0</v>
      </c>
      <c r="K13" s="22" t="s">
        <v>1</v>
      </c>
      <c r="L13" s="22" t="s">
        <v>0</v>
      </c>
      <c r="M13" s="22" t="s">
        <v>1</v>
      </c>
      <c r="N13" s="22" t="s">
        <v>0</v>
      </c>
      <c r="O13" s="22" t="s">
        <v>1</v>
      </c>
      <c r="P13" s="22" t="s">
        <v>0</v>
      </c>
      <c r="Q13" s="22" t="s">
        <v>1</v>
      </c>
      <c r="R13" s="22" t="s">
        <v>0</v>
      </c>
      <c r="S13" s="22" t="s">
        <v>1</v>
      </c>
    </row>
    <row r="14" spans="1:21" s="14" customFormat="1" ht="17.25" customHeight="1">
      <c r="A14" s="53" t="s">
        <v>8</v>
      </c>
      <c r="B14" s="160"/>
      <c r="C14" s="54"/>
      <c r="D14" s="54"/>
      <c r="E14" s="54"/>
      <c r="F14" s="134"/>
      <c r="G14" s="54"/>
      <c r="H14" s="54"/>
      <c r="I14" s="54"/>
      <c r="J14" s="54"/>
      <c r="K14" s="54"/>
      <c r="L14" s="54"/>
      <c r="M14" s="54"/>
      <c r="N14" s="58"/>
      <c r="O14" s="58"/>
      <c r="P14" s="58"/>
      <c r="Q14" s="58"/>
      <c r="R14" s="58"/>
      <c r="S14" s="59"/>
      <c r="T14" s="20"/>
      <c r="U14" s="20"/>
    </row>
    <row r="15" spans="1:19" ht="17.25" customHeight="1">
      <c r="A15" s="57" t="s">
        <v>274</v>
      </c>
      <c r="B15" s="162"/>
      <c r="C15" s="162"/>
      <c r="D15" s="162"/>
      <c r="E15" s="147"/>
      <c r="F15" s="135">
        <v>0.35</v>
      </c>
      <c r="G15" s="88" t="s">
        <v>0</v>
      </c>
      <c r="H15" s="88" t="s">
        <v>0</v>
      </c>
      <c r="I15" s="88" t="s">
        <v>0</v>
      </c>
      <c r="J15" s="88" t="s">
        <v>0</v>
      </c>
      <c r="K15" s="88" t="s">
        <v>2</v>
      </c>
      <c r="L15" s="88" t="s">
        <v>0</v>
      </c>
      <c r="M15" s="88" t="s">
        <v>0</v>
      </c>
      <c r="N15" s="88" t="s">
        <v>0</v>
      </c>
      <c r="O15" s="88" t="s">
        <v>2</v>
      </c>
      <c r="P15" s="88" t="s">
        <v>0</v>
      </c>
      <c r="Q15" s="88" t="s">
        <v>0</v>
      </c>
      <c r="R15" s="88" t="s">
        <v>0</v>
      </c>
      <c r="S15" s="88" t="s">
        <v>2</v>
      </c>
    </row>
    <row r="16" spans="1:21" s="14" customFormat="1" ht="17.25" customHeight="1">
      <c r="A16" s="53" t="s">
        <v>9</v>
      </c>
      <c r="B16" s="160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8"/>
      <c r="O16" s="58"/>
      <c r="P16" s="58"/>
      <c r="Q16" s="58"/>
      <c r="R16" s="58"/>
      <c r="S16" s="59"/>
      <c r="T16" s="20"/>
      <c r="U16" s="20"/>
    </row>
    <row r="17" spans="1:19" ht="17.25" customHeight="1">
      <c r="A17" s="57" t="s">
        <v>10</v>
      </c>
      <c r="B17" s="56"/>
      <c r="C17" s="56"/>
      <c r="D17" s="56"/>
      <c r="E17" s="56"/>
      <c r="F17" s="132">
        <v>0.2</v>
      </c>
      <c r="G17" s="93" t="s">
        <v>0</v>
      </c>
      <c r="H17" s="93" t="s">
        <v>1</v>
      </c>
      <c r="I17" s="93" t="s">
        <v>2</v>
      </c>
      <c r="J17" s="93" t="s">
        <v>1</v>
      </c>
      <c r="K17" s="93" t="s">
        <v>2</v>
      </c>
      <c r="L17" s="93" t="s">
        <v>1</v>
      </c>
      <c r="M17" s="93" t="s">
        <v>2</v>
      </c>
      <c r="N17" s="93" t="s">
        <v>1</v>
      </c>
      <c r="O17" s="93" t="s">
        <v>2</v>
      </c>
      <c r="P17" s="93" t="s">
        <v>1</v>
      </c>
      <c r="Q17" s="93" t="s">
        <v>2</v>
      </c>
      <c r="R17" s="93" t="s">
        <v>1</v>
      </c>
      <c r="S17" s="93" t="s">
        <v>2</v>
      </c>
    </row>
    <row r="18" spans="1:19" ht="17.25" customHeight="1">
      <c r="A18" s="55" t="s">
        <v>70</v>
      </c>
      <c r="B18" s="145"/>
      <c r="C18" s="56"/>
      <c r="D18" s="56"/>
      <c r="E18" s="56"/>
      <c r="F18" s="133">
        <v>0.04</v>
      </c>
      <c r="G18" s="88" t="s">
        <v>1</v>
      </c>
      <c r="H18" s="88" t="s">
        <v>1</v>
      </c>
      <c r="I18" s="88" t="s">
        <v>1</v>
      </c>
      <c r="J18" s="88" t="s">
        <v>1</v>
      </c>
      <c r="K18" s="88" t="s">
        <v>1</v>
      </c>
      <c r="L18" s="88" t="s">
        <v>1</v>
      </c>
      <c r="M18" s="88" t="s">
        <v>1</v>
      </c>
      <c r="N18" s="22" t="s">
        <v>1</v>
      </c>
      <c r="O18" s="88" t="s">
        <v>1</v>
      </c>
      <c r="P18" s="88" t="s">
        <v>1</v>
      </c>
      <c r="Q18" s="88" t="s">
        <v>1</v>
      </c>
      <c r="R18" s="88" t="s">
        <v>1</v>
      </c>
      <c r="S18" s="88" t="s">
        <v>1</v>
      </c>
    </row>
    <row r="19" spans="1:19" ht="17.25" customHeight="1">
      <c r="A19" s="55" t="s">
        <v>12</v>
      </c>
      <c r="B19" s="56"/>
      <c r="C19" s="56"/>
      <c r="D19" s="56"/>
      <c r="E19" s="56"/>
      <c r="F19" s="136">
        <v>1</v>
      </c>
      <c r="G19" s="199"/>
      <c r="H19" s="200"/>
      <c r="I19" s="200"/>
      <c r="J19" s="200"/>
      <c r="K19" s="200"/>
      <c r="L19" s="200"/>
      <c r="M19" s="201"/>
      <c r="N19" s="150" t="s">
        <v>2</v>
      </c>
      <c r="O19" s="202"/>
      <c r="P19" s="200"/>
      <c r="Q19" s="200"/>
      <c r="R19" s="200"/>
      <c r="S19" s="201"/>
    </row>
    <row r="20" spans="1:21" s="14" customFormat="1" ht="17.25" customHeight="1">
      <c r="A20" s="53" t="s">
        <v>13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8"/>
      <c r="O20" s="58"/>
      <c r="P20" s="58"/>
      <c r="Q20" s="58"/>
      <c r="R20" s="58"/>
      <c r="S20" s="59"/>
      <c r="T20" s="20"/>
      <c r="U20" s="20"/>
    </row>
    <row r="21" spans="1:19" ht="17.25" customHeight="1">
      <c r="A21" s="55" t="s">
        <v>52</v>
      </c>
      <c r="B21" s="56"/>
      <c r="C21" s="56"/>
      <c r="D21" s="56"/>
      <c r="E21" s="56"/>
      <c r="F21" s="133">
        <v>0.35</v>
      </c>
      <c r="G21" s="93" t="s">
        <v>0</v>
      </c>
      <c r="H21" s="93" t="s">
        <v>0</v>
      </c>
      <c r="I21" s="93" t="s">
        <v>0</v>
      </c>
      <c r="J21" s="93" t="s">
        <v>0</v>
      </c>
      <c r="K21" s="93" t="s">
        <v>0</v>
      </c>
      <c r="L21" s="93" t="s">
        <v>0</v>
      </c>
      <c r="M21" s="93" t="s">
        <v>1</v>
      </c>
      <c r="N21" s="93" t="s">
        <v>0</v>
      </c>
      <c r="O21" s="93" t="s">
        <v>0</v>
      </c>
      <c r="P21" s="93" t="s">
        <v>0</v>
      </c>
      <c r="Q21" s="93" t="s">
        <v>0</v>
      </c>
      <c r="R21" s="93" t="s">
        <v>0</v>
      </c>
      <c r="S21" s="93" t="s">
        <v>1</v>
      </c>
    </row>
    <row r="22" spans="1:19" ht="17.25" customHeight="1">
      <c r="A22" s="55" t="s">
        <v>51</v>
      </c>
      <c r="B22" s="56"/>
      <c r="C22" s="56"/>
      <c r="D22" s="56"/>
      <c r="E22" s="56"/>
      <c r="F22" s="133">
        <v>0.35</v>
      </c>
      <c r="G22" s="22" t="s">
        <v>0</v>
      </c>
      <c r="H22" s="22" t="s">
        <v>0</v>
      </c>
      <c r="I22" s="22" t="s">
        <v>0</v>
      </c>
      <c r="J22" s="22" t="s">
        <v>0</v>
      </c>
      <c r="K22" s="22" t="s">
        <v>0</v>
      </c>
      <c r="L22" s="22" t="s">
        <v>0</v>
      </c>
      <c r="M22" s="22" t="s">
        <v>1</v>
      </c>
      <c r="N22" s="22" t="s">
        <v>0</v>
      </c>
      <c r="O22" s="22" t="s">
        <v>0</v>
      </c>
      <c r="P22" s="22" t="s">
        <v>0</v>
      </c>
      <c r="Q22" s="22" t="s">
        <v>0</v>
      </c>
      <c r="R22" s="22" t="s">
        <v>0</v>
      </c>
      <c r="S22" s="22" t="s">
        <v>1</v>
      </c>
    </row>
    <row r="23" spans="1:21" s="14" customFormat="1" ht="17.25" customHeight="1">
      <c r="A23" s="53" t="s">
        <v>14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8"/>
      <c r="O23" s="58"/>
      <c r="P23" s="58"/>
      <c r="Q23" s="58"/>
      <c r="R23" s="58"/>
      <c r="S23" s="59"/>
      <c r="T23" s="20"/>
      <c r="U23" s="20"/>
    </row>
    <row r="24" spans="1:19" ht="17.25" customHeight="1">
      <c r="A24" s="55" t="s">
        <v>95</v>
      </c>
      <c r="B24" s="56"/>
      <c r="C24" s="56"/>
      <c r="D24" s="56"/>
      <c r="E24" s="56"/>
      <c r="F24" s="133">
        <v>0.15</v>
      </c>
      <c r="G24" s="22" t="s">
        <v>0</v>
      </c>
      <c r="H24" s="22" t="s">
        <v>1</v>
      </c>
      <c r="I24" s="22" t="s">
        <v>1</v>
      </c>
      <c r="J24" s="22" t="s">
        <v>1</v>
      </c>
      <c r="K24" s="22" t="s">
        <v>1</v>
      </c>
      <c r="L24" s="22" t="s">
        <v>1</v>
      </c>
      <c r="M24" s="22" t="s">
        <v>1</v>
      </c>
      <c r="N24" s="22" t="s">
        <v>1</v>
      </c>
      <c r="O24" s="22" t="s">
        <v>1</v>
      </c>
      <c r="P24" s="22" t="s">
        <v>1</v>
      </c>
      <c r="Q24" s="22" t="s">
        <v>1</v>
      </c>
      <c r="R24" s="22" t="s">
        <v>1</v>
      </c>
      <c r="S24" s="22" t="s">
        <v>1</v>
      </c>
    </row>
    <row r="25" spans="1:19" ht="17.25" customHeight="1">
      <c r="A25" s="55" t="s">
        <v>96</v>
      </c>
      <c r="B25" s="56"/>
      <c r="C25" s="56"/>
      <c r="D25" s="56"/>
      <c r="E25" s="56"/>
      <c r="F25" s="133">
        <v>0.7</v>
      </c>
      <c r="G25" s="22" t="s">
        <v>0</v>
      </c>
      <c r="H25" s="22" t="s">
        <v>1</v>
      </c>
      <c r="I25" s="22" t="s">
        <v>1</v>
      </c>
      <c r="J25" s="22" t="s">
        <v>1</v>
      </c>
      <c r="K25" s="22" t="s">
        <v>1</v>
      </c>
      <c r="L25" s="22" t="s">
        <v>1</v>
      </c>
      <c r="M25" s="22" t="s">
        <v>1</v>
      </c>
      <c r="N25" s="22" t="s">
        <v>1</v>
      </c>
      <c r="O25" s="22" t="s">
        <v>1</v>
      </c>
      <c r="P25" s="22" t="s">
        <v>1</v>
      </c>
      <c r="Q25" s="22" t="s">
        <v>1</v>
      </c>
      <c r="R25" s="22" t="s">
        <v>1</v>
      </c>
      <c r="S25" s="22" t="s">
        <v>1</v>
      </c>
    </row>
    <row r="26" spans="1:19" ht="17.25" customHeight="1">
      <c r="A26" s="55" t="s">
        <v>53</v>
      </c>
      <c r="B26" s="56"/>
      <c r="C26" s="56"/>
      <c r="D26" s="56"/>
      <c r="E26" s="56"/>
      <c r="F26" s="133">
        <v>0.01</v>
      </c>
      <c r="G26" s="22" t="s">
        <v>1</v>
      </c>
      <c r="H26" s="22" t="s">
        <v>1</v>
      </c>
      <c r="I26" s="22" t="s">
        <v>1</v>
      </c>
      <c r="J26" s="22" t="s">
        <v>1</v>
      </c>
      <c r="K26" s="22" t="s">
        <v>1</v>
      </c>
      <c r="L26" s="22" t="s">
        <v>1</v>
      </c>
      <c r="M26" s="22" t="s">
        <v>1</v>
      </c>
      <c r="N26" s="22" t="s">
        <v>1</v>
      </c>
      <c r="O26" s="22" t="s">
        <v>1</v>
      </c>
      <c r="P26" s="22" t="s">
        <v>1</v>
      </c>
      <c r="Q26" s="22" t="s">
        <v>1</v>
      </c>
      <c r="R26" s="22" t="s">
        <v>1</v>
      </c>
      <c r="S26" s="22" t="s">
        <v>1</v>
      </c>
    </row>
    <row r="27" spans="1:19" ht="17.25" customHeight="1">
      <c r="A27" s="55" t="s">
        <v>71</v>
      </c>
      <c r="B27" s="56"/>
      <c r="C27" s="56"/>
      <c r="D27" s="56"/>
      <c r="E27" s="56"/>
      <c r="F27" s="133" t="s">
        <v>319</v>
      </c>
      <c r="G27" s="22" t="s">
        <v>1</v>
      </c>
      <c r="H27" s="22" t="s">
        <v>1</v>
      </c>
      <c r="I27" s="22" t="s">
        <v>2</v>
      </c>
      <c r="J27" s="22" t="s">
        <v>1</v>
      </c>
      <c r="K27" s="22" t="s">
        <v>2</v>
      </c>
      <c r="L27" s="22" t="s">
        <v>1</v>
      </c>
      <c r="M27" s="22" t="s">
        <v>2</v>
      </c>
      <c r="N27" s="22" t="s">
        <v>1</v>
      </c>
      <c r="O27" s="22" t="s">
        <v>2</v>
      </c>
      <c r="P27" s="22" t="s">
        <v>1</v>
      </c>
      <c r="Q27" s="22" t="s">
        <v>2</v>
      </c>
      <c r="R27" s="22" t="s">
        <v>1</v>
      </c>
      <c r="S27" s="22" t="s">
        <v>2</v>
      </c>
    </row>
    <row r="28" spans="1:19" ht="17.25" customHeight="1">
      <c r="A28" s="55" t="s">
        <v>132</v>
      </c>
      <c r="B28" s="56"/>
      <c r="C28" s="56"/>
      <c r="D28" s="56"/>
      <c r="E28" s="56"/>
      <c r="F28" s="133">
        <v>0.01</v>
      </c>
      <c r="G28" s="22" t="s">
        <v>0</v>
      </c>
      <c r="H28" s="22" t="s">
        <v>1</v>
      </c>
      <c r="I28" s="22" t="s">
        <v>1</v>
      </c>
      <c r="J28" s="22" t="s">
        <v>1</v>
      </c>
      <c r="K28" s="22" t="s">
        <v>1</v>
      </c>
      <c r="L28" s="22" t="s">
        <v>1</v>
      </c>
      <c r="M28" s="22" t="s">
        <v>1</v>
      </c>
      <c r="N28" s="22" t="s">
        <v>1</v>
      </c>
      <c r="O28" s="22" t="s">
        <v>1</v>
      </c>
      <c r="P28" s="22" t="s">
        <v>1</v>
      </c>
      <c r="Q28" s="22" t="s">
        <v>1</v>
      </c>
      <c r="R28" s="22" t="s">
        <v>1</v>
      </c>
      <c r="S28" s="22" t="s">
        <v>1</v>
      </c>
    </row>
    <row r="29" spans="1:19" ht="17.25" customHeight="1">
      <c r="A29" s="55" t="s">
        <v>61</v>
      </c>
      <c r="B29" s="56"/>
      <c r="C29" s="56"/>
      <c r="D29" s="56"/>
      <c r="E29" s="56"/>
      <c r="F29" s="133">
        <v>0.01</v>
      </c>
      <c r="G29" s="22" t="s">
        <v>0</v>
      </c>
      <c r="H29" s="22" t="s">
        <v>1</v>
      </c>
      <c r="I29" s="22" t="s">
        <v>1</v>
      </c>
      <c r="J29" s="22" t="s">
        <v>1</v>
      </c>
      <c r="K29" s="22" t="s">
        <v>1</v>
      </c>
      <c r="L29" s="22" t="s">
        <v>1</v>
      </c>
      <c r="M29" s="22" t="s">
        <v>1</v>
      </c>
      <c r="N29" s="22" t="s">
        <v>1</v>
      </c>
      <c r="O29" s="22" t="s">
        <v>1</v>
      </c>
      <c r="P29" s="22" t="s">
        <v>1</v>
      </c>
      <c r="Q29" s="22" t="s">
        <v>1</v>
      </c>
      <c r="R29" s="22" t="s">
        <v>1</v>
      </c>
      <c r="S29" s="22" t="s">
        <v>1</v>
      </c>
    </row>
    <row r="30" spans="1:21" s="14" customFormat="1" ht="17.25" customHeight="1">
      <c r="A30" s="53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8"/>
      <c r="O30" s="58"/>
      <c r="P30" s="58"/>
      <c r="Q30" s="58"/>
      <c r="R30" s="58"/>
      <c r="S30" s="59"/>
      <c r="T30" s="20"/>
      <c r="U30" s="20"/>
    </row>
    <row r="31" spans="1:21" s="2" customFormat="1" ht="17.25" customHeight="1">
      <c r="A31" s="60" t="s">
        <v>69</v>
      </c>
      <c r="B31" s="61"/>
      <c r="C31" s="61"/>
      <c r="D31" s="61"/>
      <c r="E31" s="146"/>
      <c r="F31" s="84" t="s">
        <v>319</v>
      </c>
      <c r="G31" s="22" t="s">
        <v>1</v>
      </c>
      <c r="H31" s="22" t="s">
        <v>1</v>
      </c>
      <c r="I31" s="22" t="s">
        <v>2</v>
      </c>
      <c r="J31" s="22" t="s">
        <v>1</v>
      </c>
      <c r="K31" s="22" t="s">
        <v>2</v>
      </c>
      <c r="L31" s="22" t="s">
        <v>1</v>
      </c>
      <c r="M31" s="22" t="s">
        <v>2</v>
      </c>
      <c r="N31" s="22" t="s">
        <v>1</v>
      </c>
      <c r="O31" s="22" t="s">
        <v>2</v>
      </c>
      <c r="P31" s="22" t="s">
        <v>1</v>
      </c>
      <c r="Q31" s="22" t="s">
        <v>2</v>
      </c>
      <c r="R31" s="22" t="s">
        <v>1</v>
      </c>
      <c r="S31" s="22" t="s">
        <v>2</v>
      </c>
      <c r="T31" s="3"/>
      <c r="U31" s="3"/>
    </row>
    <row r="32" spans="1:21" s="2" customFormat="1" ht="17.25" customHeight="1">
      <c r="A32" s="55" t="s">
        <v>60</v>
      </c>
      <c r="B32" s="86"/>
      <c r="C32" s="56"/>
      <c r="D32" s="56"/>
      <c r="E32" s="56"/>
      <c r="F32" s="133">
        <v>0.01</v>
      </c>
      <c r="G32" s="22" t="s">
        <v>0</v>
      </c>
      <c r="H32" s="22" t="s">
        <v>1</v>
      </c>
      <c r="I32" s="22" t="s">
        <v>1</v>
      </c>
      <c r="J32" s="22" t="s">
        <v>1</v>
      </c>
      <c r="K32" s="22" t="s">
        <v>1</v>
      </c>
      <c r="L32" s="22" t="s">
        <v>1</v>
      </c>
      <c r="M32" s="22" t="s">
        <v>1</v>
      </c>
      <c r="N32" s="22" t="s">
        <v>1</v>
      </c>
      <c r="O32" s="22" t="s">
        <v>1</v>
      </c>
      <c r="P32" s="22" t="s">
        <v>1</v>
      </c>
      <c r="Q32" s="22" t="s">
        <v>1</v>
      </c>
      <c r="R32" s="22" t="s">
        <v>1</v>
      </c>
      <c r="S32" s="22" t="s">
        <v>1</v>
      </c>
      <c r="T32" s="3"/>
      <c r="U32" s="3"/>
    </row>
    <row r="33" spans="1:21" s="2" customFormat="1" ht="17.25" customHeight="1">
      <c r="A33" s="70" t="s">
        <v>122</v>
      </c>
      <c r="B33" s="56"/>
      <c r="C33" s="56"/>
      <c r="D33" s="56"/>
      <c r="E33" s="56"/>
      <c r="F33" s="133" t="s">
        <v>321</v>
      </c>
      <c r="G33" s="22" t="s">
        <v>1</v>
      </c>
      <c r="H33" s="22" t="s">
        <v>1</v>
      </c>
      <c r="I33" s="22" t="s">
        <v>1</v>
      </c>
      <c r="J33" s="22" t="s">
        <v>2</v>
      </c>
      <c r="K33" s="22" t="s">
        <v>1</v>
      </c>
      <c r="L33" s="22" t="s">
        <v>1</v>
      </c>
      <c r="M33" s="22" t="s">
        <v>2</v>
      </c>
      <c r="N33" s="22" t="s">
        <v>1</v>
      </c>
      <c r="O33" s="22" t="s">
        <v>1</v>
      </c>
      <c r="P33" s="22" t="s">
        <v>2</v>
      </c>
      <c r="Q33" s="22" t="s">
        <v>1</v>
      </c>
      <c r="R33" s="22" t="s">
        <v>1</v>
      </c>
      <c r="S33" s="22" t="s">
        <v>2</v>
      </c>
      <c r="T33" s="3"/>
      <c r="U33" s="3"/>
    </row>
    <row r="34" spans="1:21" s="2" customFormat="1" ht="17.25" customHeight="1">
      <c r="A34" s="70" t="s">
        <v>124</v>
      </c>
      <c r="B34" s="106"/>
      <c r="C34" s="56"/>
      <c r="D34" s="56"/>
      <c r="E34" s="56"/>
      <c r="F34" s="133" t="s">
        <v>320</v>
      </c>
      <c r="G34" s="22" t="s">
        <v>1</v>
      </c>
      <c r="H34" s="22" t="s">
        <v>1</v>
      </c>
      <c r="I34" s="22" t="s">
        <v>1</v>
      </c>
      <c r="J34" s="22" t="s">
        <v>1</v>
      </c>
      <c r="K34" s="22" t="s">
        <v>58</v>
      </c>
      <c r="L34" s="22" t="s">
        <v>1</v>
      </c>
      <c r="M34" s="22" t="s">
        <v>1</v>
      </c>
      <c r="N34" s="22" t="s">
        <v>1</v>
      </c>
      <c r="O34" s="22" t="s">
        <v>1</v>
      </c>
      <c r="P34" s="22" t="s">
        <v>1</v>
      </c>
      <c r="Q34" s="22" t="s">
        <v>1</v>
      </c>
      <c r="R34" s="22" t="s">
        <v>58</v>
      </c>
      <c r="S34" s="22" t="s">
        <v>1</v>
      </c>
      <c r="T34" s="3"/>
      <c r="U34" s="3"/>
    </row>
    <row r="35" spans="1:21" s="2" customFormat="1" ht="17.25" customHeight="1">
      <c r="A35" s="70" t="s">
        <v>125</v>
      </c>
      <c r="B35" s="56"/>
      <c r="C35" s="56"/>
      <c r="D35" s="56"/>
      <c r="E35" s="56"/>
      <c r="F35" s="133" t="s">
        <v>322</v>
      </c>
      <c r="G35" s="22" t="s">
        <v>1</v>
      </c>
      <c r="H35" s="22" t="s">
        <v>1</v>
      </c>
      <c r="I35" s="22" t="s">
        <v>1</v>
      </c>
      <c r="J35" s="22" t="s">
        <v>58</v>
      </c>
      <c r="K35" s="22" t="s">
        <v>1</v>
      </c>
      <c r="L35" s="22" t="s">
        <v>1</v>
      </c>
      <c r="M35" s="22" t="s">
        <v>58</v>
      </c>
      <c r="N35" s="22" t="s">
        <v>1</v>
      </c>
      <c r="O35" s="22" t="s">
        <v>1</v>
      </c>
      <c r="P35" s="22" t="s">
        <v>58</v>
      </c>
      <c r="Q35" s="22" t="s">
        <v>1</v>
      </c>
      <c r="R35" s="22" t="s">
        <v>1</v>
      </c>
      <c r="S35" s="22" t="s">
        <v>58</v>
      </c>
      <c r="T35" s="3"/>
      <c r="U35" s="3"/>
    </row>
    <row r="36" spans="1:21" s="2" customFormat="1" ht="17.25" customHeight="1">
      <c r="A36" s="70" t="s">
        <v>102</v>
      </c>
      <c r="B36" s="106"/>
      <c r="C36" s="56"/>
      <c r="D36" s="56"/>
      <c r="E36" s="56"/>
      <c r="F36" s="133" t="s">
        <v>343</v>
      </c>
      <c r="G36" s="22" t="s">
        <v>1</v>
      </c>
      <c r="H36" s="22" t="s">
        <v>58</v>
      </c>
      <c r="I36" s="22" t="s">
        <v>1</v>
      </c>
      <c r="J36" s="22" t="s">
        <v>1</v>
      </c>
      <c r="K36" s="22" t="s">
        <v>58</v>
      </c>
      <c r="L36" s="22" t="s">
        <v>1</v>
      </c>
      <c r="M36" s="22" t="s">
        <v>1</v>
      </c>
      <c r="N36" s="22" t="s">
        <v>58</v>
      </c>
      <c r="O36" s="22" t="s">
        <v>1</v>
      </c>
      <c r="P36" s="22" t="s">
        <v>1</v>
      </c>
      <c r="Q36" s="22" t="s">
        <v>58</v>
      </c>
      <c r="R36" s="22" t="s">
        <v>1</v>
      </c>
      <c r="S36" s="22" t="s">
        <v>1</v>
      </c>
      <c r="T36" s="3"/>
      <c r="U36" s="3"/>
    </row>
    <row r="37" spans="1:21" s="2" customFormat="1" ht="17.25" customHeight="1">
      <c r="A37" s="60" t="s">
        <v>62</v>
      </c>
      <c r="B37" s="61"/>
      <c r="C37" s="61"/>
      <c r="D37" s="61"/>
      <c r="E37" s="146"/>
      <c r="F37" s="84">
        <v>0.07</v>
      </c>
      <c r="G37" s="22" t="s">
        <v>1</v>
      </c>
      <c r="H37" s="22" t="s">
        <v>1</v>
      </c>
      <c r="I37" s="22" t="s">
        <v>1</v>
      </c>
      <c r="J37" s="22" t="s">
        <v>1</v>
      </c>
      <c r="K37" s="22" t="s">
        <v>1</v>
      </c>
      <c r="L37" s="22" t="s">
        <v>1</v>
      </c>
      <c r="M37" s="22" t="s">
        <v>1</v>
      </c>
      <c r="N37" s="22" t="s">
        <v>1</v>
      </c>
      <c r="O37" s="22" t="s">
        <v>1</v>
      </c>
      <c r="P37" s="22" t="s">
        <v>1</v>
      </c>
      <c r="Q37" s="22" t="s">
        <v>1</v>
      </c>
      <c r="R37" s="22" t="s">
        <v>1</v>
      </c>
      <c r="S37" s="22" t="s">
        <v>1</v>
      </c>
      <c r="T37" s="3"/>
      <c r="U37" s="3"/>
    </row>
    <row r="38" spans="1:21" s="37" customFormat="1" ht="17.25" customHeight="1">
      <c r="A38" s="151" t="s">
        <v>68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3"/>
      <c r="O38" s="153"/>
      <c r="P38" s="153"/>
      <c r="Q38" s="153"/>
      <c r="R38" s="153"/>
      <c r="S38" s="154"/>
      <c r="T38" s="36"/>
      <c r="U38" s="36"/>
    </row>
    <row r="39" spans="1:21" s="2" customFormat="1" ht="17.25" customHeight="1">
      <c r="A39" s="25" t="s">
        <v>131</v>
      </c>
      <c r="B39" s="57"/>
      <c r="C39" s="86"/>
      <c r="D39" s="86"/>
      <c r="E39" s="86"/>
      <c r="F39" s="132">
        <v>0.15</v>
      </c>
      <c r="G39" s="22" t="s">
        <v>1</v>
      </c>
      <c r="H39" s="22" t="s">
        <v>1</v>
      </c>
      <c r="I39" s="22" t="s">
        <v>1</v>
      </c>
      <c r="J39" s="22" t="s">
        <v>1</v>
      </c>
      <c r="K39" s="22" t="s">
        <v>1</v>
      </c>
      <c r="L39" s="22" t="s">
        <v>1</v>
      </c>
      <c r="M39" s="22" t="s">
        <v>1</v>
      </c>
      <c r="N39" s="22" t="s">
        <v>1</v>
      </c>
      <c r="O39" s="22" t="s">
        <v>1</v>
      </c>
      <c r="P39" s="22" t="s">
        <v>1</v>
      </c>
      <c r="Q39" s="22" t="s">
        <v>1</v>
      </c>
      <c r="R39" s="22" t="s">
        <v>1</v>
      </c>
      <c r="S39" s="22" t="s">
        <v>1</v>
      </c>
      <c r="T39" s="3"/>
      <c r="U39" s="3"/>
    </row>
    <row r="40" spans="1:21" s="2" customFormat="1" ht="17.25" customHeight="1">
      <c r="A40" s="60" t="s">
        <v>57</v>
      </c>
      <c r="B40" s="61"/>
      <c r="C40" s="61"/>
      <c r="D40" s="61"/>
      <c r="E40" s="146"/>
      <c r="F40" s="84">
        <v>0.01</v>
      </c>
      <c r="G40" s="22" t="s">
        <v>1</v>
      </c>
      <c r="H40" s="22" t="s">
        <v>1</v>
      </c>
      <c r="I40" s="22" t="s">
        <v>1</v>
      </c>
      <c r="J40" s="22" t="s">
        <v>1</v>
      </c>
      <c r="K40" s="22" t="s">
        <v>1</v>
      </c>
      <c r="L40" s="22" t="s">
        <v>1</v>
      </c>
      <c r="M40" s="22" t="s">
        <v>1</v>
      </c>
      <c r="N40" s="22" t="s">
        <v>1</v>
      </c>
      <c r="O40" s="22" t="s">
        <v>1</v>
      </c>
      <c r="P40" s="22" t="s">
        <v>1</v>
      </c>
      <c r="Q40" s="22" t="s">
        <v>1</v>
      </c>
      <c r="R40" s="22" t="s">
        <v>1</v>
      </c>
      <c r="S40" s="22" t="s">
        <v>1</v>
      </c>
      <c r="T40" s="3"/>
      <c r="U40" s="3"/>
    </row>
    <row r="41" spans="1:21" s="2" customFormat="1" ht="17.25" customHeight="1">
      <c r="A41" s="60" t="s">
        <v>55</v>
      </c>
      <c r="B41" s="163"/>
      <c r="C41" s="163"/>
      <c r="D41" s="163"/>
      <c r="E41" s="164"/>
      <c r="F41" s="84">
        <v>0.03</v>
      </c>
      <c r="G41" s="22" t="s">
        <v>1</v>
      </c>
      <c r="H41" s="22" t="s">
        <v>1</v>
      </c>
      <c r="I41" s="22" t="s">
        <v>1</v>
      </c>
      <c r="J41" s="22" t="s">
        <v>1</v>
      </c>
      <c r="K41" s="22" t="s">
        <v>1</v>
      </c>
      <c r="L41" s="22" t="s">
        <v>1</v>
      </c>
      <c r="M41" s="22" t="s">
        <v>1</v>
      </c>
      <c r="N41" s="22" t="s">
        <v>1</v>
      </c>
      <c r="O41" s="22" t="s">
        <v>1</v>
      </c>
      <c r="P41" s="22" t="s">
        <v>1</v>
      </c>
      <c r="Q41" s="22" t="s">
        <v>1</v>
      </c>
      <c r="R41" s="22" t="s">
        <v>1</v>
      </c>
      <c r="S41" s="22" t="s">
        <v>1</v>
      </c>
      <c r="T41" s="3"/>
      <c r="U41" s="3"/>
    </row>
    <row r="42" spans="1:21" s="2" customFormat="1" ht="17.25" customHeight="1">
      <c r="A42" s="60" t="s">
        <v>76</v>
      </c>
      <c r="B42" s="146"/>
      <c r="C42" s="146"/>
      <c r="D42" s="146"/>
      <c r="E42" s="146"/>
      <c r="F42" s="133">
        <v>0.35</v>
      </c>
      <c r="G42" s="22" t="s">
        <v>1</v>
      </c>
      <c r="H42" s="22" t="s">
        <v>0</v>
      </c>
      <c r="I42" s="22" t="s">
        <v>0</v>
      </c>
      <c r="J42" s="22" t="s">
        <v>0</v>
      </c>
      <c r="K42" s="22" t="s">
        <v>0</v>
      </c>
      <c r="L42" s="22" t="s">
        <v>0</v>
      </c>
      <c r="M42" s="22" t="s">
        <v>0</v>
      </c>
      <c r="N42" s="22" t="s">
        <v>0</v>
      </c>
      <c r="O42" s="22" t="s">
        <v>0</v>
      </c>
      <c r="P42" s="22" t="s">
        <v>0</v>
      </c>
      <c r="Q42" s="22" t="s">
        <v>0</v>
      </c>
      <c r="R42" s="22" t="s">
        <v>0</v>
      </c>
      <c r="S42" s="22" t="s">
        <v>0</v>
      </c>
      <c r="T42" s="3"/>
      <c r="U42" s="3"/>
    </row>
    <row r="43" spans="1:21" s="39" customFormat="1" ht="17.25" customHeight="1">
      <c r="A43" s="151" t="s">
        <v>16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4"/>
      <c r="T43" s="38"/>
      <c r="U43" s="38"/>
    </row>
    <row r="44" spans="1:21" s="2" customFormat="1" ht="17.25" customHeight="1">
      <c r="A44" s="60" t="s">
        <v>56</v>
      </c>
      <c r="B44" s="61"/>
      <c r="C44" s="61"/>
      <c r="D44" s="61"/>
      <c r="E44" s="146"/>
      <c r="F44" s="84">
        <v>0.03</v>
      </c>
      <c r="G44" s="22" t="s">
        <v>0</v>
      </c>
      <c r="H44" s="22" t="s">
        <v>1</v>
      </c>
      <c r="I44" s="22" t="s">
        <v>1</v>
      </c>
      <c r="J44" s="22" t="s">
        <v>1</v>
      </c>
      <c r="K44" s="22" t="s">
        <v>1</v>
      </c>
      <c r="L44" s="22" t="s">
        <v>1</v>
      </c>
      <c r="M44" s="22" t="s">
        <v>1</v>
      </c>
      <c r="N44" s="22" t="s">
        <v>1</v>
      </c>
      <c r="O44" s="22" t="s">
        <v>1</v>
      </c>
      <c r="P44" s="22" t="s">
        <v>1</v>
      </c>
      <c r="Q44" s="22" t="s">
        <v>1</v>
      </c>
      <c r="R44" s="22" t="s">
        <v>1</v>
      </c>
      <c r="S44" s="22" t="s">
        <v>1</v>
      </c>
      <c r="T44" s="3"/>
      <c r="U44" s="3"/>
    </row>
    <row r="45" spans="1:21" s="2" customFormat="1" ht="17.25" customHeight="1">
      <c r="A45" s="60" t="s">
        <v>134</v>
      </c>
      <c r="B45" s="146"/>
      <c r="C45" s="146" t="s">
        <v>232</v>
      </c>
      <c r="D45" s="146"/>
      <c r="E45" s="146"/>
      <c r="F45" s="133">
        <v>0.02</v>
      </c>
      <c r="G45" s="22" t="s">
        <v>0</v>
      </c>
      <c r="H45" s="22" t="s">
        <v>1</v>
      </c>
      <c r="I45" s="22" t="s">
        <v>1</v>
      </c>
      <c r="J45" s="22" t="s">
        <v>1</v>
      </c>
      <c r="K45" s="22" t="s">
        <v>1</v>
      </c>
      <c r="L45" s="22" t="s">
        <v>1</v>
      </c>
      <c r="M45" s="22" t="s">
        <v>1</v>
      </c>
      <c r="N45" s="22" t="s">
        <v>1</v>
      </c>
      <c r="O45" s="22" t="s">
        <v>1</v>
      </c>
      <c r="P45" s="22" t="s">
        <v>1</v>
      </c>
      <c r="Q45" s="22" t="s">
        <v>1</v>
      </c>
      <c r="R45" s="22" t="s">
        <v>1</v>
      </c>
      <c r="S45" s="22" t="s">
        <v>1</v>
      </c>
      <c r="T45" s="3"/>
      <c r="U45" s="3"/>
    </row>
    <row r="46" spans="1:21" s="39" customFormat="1" ht="17.25" customHeight="1">
      <c r="A46" s="151" t="s">
        <v>74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3"/>
      <c r="O46" s="153"/>
      <c r="P46" s="153"/>
      <c r="Q46" s="153"/>
      <c r="R46" s="153"/>
      <c r="S46" s="154"/>
      <c r="T46" s="38"/>
      <c r="U46" s="38"/>
    </row>
    <row r="47" spans="1:21" s="2" customFormat="1" ht="17.25" customHeight="1">
      <c r="A47" s="60" t="s">
        <v>353</v>
      </c>
      <c r="B47" s="61"/>
      <c r="C47" s="61"/>
      <c r="D47" s="61"/>
      <c r="E47" s="61"/>
      <c r="F47" s="84">
        <v>0.03</v>
      </c>
      <c r="G47" s="22" t="s">
        <v>0</v>
      </c>
      <c r="H47" s="22" t="s">
        <v>1</v>
      </c>
      <c r="I47" s="22" t="s">
        <v>1</v>
      </c>
      <c r="J47" s="22" t="s">
        <v>1</v>
      </c>
      <c r="K47" s="22" t="s">
        <v>1</v>
      </c>
      <c r="L47" s="22" t="s">
        <v>1</v>
      </c>
      <c r="M47" s="22" t="s">
        <v>1</v>
      </c>
      <c r="N47" s="22" t="s">
        <v>1</v>
      </c>
      <c r="O47" s="22" t="s">
        <v>1</v>
      </c>
      <c r="P47" s="22" t="s">
        <v>1</v>
      </c>
      <c r="Q47" s="22" t="s">
        <v>1</v>
      </c>
      <c r="R47" s="22" t="s">
        <v>1</v>
      </c>
      <c r="S47" s="22" t="s">
        <v>1</v>
      </c>
      <c r="T47" s="3"/>
      <c r="U47" s="3"/>
    </row>
    <row r="48" spans="1:21" s="37" customFormat="1" ht="17.25" customHeight="1">
      <c r="A48" s="151" t="s">
        <v>72</v>
      </c>
      <c r="B48" s="161"/>
      <c r="C48" s="161"/>
      <c r="D48" s="161"/>
      <c r="E48" s="161"/>
      <c r="F48" s="152"/>
      <c r="G48" s="152"/>
      <c r="H48" s="152"/>
      <c r="I48" s="152"/>
      <c r="J48" s="152"/>
      <c r="K48" s="152"/>
      <c r="L48" s="152"/>
      <c r="M48" s="152"/>
      <c r="N48" s="153"/>
      <c r="O48" s="153"/>
      <c r="P48" s="153"/>
      <c r="Q48" s="153"/>
      <c r="R48" s="153"/>
      <c r="S48" s="154"/>
      <c r="T48" s="36"/>
      <c r="U48" s="36"/>
    </row>
    <row r="49" spans="1:21" s="2" customFormat="1" ht="17.25" customHeight="1">
      <c r="A49" s="60" t="s">
        <v>63</v>
      </c>
      <c r="B49" s="61"/>
      <c r="C49" s="61"/>
      <c r="D49" s="61"/>
      <c r="E49" s="146"/>
      <c r="F49" s="133">
        <v>0.03</v>
      </c>
      <c r="G49" s="22" t="s">
        <v>0</v>
      </c>
      <c r="H49" s="22" t="s">
        <v>1</v>
      </c>
      <c r="I49" s="22" t="s">
        <v>1</v>
      </c>
      <c r="J49" s="22" t="s">
        <v>1</v>
      </c>
      <c r="K49" s="22" t="s">
        <v>1</v>
      </c>
      <c r="L49" s="22" t="s">
        <v>1</v>
      </c>
      <c r="M49" s="22" t="s">
        <v>1</v>
      </c>
      <c r="N49" s="22" t="s">
        <v>1</v>
      </c>
      <c r="O49" s="22" t="s">
        <v>1</v>
      </c>
      <c r="P49" s="22" t="s">
        <v>1</v>
      </c>
      <c r="Q49" s="22" t="s">
        <v>1</v>
      </c>
      <c r="R49" s="22" t="s">
        <v>1</v>
      </c>
      <c r="S49" s="22" t="s">
        <v>1</v>
      </c>
      <c r="T49" s="3"/>
      <c r="U49" s="3"/>
    </row>
    <row r="50" spans="1:21" s="2" customFormat="1" ht="17.25" customHeight="1">
      <c r="A50" s="60" t="s">
        <v>73</v>
      </c>
      <c r="B50" s="146"/>
      <c r="C50" s="146"/>
      <c r="D50" s="146"/>
      <c r="E50" s="146"/>
      <c r="F50" s="133">
        <v>0.35</v>
      </c>
      <c r="G50" s="22" t="s">
        <v>0</v>
      </c>
      <c r="H50" s="22" t="s">
        <v>1</v>
      </c>
      <c r="I50" s="22" t="s">
        <v>1</v>
      </c>
      <c r="J50" s="22" t="s">
        <v>1</v>
      </c>
      <c r="K50" s="22" t="s">
        <v>1</v>
      </c>
      <c r="L50" s="22" t="s">
        <v>1</v>
      </c>
      <c r="M50" s="22" t="s">
        <v>1</v>
      </c>
      <c r="N50" s="22" t="s">
        <v>1</v>
      </c>
      <c r="O50" s="22" t="s">
        <v>1</v>
      </c>
      <c r="P50" s="22" t="s">
        <v>1</v>
      </c>
      <c r="Q50" s="22" t="s">
        <v>1</v>
      </c>
      <c r="R50" s="22" t="s">
        <v>1</v>
      </c>
      <c r="S50" s="22" t="s">
        <v>1</v>
      </c>
      <c r="T50" s="3"/>
      <c r="U50" s="3"/>
    </row>
    <row r="51" spans="1:21" s="2" customFormat="1" ht="12.75">
      <c r="A51" s="99"/>
      <c r="B51" s="158"/>
      <c r="C51"/>
      <c r="D51"/>
      <c r="E51"/>
      <c r="F5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0"/>
      <c r="T51" s="3"/>
      <c r="U51" s="3"/>
    </row>
    <row r="52" spans="1:21" s="19" customFormat="1" ht="16.5" customHeight="1">
      <c r="A52" s="727" t="s">
        <v>275</v>
      </c>
      <c r="B52" s="112"/>
      <c r="C52" s="112"/>
      <c r="D52" s="112"/>
      <c r="E52" s="77" t="s">
        <v>276</v>
      </c>
      <c r="F52" s="133" t="s">
        <v>281</v>
      </c>
      <c r="G52" s="177">
        <v>1.3</v>
      </c>
      <c r="H52" s="177">
        <v>2.3</v>
      </c>
      <c r="I52" s="177">
        <v>3.3</v>
      </c>
      <c r="J52" s="177">
        <v>2.9</v>
      </c>
      <c r="K52" s="177">
        <v>3.3</v>
      </c>
      <c r="L52" s="177">
        <v>2.3</v>
      </c>
      <c r="M52" s="177">
        <v>4.9</v>
      </c>
      <c r="N52" s="177">
        <v>3.7</v>
      </c>
      <c r="O52" s="177">
        <v>3.3</v>
      </c>
      <c r="P52" s="177">
        <v>2.9</v>
      </c>
      <c r="Q52" s="177">
        <v>3.3</v>
      </c>
      <c r="R52" s="177">
        <v>2.3</v>
      </c>
      <c r="S52" s="177">
        <v>4.9</v>
      </c>
      <c r="U52" s="3"/>
    </row>
    <row r="53" spans="1:21" s="19" customFormat="1" ht="16.5" customHeight="1">
      <c r="A53" s="728"/>
      <c r="B53" s="107"/>
      <c r="C53" s="113"/>
      <c r="D53" s="113"/>
      <c r="E53" s="77" t="s">
        <v>277</v>
      </c>
      <c r="F53" s="83" t="s">
        <v>278</v>
      </c>
      <c r="G53" s="197">
        <f aca="true" t="shared" si="0" ref="G53:S53">G52*1490</f>
        <v>1937</v>
      </c>
      <c r="H53" s="197">
        <f t="shared" si="0"/>
        <v>3426.9999999999995</v>
      </c>
      <c r="I53" s="197">
        <f t="shared" si="0"/>
        <v>4917</v>
      </c>
      <c r="J53" s="197">
        <f t="shared" si="0"/>
        <v>4321</v>
      </c>
      <c r="K53" s="197">
        <f t="shared" si="0"/>
        <v>4917</v>
      </c>
      <c r="L53" s="197">
        <f t="shared" si="0"/>
        <v>3426.9999999999995</v>
      </c>
      <c r="M53" s="197">
        <f t="shared" si="0"/>
        <v>7301.000000000001</v>
      </c>
      <c r="N53" s="197">
        <f t="shared" si="0"/>
        <v>5513</v>
      </c>
      <c r="O53" s="197">
        <f t="shared" si="0"/>
        <v>4917</v>
      </c>
      <c r="P53" s="197">
        <f t="shared" si="0"/>
        <v>4321</v>
      </c>
      <c r="Q53" s="197">
        <f t="shared" si="0"/>
        <v>4917</v>
      </c>
      <c r="R53" s="197">
        <f t="shared" si="0"/>
        <v>3426.9999999999995</v>
      </c>
      <c r="S53" s="197">
        <f t="shared" si="0"/>
        <v>7301.000000000001</v>
      </c>
      <c r="U53" s="3"/>
    </row>
    <row r="54" spans="1:21" s="19" customFormat="1" ht="16.5" customHeight="1">
      <c r="A54" s="97" t="s">
        <v>325</v>
      </c>
      <c r="B54" s="78"/>
      <c r="C54" s="108"/>
      <c r="D54" s="108"/>
      <c r="E54" s="77" t="s">
        <v>279</v>
      </c>
      <c r="F54" s="84" t="s">
        <v>278</v>
      </c>
      <c r="G54" s="91">
        <f>G104</f>
        <v>2442</v>
      </c>
      <c r="H54" s="91">
        <f aca="true" t="shared" si="1" ref="H54:S54">H104</f>
        <v>2442</v>
      </c>
      <c r="I54" s="91">
        <f t="shared" si="1"/>
        <v>3687</v>
      </c>
      <c r="J54" s="91">
        <f t="shared" si="1"/>
        <v>4752</v>
      </c>
      <c r="K54" s="91">
        <f t="shared" si="1"/>
        <v>5887</v>
      </c>
      <c r="L54" s="91">
        <f t="shared" si="1"/>
        <v>2442</v>
      </c>
      <c r="M54" s="91">
        <f t="shared" si="1"/>
        <v>10697</v>
      </c>
      <c r="N54" s="91">
        <f t="shared" si="1"/>
        <v>27442</v>
      </c>
      <c r="O54" s="91">
        <f t="shared" si="1"/>
        <v>5887</v>
      </c>
      <c r="P54" s="91">
        <f t="shared" si="1"/>
        <v>4752</v>
      </c>
      <c r="Q54" s="91">
        <f t="shared" si="1"/>
        <v>3687</v>
      </c>
      <c r="R54" s="91">
        <f t="shared" si="1"/>
        <v>2442</v>
      </c>
      <c r="S54" s="91">
        <f t="shared" si="1"/>
        <v>12897</v>
      </c>
      <c r="U54" s="3"/>
    </row>
    <row r="55" spans="1:21" s="19" customFormat="1" ht="16.5" customHeight="1">
      <c r="A55" s="111" t="s">
        <v>280</v>
      </c>
      <c r="B55" s="62"/>
      <c r="C55" s="62"/>
      <c r="D55" s="62"/>
      <c r="E55" s="63"/>
      <c r="F55" s="76" t="s">
        <v>278</v>
      </c>
      <c r="G55" s="217">
        <f aca="true" t="shared" si="2" ref="G55:S55">G54+G53</f>
        <v>4379</v>
      </c>
      <c r="H55" s="217">
        <f t="shared" si="2"/>
        <v>5869</v>
      </c>
      <c r="I55" s="217">
        <f>I54+I53</f>
        <v>8604</v>
      </c>
      <c r="J55" s="217">
        <f t="shared" si="2"/>
        <v>9073</v>
      </c>
      <c r="K55" s="217">
        <f t="shared" si="2"/>
        <v>10804</v>
      </c>
      <c r="L55" s="217">
        <f t="shared" si="2"/>
        <v>5869</v>
      </c>
      <c r="M55" s="217">
        <f t="shared" si="2"/>
        <v>17998</v>
      </c>
      <c r="N55" s="217">
        <f t="shared" si="2"/>
        <v>32955</v>
      </c>
      <c r="O55" s="217">
        <f t="shared" si="2"/>
        <v>10804</v>
      </c>
      <c r="P55" s="217">
        <f t="shared" si="2"/>
        <v>9073</v>
      </c>
      <c r="Q55" s="217">
        <f t="shared" si="2"/>
        <v>8604</v>
      </c>
      <c r="R55" s="217">
        <f t="shared" si="2"/>
        <v>5869</v>
      </c>
      <c r="S55" s="217">
        <f t="shared" si="2"/>
        <v>20198</v>
      </c>
      <c r="U55" s="3"/>
    </row>
    <row r="56" spans="1:21" s="19" customFormat="1" ht="16.5" customHeight="1">
      <c r="A56" s="157" t="s">
        <v>326</v>
      </c>
      <c r="B56" s="159"/>
      <c r="C56" s="159"/>
      <c r="D56" s="159"/>
      <c r="E56" s="77" t="s">
        <v>276</v>
      </c>
      <c r="F56" s="133" t="s">
        <v>281</v>
      </c>
      <c r="G56" s="177">
        <v>1.4</v>
      </c>
      <c r="H56" s="177">
        <v>2.5</v>
      </c>
      <c r="I56" s="177">
        <v>3.4</v>
      </c>
      <c r="J56" s="177">
        <v>3</v>
      </c>
      <c r="K56" s="177">
        <v>3.5</v>
      </c>
      <c r="L56" s="177">
        <v>2.4</v>
      </c>
      <c r="M56" s="177">
        <v>5</v>
      </c>
      <c r="N56" s="177">
        <v>3.8</v>
      </c>
      <c r="O56" s="177">
        <v>3.4</v>
      </c>
      <c r="P56" s="177">
        <v>3</v>
      </c>
      <c r="Q56" s="177">
        <v>3.5</v>
      </c>
      <c r="R56" s="177">
        <v>2.4</v>
      </c>
      <c r="S56" s="177">
        <v>5</v>
      </c>
      <c r="U56" s="3"/>
    </row>
    <row r="57" spans="1:21" s="19" customFormat="1" ht="16.5" customHeight="1">
      <c r="A57" s="157"/>
      <c r="B57" s="159"/>
      <c r="C57" s="159"/>
      <c r="D57" s="159"/>
      <c r="E57" s="77" t="s">
        <v>277</v>
      </c>
      <c r="F57" s="83" t="s">
        <v>278</v>
      </c>
      <c r="G57" s="219">
        <f aca="true" t="shared" si="3" ref="G57:S57">G56*1490</f>
        <v>2086</v>
      </c>
      <c r="H57" s="219">
        <f t="shared" si="3"/>
        <v>3725</v>
      </c>
      <c r="I57" s="219">
        <f t="shared" si="3"/>
        <v>5066</v>
      </c>
      <c r="J57" s="219">
        <f t="shared" si="3"/>
        <v>4470</v>
      </c>
      <c r="K57" s="219">
        <f t="shared" si="3"/>
        <v>5215</v>
      </c>
      <c r="L57" s="219">
        <f t="shared" si="3"/>
        <v>3576</v>
      </c>
      <c r="M57" s="219">
        <f t="shared" si="3"/>
        <v>7450</v>
      </c>
      <c r="N57" s="219">
        <f t="shared" si="3"/>
        <v>5662</v>
      </c>
      <c r="O57" s="219">
        <f t="shared" si="3"/>
        <v>5066</v>
      </c>
      <c r="P57" s="219">
        <f t="shared" si="3"/>
        <v>4470</v>
      </c>
      <c r="Q57" s="219">
        <f t="shared" si="3"/>
        <v>5215</v>
      </c>
      <c r="R57" s="219">
        <f t="shared" si="3"/>
        <v>3576</v>
      </c>
      <c r="S57" s="219">
        <f t="shared" si="3"/>
        <v>7450</v>
      </c>
      <c r="U57" s="3"/>
    </row>
    <row r="58" spans="1:21" s="19" customFormat="1" ht="16.5" customHeight="1">
      <c r="A58" s="171"/>
      <c r="B58" s="108"/>
      <c r="C58" s="108"/>
      <c r="D58" s="108"/>
      <c r="E58" s="77" t="s">
        <v>279</v>
      </c>
      <c r="F58" s="84" t="s">
        <v>278</v>
      </c>
      <c r="G58" s="218">
        <f>G105</f>
        <v>2442</v>
      </c>
      <c r="H58" s="218">
        <f aca="true" t="shared" si="4" ref="H58:S58">H105</f>
        <v>2883</v>
      </c>
      <c r="I58" s="218">
        <f t="shared" si="4"/>
        <v>3687</v>
      </c>
      <c r="J58" s="218">
        <f t="shared" si="4"/>
        <v>6075</v>
      </c>
      <c r="K58" s="218">
        <f t="shared" si="4"/>
        <v>6328</v>
      </c>
      <c r="L58" s="218">
        <f t="shared" si="4"/>
        <v>2442</v>
      </c>
      <c r="M58" s="218">
        <f t="shared" si="4"/>
        <v>12020</v>
      </c>
      <c r="N58" s="218">
        <f t="shared" si="4"/>
        <v>27883</v>
      </c>
      <c r="O58" s="218">
        <f t="shared" si="4"/>
        <v>5887</v>
      </c>
      <c r="P58" s="218">
        <f t="shared" si="4"/>
        <v>6075</v>
      </c>
      <c r="Q58" s="218">
        <f t="shared" si="4"/>
        <v>4128</v>
      </c>
      <c r="R58" s="218">
        <f t="shared" si="4"/>
        <v>2442</v>
      </c>
      <c r="S58" s="218">
        <f t="shared" si="4"/>
        <v>14220</v>
      </c>
      <c r="U58" s="3"/>
    </row>
    <row r="59" spans="1:21" s="19" customFormat="1" ht="16.5" customHeight="1">
      <c r="A59" s="111" t="s">
        <v>280</v>
      </c>
      <c r="B59" s="62"/>
      <c r="C59" s="62"/>
      <c r="D59" s="62"/>
      <c r="E59" s="63"/>
      <c r="F59" s="76" t="s">
        <v>278</v>
      </c>
      <c r="G59" s="217">
        <f aca="true" t="shared" si="5" ref="G59:S59">G58+G57</f>
        <v>4528</v>
      </c>
      <c r="H59" s="217">
        <f t="shared" si="5"/>
        <v>6608</v>
      </c>
      <c r="I59" s="217">
        <f t="shared" si="5"/>
        <v>8753</v>
      </c>
      <c r="J59" s="217">
        <f t="shared" si="5"/>
        <v>10545</v>
      </c>
      <c r="K59" s="217">
        <f t="shared" si="5"/>
        <v>11543</v>
      </c>
      <c r="L59" s="217">
        <f t="shared" si="5"/>
        <v>6018</v>
      </c>
      <c r="M59" s="217">
        <f t="shared" si="5"/>
        <v>19470</v>
      </c>
      <c r="N59" s="217">
        <f t="shared" si="5"/>
        <v>33545</v>
      </c>
      <c r="O59" s="217">
        <f t="shared" si="5"/>
        <v>10953</v>
      </c>
      <c r="P59" s="217">
        <f t="shared" si="5"/>
        <v>10545</v>
      </c>
      <c r="Q59" s="217">
        <f t="shared" si="5"/>
        <v>9343</v>
      </c>
      <c r="R59" s="217">
        <f t="shared" si="5"/>
        <v>6018</v>
      </c>
      <c r="S59" s="217">
        <f t="shared" si="5"/>
        <v>21670</v>
      </c>
      <c r="U59" s="3"/>
    </row>
    <row r="60" spans="1:21" s="19" customFormat="1" ht="16.5" customHeight="1">
      <c r="A60" s="728" t="s">
        <v>282</v>
      </c>
      <c r="B60" s="107"/>
      <c r="C60" s="107"/>
      <c r="D60" s="107"/>
      <c r="E60" s="77" t="s">
        <v>276</v>
      </c>
      <c r="F60" s="137" t="s">
        <v>281</v>
      </c>
      <c r="G60" s="216">
        <v>1.2</v>
      </c>
      <c r="H60" s="216">
        <v>2.3</v>
      </c>
      <c r="I60" s="216">
        <v>3.2</v>
      </c>
      <c r="J60" s="216">
        <v>2.8</v>
      </c>
      <c r="K60" s="216">
        <v>3.5</v>
      </c>
      <c r="L60" s="216">
        <v>2.3</v>
      </c>
      <c r="M60" s="216">
        <v>4.7</v>
      </c>
      <c r="N60" s="216">
        <v>3.6</v>
      </c>
      <c r="O60" s="216">
        <v>3.2</v>
      </c>
      <c r="P60" s="216">
        <v>2.8</v>
      </c>
      <c r="Q60" s="216">
        <v>3.2</v>
      </c>
      <c r="R60" s="216">
        <v>2.6</v>
      </c>
      <c r="S60" s="216">
        <v>4.7</v>
      </c>
      <c r="U60" s="3"/>
    </row>
    <row r="61" spans="1:21" s="19" customFormat="1" ht="16.5" customHeight="1">
      <c r="A61" s="728"/>
      <c r="B61" s="107"/>
      <c r="C61" s="107"/>
      <c r="D61" s="107"/>
      <c r="E61" s="77" t="s">
        <v>277</v>
      </c>
      <c r="F61" s="83" t="s">
        <v>278</v>
      </c>
      <c r="G61" s="188">
        <f aca="true" t="shared" si="6" ref="G61:S61">G60*1490</f>
        <v>1788</v>
      </c>
      <c r="H61" s="188">
        <f t="shared" si="6"/>
        <v>3426.9999999999995</v>
      </c>
      <c r="I61" s="188">
        <f t="shared" si="6"/>
        <v>4768</v>
      </c>
      <c r="J61" s="188">
        <f t="shared" si="6"/>
        <v>4172</v>
      </c>
      <c r="K61" s="188">
        <f t="shared" si="6"/>
        <v>5215</v>
      </c>
      <c r="L61" s="188">
        <f t="shared" si="6"/>
        <v>3426.9999999999995</v>
      </c>
      <c r="M61" s="188">
        <f t="shared" si="6"/>
        <v>7003</v>
      </c>
      <c r="N61" s="197">
        <f t="shared" si="6"/>
        <v>5364</v>
      </c>
      <c r="O61" s="197">
        <f t="shared" si="6"/>
        <v>4768</v>
      </c>
      <c r="P61" s="197">
        <f t="shared" si="6"/>
        <v>4172</v>
      </c>
      <c r="Q61" s="197">
        <f t="shared" si="6"/>
        <v>4768</v>
      </c>
      <c r="R61" s="197">
        <f t="shared" si="6"/>
        <v>3874</v>
      </c>
      <c r="S61" s="197">
        <f t="shared" si="6"/>
        <v>7003</v>
      </c>
      <c r="U61" s="3"/>
    </row>
    <row r="62" spans="1:21" s="19" customFormat="1" ht="16.5" customHeight="1">
      <c r="A62" s="97" t="s">
        <v>325</v>
      </c>
      <c r="B62" s="78"/>
      <c r="C62" s="78"/>
      <c r="D62" s="78"/>
      <c r="E62" s="77" t="s">
        <v>279</v>
      </c>
      <c r="F62" s="84" t="s">
        <v>278</v>
      </c>
      <c r="G62" s="85">
        <f>G106</f>
        <v>2442</v>
      </c>
      <c r="H62" s="85">
        <f aca="true" t="shared" si="7" ref="H62:S62">H106</f>
        <v>2442</v>
      </c>
      <c r="I62" s="85">
        <f t="shared" si="7"/>
        <v>3687</v>
      </c>
      <c r="J62" s="85">
        <f t="shared" si="7"/>
        <v>3492</v>
      </c>
      <c r="K62" s="85">
        <f t="shared" si="7"/>
        <v>6745</v>
      </c>
      <c r="L62" s="85">
        <f t="shared" si="7"/>
        <v>2442</v>
      </c>
      <c r="M62" s="85">
        <f t="shared" si="7"/>
        <v>9437</v>
      </c>
      <c r="N62" s="85">
        <f t="shared" si="7"/>
        <v>27442</v>
      </c>
      <c r="O62" s="85">
        <f t="shared" si="7"/>
        <v>5887</v>
      </c>
      <c r="P62" s="85">
        <f t="shared" si="7"/>
        <v>3492</v>
      </c>
      <c r="Q62" s="85">
        <f t="shared" si="7"/>
        <v>3687</v>
      </c>
      <c r="R62" s="85">
        <f t="shared" si="7"/>
        <v>3300</v>
      </c>
      <c r="S62" s="85">
        <f t="shared" si="7"/>
        <v>12897</v>
      </c>
      <c r="U62" s="3"/>
    </row>
    <row r="63" spans="1:21" s="19" customFormat="1" ht="16.5" customHeight="1">
      <c r="A63" s="94" t="s">
        <v>280</v>
      </c>
      <c r="B63" s="96"/>
      <c r="C63" s="96"/>
      <c r="D63" s="96"/>
      <c r="E63" s="63"/>
      <c r="F63" s="76" t="s">
        <v>278</v>
      </c>
      <c r="G63" s="217">
        <f aca="true" t="shared" si="8" ref="G63:S63">G61+G62</f>
        <v>4230</v>
      </c>
      <c r="H63" s="217">
        <f t="shared" si="8"/>
        <v>5869</v>
      </c>
      <c r="I63" s="217">
        <f t="shared" si="8"/>
        <v>8455</v>
      </c>
      <c r="J63" s="217">
        <f t="shared" si="8"/>
        <v>7664</v>
      </c>
      <c r="K63" s="217">
        <f t="shared" si="8"/>
        <v>11960</v>
      </c>
      <c r="L63" s="217">
        <f t="shared" si="8"/>
        <v>5869</v>
      </c>
      <c r="M63" s="217">
        <f t="shared" si="8"/>
        <v>16440</v>
      </c>
      <c r="N63" s="217">
        <f t="shared" si="8"/>
        <v>32806</v>
      </c>
      <c r="O63" s="217">
        <f t="shared" si="8"/>
        <v>10655</v>
      </c>
      <c r="P63" s="217">
        <f t="shared" si="8"/>
        <v>7664</v>
      </c>
      <c r="Q63" s="217">
        <f t="shared" si="8"/>
        <v>8455</v>
      </c>
      <c r="R63" s="217">
        <f t="shared" si="8"/>
        <v>7174</v>
      </c>
      <c r="S63" s="217">
        <f t="shared" si="8"/>
        <v>19900</v>
      </c>
      <c r="T63" s="3"/>
      <c r="U63" s="3"/>
    </row>
    <row r="64" spans="1:21" s="19" customFormat="1" ht="16.5" customHeight="1">
      <c r="A64" s="209" t="s">
        <v>326</v>
      </c>
      <c r="B64" s="210"/>
      <c r="C64" s="210"/>
      <c r="D64" s="211"/>
      <c r="E64" s="77" t="s">
        <v>276</v>
      </c>
      <c r="F64" s="133" t="s">
        <v>281</v>
      </c>
      <c r="G64" s="216">
        <v>1.3</v>
      </c>
      <c r="H64" s="216">
        <v>2.4</v>
      </c>
      <c r="I64" s="216">
        <v>3.3</v>
      </c>
      <c r="J64" s="216">
        <v>2.8</v>
      </c>
      <c r="K64" s="216">
        <v>3.7</v>
      </c>
      <c r="L64" s="216">
        <v>2.3</v>
      </c>
      <c r="M64" s="216">
        <v>4.8</v>
      </c>
      <c r="N64" s="216">
        <v>3.8</v>
      </c>
      <c r="O64" s="216">
        <v>3.3</v>
      </c>
      <c r="P64" s="216">
        <v>2.8</v>
      </c>
      <c r="Q64" s="216">
        <v>3.4</v>
      </c>
      <c r="R64" s="216">
        <v>2.6</v>
      </c>
      <c r="S64" s="216">
        <v>4.8</v>
      </c>
      <c r="U64" s="3"/>
    </row>
    <row r="65" spans="1:21" s="19" customFormat="1" ht="16.5" customHeight="1">
      <c r="A65" s="157"/>
      <c r="B65" s="159"/>
      <c r="C65" s="159"/>
      <c r="D65" s="212"/>
      <c r="E65" s="77" t="s">
        <v>277</v>
      </c>
      <c r="F65" s="83" t="s">
        <v>278</v>
      </c>
      <c r="G65" s="197">
        <f aca="true" t="shared" si="9" ref="G65:S65">G64*1490</f>
        <v>1937</v>
      </c>
      <c r="H65" s="197">
        <f t="shared" si="9"/>
        <v>3576</v>
      </c>
      <c r="I65" s="197">
        <f t="shared" si="9"/>
        <v>4917</v>
      </c>
      <c r="J65" s="197">
        <f t="shared" si="9"/>
        <v>4172</v>
      </c>
      <c r="K65" s="197">
        <f t="shared" si="9"/>
        <v>5513</v>
      </c>
      <c r="L65" s="197">
        <f t="shared" si="9"/>
        <v>3426.9999999999995</v>
      </c>
      <c r="M65" s="197">
        <f t="shared" si="9"/>
        <v>7152</v>
      </c>
      <c r="N65" s="197">
        <f t="shared" si="9"/>
        <v>5662</v>
      </c>
      <c r="O65" s="197">
        <f t="shared" si="9"/>
        <v>4917</v>
      </c>
      <c r="P65" s="197">
        <f t="shared" si="9"/>
        <v>4172</v>
      </c>
      <c r="Q65" s="197">
        <f t="shared" si="9"/>
        <v>5066</v>
      </c>
      <c r="R65" s="197">
        <f t="shared" si="9"/>
        <v>3874</v>
      </c>
      <c r="S65" s="197">
        <f t="shared" si="9"/>
        <v>7152</v>
      </c>
      <c r="U65" s="3"/>
    </row>
    <row r="66" spans="1:21" s="19" customFormat="1" ht="16.5" customHeight="1">
      <c r="A66" s="213"/>
      <c r="B66" s="186"/>
      <c r="C66" s="186"/>
      <c r="D66" s="187"/>
      <c r="E66" s="77" t="s">
        <v>279</v>
      </c>
      <c r="F66" s="84" t="s">
        <v>278</v>
      </c>
      <c r="G66" s="91">
        <f>G107</f>
        <v>2442</v>
      </c>
      <c r="H66" s="91">
        <f aca="true" t="shared" si="10" ref="H66:S66">H107</f>
        <v>2883</v>
      </c>
      <c r="I66" s="91">
        <f t="shared" si="10"/>
        <v>3687</v>
      </c>
      <c r="J66" s="91">
        <f t="shared" si="10"/>
        <v>3870</v>
      </c>
      <c r="K66" s="91">
        <f t="shared" si="10"/>
        <v>7186</v>
      </c>
      <c r="L66" s="91">
        <f t="shared" si="10"/>
        <v>2442</v>
      </c>
      <c r="M66" s="91">
        <f t="shared" si="10"/>
        <v>9815</v>
      </c>
      <c r="N66" s="91">
        <f t="shared" si="10"/>
        <v>27883</v>
      </c>
      <c r="O66" s="91">
        <f t="shared" si="10"/>
        <v>5887</v>
      </c>
      <c r="P66" s="91">
        <f t="shared" si="10"/>
        <v>3870</v>
      </c>
      <c r="Q66" s="91">
        <f t="shared" si="10"/>
        <v>4128</v>
      </c>
      <c r="R66" s="91">
        <f t="shared" si="10"/>
        <v>3300</v>
      </c>
      <c r="S66" s="91">
        <f t="shared" si="10"/>
        <v>12015</v>
      </c>
      <c r="U66" s="3"/>
    </row>
    <row r="67" spans="1:21" s="2" customFormat="1" ht="16.5" customHeight="1">
      <c r="A67" s="94" t="s">
        <v>280</v>
      </c>
      <c r="B67"/>
      <c r="C67"/>
      <c r="D67"/>
      <c r="E67"/>
      <c r="F67" s="69" t="s">
        <v>278</v>
      </c>
      <c r="G67" s="215">
        <f>G65+G66</f>
        <v>4379</v>
      </c>
      <c r="H67" s="215">
        <f aca="true" t="shared" si="11" ref="H67:S67">H65+H66</f>
        <v>6459</v>
      </c>
      <c r="I67" s="215">
        <f t="shared" si="11"/>
        <v>8604</v>
      </c>
      <c r="J67" s="215">
        <f t="shared" si="11"/>
        <v>8042</v>
      </c>
      <c r="K67" s="215">
        <f t="shared" si="11"/>
        <v>12699</v>
      </c>
      <c r="L67" s="215">
        <f t="shared" si="11"/>
        <v>5869</v>
      </c>
      <c r="M67" s="215">
        <f t="shared" si="11"/>
        <v>16967</v>
      </c>
      <c r="N67" s="215">
        <f t="shared" si="11"/>
        <v>33545</v>
      </c>
      <c r="O67" s="215">
        <f t="shared" si="11"/>
        <v>10804</v>
      </c>
      <c r="P67" s="215">
        <f t="shared" si="11"/>
        <v>8042</v>
      </c>
      <c r="Q67" s="215">
        <f t="shared" si="11"/>
        <v>9194</v>
      </c>
      <c r="R67" s="215">
        <f t="shared" si="11"/>
        <v>7174</v>
      </c>
      <c r="S67" s="221">
        <f t="shared" si="11"/>
        <v>19167</v>
      </c>
      <c r="T67" s="3"/>
      <c r="U67" s="3"/>
    </row>
    <row r="68" spans="1:21" s="2" customFormat="1" ht="12.75" hidden="1">
      <c r="A68" s="94"/>
      <c r="B68"/>
      <c r="C68"/>
      <c r="D68"/>
      <c r="E68"/>
      <c r="F68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21"/>
      <c r="T68" s="3"/>
      <c r="U68" s="3"/>
    </row>
    <row r="69" spans="1:21" s="2" customFormat="1" ht="15.75">
      <c r="A69" s="155" t="s">
        <v>139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4"/>
      <c r="T69" s="3"/>
      <c r="U69" s="3"/>
    </row>
    <row r="70" spans="1:19" ht="12.75">
      <c r="A70" s="166" t="s">
        <v>273</v>
      </c>
      <c r="B70" s="66"/>
      <c r="C70" s="66"/>
      <c r="D70" s="66"/>
      <c r="E70" s="92"/>
      <c r="F70" s="80">
        <v>0.35</v>
      </c>
      <c r="G70" s="207" t="s">
        <v>0</v>
      </c>
      <c r="H70" s="207" t="s">
        <v>0</v>
      </c>
      <c r="I70" s="207" t="s">
        <v>2</v>
      </c>
      <c r="J70" s="207" t="s">
        <v>0</v>
      </c>
      <c r="K70" s="207" t="s">
        <v>2</v>
      </c>
      <c r="L70" s="207" t="s">
        <v>0</v>
      </c>
      <c r="M70" s="207" t="s">
        <v>2</v>
      </c>
      <c r="N70" s="207" t="s">
        <v>0</v>
      </c>
      <c r="O70" s="207" t="s">
        <v>2</v>
      </c>
      <c r="P70" s="207" t="s">
        <v>0</v>
      </c>
      <c r="Q70" s="207" t="s">
        <v>2</v>
      </c>
      <c r="R70" s="207" t="s">
        <v>0</v>
      </c>
      <c r="S70" s="207" t="s">
        <v>2</v>
      </c>
    </row>
    <row r="71" spans="1:20" ht="12.75">
      <c r="A71" s="65" t="s">
        <v>5</v>
      </c>
      <c r="B71" s="109"/>
      <c r="C71" s="109"/>
      <c r="D71" s="109"/>
      <c r="E71" s="109"/>
      <c r="F71" s="80">
        <v>1.3</v>
      </c>
      <c r="G71" s="34" t="s">
        <v>0</v>
      </c>
      <c r="H71" s="34" t="s">
        <v>0</v>
      </c>
      <c r="I71" s="34" t="s">
        <v>1</v>
      </c>
      <c r="J71" s="34" t="s">
        <v>0</v>
      </c>
      <c r="K71" s="34" t="s">
        <v>1</v>
      </c>
      <c r="L71" s="34" t="s">
        <v>0</v>
      </c>
      <c r="M71" s="34" t="s">
        <v>1</v>
      </c>
      <c r="N71" s="34" t="s">
        <v>0</v>
      </c>
      <c r="O71" s="34" t="s">
        <v>1</v>
      </c>
      <c r="P71" s="34" t="s">
        <v>0</v>
      </c>
      <c r="Q71" s="34" t="s">
        <v>1</v>
      </c>
      <c r="R71" s="34" t="s">
        <v>0</v>
      </c>
      <c r="S71" s="34" t="s">
        <v>1</v>
      </c>
      <c r="T71" s="4" t="s">
        <v>81</v>
      </c>
    </row>
    <row r="72" spans="1:21" s="19" customFormat="1" ht="12.75">
      <c r="A72" s="64" t="s">
        <v>76</v>
      </c>
      <c r="B72" s="92"/>
      <c r="C72" s="92"/>
      <c r="D72" s="92"/>
      <c r="E72" s="92"/>
      <c r="F72" s="80" t="s">
        <v>371</v>
      </c>
      <c r="G72" s="34" t="s">
        <v>0</v>
      </c>
      <c r="H72" s="34" t="s">
        <v>1</v>
      </c>
      <c r="I72" s="34" t="s">
        <v>1</v>
      </c>
      <c r="J72" s="34" t="s">
        <v>1</v>
      </c>
      <c r="K72" s="34" t="s">
        <v>1</v>
      </c>
      <c r="L72" s="34" t="s">
        <v>1</v>
      </c>
      <c r="M72" s="34" t="s">
        <v>1</v>
      </c>
      <c r="N72" s="34" t="s">
        <v>1</v>
      </c>
      <c r="O72" s="34" t="s">
        <v>1</v>
      </c>
      <c r="P72" s="34" t="s">
        <v>1</v>
      </c>
      <c r="Q72" s="34" t="s">
        <v>1</v>
      </c>
      <c r="R72" s="34" t="s">
        <v>1</v>
      </c>
      <c r="S72" s="34" t="s">
        <v>1</v>
      </c>
      <c r="T72" s="3"/>
      <c r="U72" s="3"/>
    </row>
    <row r="73" spans="1:21" s="19" customFormat="1" ht="12.75">
      <c r="A73" s="64" t="s">
        <v>94</v>
      </c>
      <c r="B73" s="92"/>
      <c r="C73" s="92"/>
      <c r="D73" s="92"/>
      <c r="E73" s="92"/>
      <c r="F73" s="80">
        <v>0.2</v>
      </c>
      <c r="G73" s="34" t="s">
        <v>0</v>
      </c>
      <c r="H73" s="34" t="s">
        <v>1</v>
      </c>
      <c r="I73" s="34" t="s">
        <v>1</v>
      </c>
      <c r="J73" s="34" t="s">
        <v>58</v>
      </c>
      <c r="K73" s="34" t="s">
        <v>1</v>
      </c>
      <c r="L73" s="34" t="s">
        <v>1</v>
      </c>
      <c r="M73" s="34" t="s">
        <v>58</v>
      </c>
      <c r="N73" s="34" t="s">
        <v>1</v>
      </c>
      <c r="O73" s="34" t="s">
        <v>1</v>
      </c>
      <c r="P73" s="34" t="s">
        <v>58</v>
      </c>
      <c r="Q73" s="34" t="s">
        <v>1</v>
      </c>
      <c r="R73" s="34" t="s">
        <v>1</v>
      </c>
      <c r="S73" s="34" t="s">
        <v>58</v>
      </c>
      <c r="T73" s="203"/>
      <c r="U73" s="203"/>
    </row>
    <row r="74" spans="1:21" s="19" customFormat="1" ht="12.75">
      <c r="A74" s="64" t="s">
        <v>77</v>
      </c>
      <c r="B74" s="165"/>
      <c r="C74" s="165"/>
      <c r="D74" s="165"/>
      <c r="E74" s="165"/>
      <c r="F74" s="79">
        <v>1.4</v>
      </c>
      <c r="G74" s="168" t="s">
        <v>0</v>
      </c>
      <c r="H74" s="168" t="s">
        <v>0</v>
      </c>
      <c r="I74" s="168" t="s">
        <v>1</v>
      </c>
      <c r="J74" s="168" t="s">
        <v>0</v>
      </c>
      <c r="K74" s="168" t="s">
        <v>1</v>
      </c>
      <c r="L74" s="168" t="s">
        <v>0</v>
      </c>
      <c r="M74" s="168" t="s">
        <v>1</v>
      </c>
      <c r="N74" s="168" t="s">
        <v>0</v>
      </c>
      <c r="O74" s="168" t="s">
        <v>1</v>
      </c>
      <c r="P74" s="168" t="s">
        <v>0</v>
      </c>
      <c r="Q74" s="168" t="s">
        <v>1</v>
      </c>
      <c r="R74" s="168" t="s">
        <v>0</v>
      </c>
      <c r="S74" s="168" t="s">
        <v>0</v>
      </c>
      <c r="T74" s="3"/>
      <c r="U74" s="3"/>
    </row>
    <row r="75" spans="1:21" s="19" customFormat="1" ht="12.75">
      <c r="A75" s="71"/>
      <c r="B75" s="90"/>
      <c r="C75" s="90"/>
      <c r="D75" s="90"/>
      <c r="E75" s="90"/>
      <c r="F75" s="90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3"/>
      <c r="T75" s="3"/>
      <c r="U75" s="3"/>
    </row>
    <row r="76" spans="1:19" ht="12.75">
      <c r="A76" s="73" t="s">
        <v>273</v>
      </c>
      <c r="B76" s="100"/>
      <c r="C76" s="100"/>
      <c r="D76" s="100"/>
      <c r="E76" s="100"/>
      <c r="F76" s="169">
        <v>0.35</v>
      </c>
      <c r="G76" s="170" t="s">
        <v>0</v>
      </c>
      <c r="H76" s="170" t="s">
        <v>2</v>
      </c>
      <c r="I76" s="170" t="s">
        <v>2</v>
      </c>
      <c r="J76" s="170" t="s">
        <v>2</v>
      </c>
      <c r="K76" s="170" t="s">
        <v>0</v>
      </c>
      <c r="L76" s="170" t="s">
        <v>2</v>
      </c>
      <c r="M76" s="170" t="s">
        <v>2</v>
      </c>
      <c r="N76" s="170" t="s">
        <v>2</v>
      </c>
      <c r="O76" s="170" t="s">
        <v>0</v>
      </c>
      <c r="P76" s="170" t="s">
        <v>2</v>
      </c>
      <c r="Q76" s="170" t="s">
        <v>2</v>
      </c>
      <c r="R76" s="170" t="s">
        <v>2</v>
      </c>
      <c r="S76" s="170" t="s">
        <v>0</v>
      </c>
    </row>
    <row r="77" spans="1:19" ht="12.75">
      <c r="A77" s="72" t="s">
        <v>274</v>
      </c>
      <c r="B77" s="110"/>
      <c r="C77" s="110"/>
      <c r="D77" s="110"/>
      <c r="E77" s="101"/>
      <c r="F77" s="81">
        <v>0.35</v>
      </c>
      <c r="G77" s="16" t="s">
        <v>0</v>
      </c>
      <c r="H77" s="16" t="s">
        <v>0</v>
      </c>
      <c r="I77" s="16" t="s">
        <v>2</v>
      </c>
      <c r="J77" s="16" t="s">
        <v>0</v>
      </c>
      <c r="K77" s="16" t="s">
        <v>0</v>
      </c>
      <c r="L77" s="16" t="s">
        <v>0</v>
      </c>
      <c r="M77" s="16" t="s">
        <v>2</v>
      </c>
      <c r="N77" s="16" t="s">
        <v>0</v>
      </c>
      <c r="O77" s="16" t="s">
        <v>0</v>
      </c>
      <c r="P77" s="16" t="s">
        <v>0</v>
      </c>
      <c r="Q77" s="16" t="s">
        <v>2</v>
      </c>
      <c r="R77" s="16" t="s">
        <v>0</v>
      </c>
      <c r="S77" s="16" t="s">
        <v>2</v>
      </c>
    </row>
    <row r="78" spans="1:21" ht="12.75">
      <c r="A78" s="72" t="s">
        <v>270</v>
      </c>
      <c r="B78" s="100"/>
      <c r="C78" s="100"/>
      <c r="D78" s="100"/>
      <c r="E78" s="100"/>
      <c r="F78" s="89">
        <v>0.4</v>
      </c>
      <c r="G78" s="16" t="s">
        <v>0</v>
      </c>
      <c r="H78" s="16" t="s">
        <v>0</v>
      </c>
      <c r="I78" s="16" t="s">
        <v>0</v>
      </c>
      <c r="J78" s="16" t="s">
        <v>2</v>
      </c>
      <c r="K78" s="16" t="s">
        <v>0</v>
      </c>
      <c r="L78" s="16" t="s">
        <v>0</v>
      </c>
      <c r="M78" s="16" t="s">
        <v>0</v>
      </c>
      <c r="N78" s="16" t="s">
        <v>0</v>
      </c>
      <c r="O78" s="16" t="s">
        <v>0</v>
      </c>
      <c r="P78" s="16" t="s">
        <v>2</v>
      </c>
      <c r="Q78" s="16" t="s">
        <v>0</v>
      </c>
      <c r="R78" s="16" t="s">
        <v>0</v>
      </c>
      <c r="S78" s="16" t="s">
        <v>0</v>
      </c>
      <c r="T78" s="3" t="s">
        <v>79</v>
      </c>
      <c r="U78" s="4" t="s">
        <v>80</v>
      </c>
    </row>
    <row r="79" spans="1:19" ht="12.75">
      <c r="A79" s="72" t="s">
        <v>262</v>
      </c>
      <c r="B79" s="110"/>
      <c r="C79" s="110"/>
      <c r="D79" s="110"/>
      <c r="E79" s="102"/>
      <c r="F79" s="82">
        <v>0.1</v>
      </c>
      <c r="G79" s="16" t="s">
        <v>0</v>
      </c>
      <c r="H79" s="16" t="s">
        <v>1</v>
      </c>
      <c r="I79" s="16" t="s">
        <v>1</v>
      </c>
      <c r="J79" s="16" t="s">
        <v>1</v>
      </c>
      <c r="K79" s="16" t="s">
        <v>1</v>
      </c>
      <c r="L79" s="16" t="s">
        <v>1</v>
      </c>
      <c r="M79" s="16" t="s">
        <v>1</v>
      </c>
      <c r="N79" s="16" t="s">
        <v>1</v>
      </c>
      <c r="O79" s="16" t="s">
        <v>1</v>
      </c>
      <c r="P79" s="16" t="s">
        <v>1</v>
      </c>
      <c r="Q79" s="16" t="s">
        <v>1</v>
      </c>
      <c r="R79" s="16" t="s">
        <v>1</v>
      </c>
      <c r="S79" s="16" t="s">
        <v>1</v>
      </c>
    </row>
    <row r="80" spans="1:21" s="2" customFormat="1" ht="12" customHeight="1">
      <c r="A80" s="74" t="s">
        <v>269</v>
      </c>
      <c r="B80" s="103"/>
      <c r="C80" s="103"/>
      <c r="D80" s="114"/>
      <c r="E80" s="103"/>
      <c r="F80" s="89">
        <v>0.3</v>
      </c>
      <c r="G80" s="16" t="s">
        <v>0</v>
      </c>
      <c r="H80" s="16" t="s">
        <v>2</v>
      </c>
      <c r="I80" s="16" t="s">
        <v>0</v>
      </c>
      <c r="J80" s="16" t="s">
        <v>0</v>
      </c>
      <c r="K80" s="16" t="s">
        <v>2</v>
      </c>
      <c r="L80" s="16" t="s">
        <v>0</v>
      </c>
      <c r="M80" s="16" t="s">
        <v>0</v>
      </c>
      <c r="N80" s="16" t="s">
        <v>0</v>
      </c>
      <c r="O80" s="16" t="s">
        <v>2</v>
      </c>
      <c r="P80" s="16" t="s">
        <v>0</v>
      </c>
      <c r="Q80" s="16" t="s">
        <v>2</v>
      </c>
      <c r="R80" s="16" t="s">
        <v>0</v>
      </c>
      <c r="S80" s="16" t="s">
        <v>0</v>
      </c>
      <c r="T80" s="3"/>
      <c r="U80" s="3"/>
    </row>
    <row r="81" spans="1:21" s="2" customFormat="1" ht="12" customHeight="1">
      <c r="A81" s="74" t="s">
        <v>263</v>
      </c>
      <c r="B81" s="114"/>
      <c r="C81" s="114"/>
      <c r="D81" s="95"/>
      <c r="E81" s="103"/>
      <c r="F81" s="89">
        <v>0.5</v>
      </c>
      <c r="G81" s="16" t="s">
        <v>0</v>
      </c>
      <c r="H81" s="16" t="s">
        <v>0</v>
      </c>
      <c r="I81" s="16" t="s">
        <v>2</v>
      </c>
      <c r="J81" s="16" t="s">
        <v>0</v>
      </c>
      <c r="K81" s="16" t="s">
        <v>0</v>
      </c>
      <c r="L81" s="16" t="s">
        <v>0</v>
      </c>
      <c r="M81" s="16" t="s">
        <v>2</v>
      </c>
      <c r="N81" s="16" t="s">
        <v>0</v>
      </c>
      <c r="O81" s="16" t="s">
        <v>2</v>
      </c>
      <c r="P81" s="16" t="s">
        <v>0</v>
      </c>
      <c r="Q81" s="16" t="s">
        <v>2</v>
      </c>
      <c r="R81" s="16" t="s">
        <v>0</v>
      </c>
      <c r="S81" s="16" t="s">
        <v>2</v>
      </c>
      <c r="T81" s="3"/>
      <c r="U81" s="3"/>
    </row>
    <row r="82" spans="1:21" s="2" customFormat="1" ht="12.75">
      <c r="A82" s="74" t="s">
        <v>268</v>
      </c>
      <c r="B82" s="103"/>
      <c r="C82" s="103"/>
      <c r="D82" s="114"/>
      <c r="E82" s="103"/>
      <c r="F82" s="89">
        <v>0.3</v>
      </c>
      <c r="G82" s="16" t="s">
        <v>0</v>
      </c>
      <c r="H82" s="16" t="s">
        <v>2</v>
      </c>
      <c r="I82" s="16" t="s">
        <v>0</v>
      </c>
      <c r="J82" s="16" t="s">
        <v>0</v>
      </c>
      <c r="K82" s="16" t="s">
        <v>2</v>
      </c>
      <c r="L82" s="16" t="s">
        <v>0</v>
      </c>
      <c r="M82" s="16" t="s">
        <v>0</v>
      </c>
      <c r="N82" s="16" t="s">
        <v>0</v>
      </c>
      <c r="O82" s="16" t="s">
        <v>2</v>
      </c>
      <c r="P82" s="16" t="s">
        <v>0</v>
      </c>
      <c r="Q82" s="16" t="s">
        <v>2</v>
      </c>
      <c r="R82" s="16" t="s">
        <v>0</v>
      </c>
      <c r="S82" s="16" t="s">
        <v>0</v>
      </c>
      <c r="T82" s="3"/>
      <c r="U82" s="3"/>
    </row>
    <row r="83" spans="1:21" s="2" customFormat="1" ht="12.75">
      <c r="A83" s="74" t="s">
        <v>267</v>
      </c>
      <c r="B83" s="114"/>
      <c r="C83" s="114"/>
      <c r="D83" s="114"/>
      <c r="E83" s="103"/>
      <c r="F83" s="89">
        <v>0.2</v>
      </c>
      <c r="G83" s="16" t="s">
        <v>0</v>
      </c>
      <c r="H83" s="16" t="s">
        <v>0</v>
      </c>
      <c r="I83" s="16" t="s">
        <v>0</v>
      </c>
      <c r="J83" s="16" t="s">
        <v>0</v>
      </c>
      <c r="K83" s="16" t="s">
        <v>58</v>
      </c>
      <c r="L83" s="16" t="s">
        <v>0</v>
      </c>
      <c r="M83" s="16" t="s">
        <v>2</v>
      </c>
      <c r="N83" s="16" t="s">
        <v>0</v>
      </c>
      <c r="O83" s="16" t="s">
        <v>2</v>
      </c>
      <c r="P83" s="16" t="s">
        <v>0</v>
      </c>
      <c r="Q83" s="16" t="s">
        <v>0</v>
      </c>
      <c r="R83" s="16" t="s">
        <v>0</v>
      </c>
      <c r="S83" s="16" t="s">
        <v>2</v>
      </c>
      <c r="T83" s="3"/>
      <c r="U83" s="3"/>
    </row>
    <row r="84" spans="1:21" s="2" customFormat="1" ht="12.75">
      <c r="A84" s="74" t="s">
        <v>333</v>
      </c>
      <c r="B84" s="103"/>
      <c r="C84" s="103"/>
      <c r="D84" s="95"/>
      <c r="E84" s="103"/>
      <c r="F84" s="89">
        <v>0.2</v>
      </c>
      <c r="G84" s="16" t="s">
        <v>0</v>
      </c>
      <c r="H84" s="16" t="s">
        <v>2</v>
      </c>
      <c r="I84" s="16" t="s">
        <v>0</v>
      </c>
      <c r="J84" s="16" t="s">
        <v>2</v>
      </c>
      <c r="K84" s="16" t="s">
        <v>0</v>
      </c>
      <c r="L84" s="16" t="s">
        <v>2</v>
      </c>
      <c r="M84" s="16" t="s">
        <v>0</v>
      </c>
      <c r="N84" s="16" t="s">
        <v>2</v>
      </c>
      <c r="O84" s="16" t="s">
        <v>0</v>
      </c>
      <c r="P84" s="16" t="s">
        <v>2</v>
      </c>
      <c r="Q84" s="16" t="s">
        <v>0</v>
      </c>
      <c r="R84" s="16" t="s">
        <v>2</v>
      </c>
      <c r="S84" s="16" t="s">
        <v>0</v>
      </c>
      <c r="T84" s="3"/>
      <c r="U84" s="3"/>
    </row>
    <row r="85" spans="1:21" s="2" customFormat="1" ht="12" customHeight="1">
      <c r="A85" s="74" t="s">
        <v>271</v>
      </c>
      <c r="B85" s="103"/>
      <c r="C85" s="103"/>
      <c r="D85" s="114"/>
      <c r="E85" s="103"/>
      <c r="F85" s="89">
        <v>0.1</v>
      </c>
      <c r="G85" s="16" t="s">
        <v>0</v>
      </c>
      <c r="H85" s="16" t="s">
        <v>0</v>
      </c>
      <c r="I85" s="16" t="s">
        <v>2</v>
      </c>
      <c r="J85" s="16" t="s">
        <v>0</v>
      </c>
      <c r="K85" s="16" t="s">
        <v>2</v>
      </c>
      <c r="L85" s="16" t="s">
        <v>0</v>
      </c>
      <c r="M85" s="16" t="s">
        <v>0</v>
      </c>
      <c r="N85" s="16" t="s">
        <v>0</v>
      </c>
      <c r="O85" s="16" t="s">
        <v>2</v>
      </c>
      <c r="P85" s="16" t="s">
        <v>0</v>
      </c>
      <c r="Q85" s="16" t="s">
        <v>2</v>
      </c>
      <c r="R85" s="16" t="s">
        <v>0</v>
      </c>
      <c r="S85" s="16" t="s">
        <v>58</v>
      </c>
      <c r="T85" s="3"/>
      <c r="U85" s="3"/>
    </row>
    <row r="86" spans="1:21" s="2" customFormat="1" ht="12.75">
      <c r="A86" s="98" t="s">
        <v>265</v>
      </c>
      <c r="B86" s="114"/>
      <c r="C86" s="114"/>
      <c r="D86" s="114"/>
      <c r="E86" s="104"/>
      <c r="F86" s="17">
        <v>0.4</v>
      </c>
      <c r="G86" s="729" t="s">
        <v>264</v>
      </c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1"/>
      <c r="T86" s="3"/>
      <c r="U86" s="3"/>
    </row>
    <row r="87" spans="1:21" s="19" customFormat="1" ht="12.75">
      <c r="A87" s="18"/>
      <c r="B87" s="18"/>
      <c r="C87" s="18"/>
      <c r="D87" s="18"/>
      <c r="E87" s="18"/>
      <c r="F87" s="18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3"/>
      <c r="U87" s="3"/>
    </row>
    <row r="88" spans="1:21" s="2" customFormat="1" ht="12" customHeight="1">
      <c r="A88" s="68"/>
      <c r="B88" s="76" t="s">
        <v>294</v>
      </c>
      <c r="C88" s="76" t="s">
        <v>295</v>
      </c>
      <c r="D88" s="76" t="s">
        <v>302</v>
      </c>
      <c r="E88" s="139" t="s">
        <v>303</v>
      </c>
      <c r="F88" s="138"/>
      <c r="G88" s="143">
        <v>2</v>
      </c>
      <c r="H88" s="67">
        <v>15</v>
      </c>
      <c r="I88" s="67">
        <v>30</v>
      </c>
      <c r="J88" s="67">
        <v>45</v>
      </c>
      <c r="K88" s="67">
        <v>60</v>
      </c>
      <c r="L88" s="67">
        <v>75</v>
      </c>
      <c r="M88" s="67">
        <v>90</v>
      </c>
      <c r="N88" s="67">
        <v>105</v>
      </c>
      <c r="O88" s="67">
        <v>120</v>
      </c>
      <c r="P88" s="67">
        <v>135</v>
      </c>
      <c r="Q88" s="67">
        <v>150</v>
      </c>
      <c r="R88" s="67">
        <v>165</v>
      </c>
      <c r="S88" s="67">
        <v>180</v>
      </c>
      <c r="T88" s="3"/>
      <c r="U88" s="3"/>
    </row>
    <row r="89" spans="1:21" s="2" customFormat="1" ht="12.75">
      <c r="A89" s="71" t="s">
        <v>350</v>
      </c>
      <c r="B89" s="76">
        <v>420</v>
      </c>
      <c r="C89" s="76">
        <v>4.1</v>
      </c>
      <c r="D89" s="76" t="s">
        <v>299</v>
      </c>
      <c r="E89" s="139">
        <f aca="true" t="shared" si="12" ref="E89:E103">B89*C89</f>
        <v>1721.9999999999998</v>
      </c>
      <c r="F89" s="69"/>
      <c r="G89" s="142">
        <f>E89</f>
        <v>1721.9999999999998</v>
      </c>
      <c r="H89" s="121">
        <f>E89</f>
        <v>1721.9999999999998</v>
      </c>
      <c r="I89" s="121">
        <f>E89</f>
        <v>1721.9999999999998</v>
      </c>
      <c r="J89" s="121">
        <f>E89</f>
        <v>1721.9999999999998</v>
      </c>
      <c r="K89" s="121">
        <f>E89</f>
        <v>1721.9999999999998</v>
      </c>
      <c r="L89" s="121">
        <f>E89</f>
        <v>1721.9999999999998</v>
      </c>
      <c r="M89" s="121">
        <f>E89</f>
        <v>1721.9999999999998</v>
      </c>
      <c r="N89" s="121">
        <f>E89</f>
        <v>1721.9999999999998</v>
      </c>
      <c r="O89" s="121">
        <f>E89</f>
        <v>1721.9999999999998</v>
      </c>
      <c r="P89" s="121">
        <f>E89</f>
        <v>1721.9999999999998</v>
      </c>
      <c r="Q89" s="121">
        <f>E89</f>
        <v>1721.9999999999998</v>
      </c>
      <c r="R89" s="121">
        <f>E89</f>
        <v>1721.9999999999998</v>
      </c>
      <c r="S89" s="121">
        <f>E89</f>
        <v>1721.9999999999998</v>
      </c>
      <c r="T89" s="3"/>
      <c r="U89" s="3"/>
    </row>
    <row r="90" spans="1:21" s="2" customFormat="1" ht="12.75">
      <c r="A90" s="117" t="s">
        <v>351</v>
      </c>
      <c r="B90" s="76">
        <v>630</v>
      </c>
      <c r="C90" s="208">
        <v>2</v>
      </c>
      <c r="D90" s="76" t="s">
        <v>299</v>
      </c>
      <c r="E90" s="139">
        <f t="shared" si="12"/>
        <v>1260</v>
      </c>
      <c r="F90" s="69"/>
      <c r="G90" s="142"/>
      <c r="H90" s="121"/>
      <c r="I90" s="121"/>
      <c r="J90" s="121">
        <f>E90</f>
        <v>1260</v>
      </c>
      <c r="K90" s="121"/>
      <c r="L90" s="121"/>
      <c r="M90" s="121">
        <f>E90</f>
        <v>1260</v>
      </c>
      <c r="N90" s="121"/>
      <c r="O90" s="121"/>
      <c r="P90" s="121">
        <f>E90</f>
        <v>1260</v>
      </c>
      <c r="Q90" s="121"/>
      <c r="R90" s="121"/>
      <c r="S90" s="121">
        <f>E90</f>
        <v>1260</v>
      </c>
      <c r="T90" s="3"/>
      <c r="U90" s="3"/>
    </row>
    <row r="91" spans="1:21" s="2" customFormat="1" ht="12.75">
      <c r="A91" s="184" t="s">
        <v>355</v>
      </c>
      <c r="B91" s="76">
        <v>630</v>
      </c>
      <c r="C91" s="76">
        <v>4.1</v>
      </c>
      <c r="D91" s="76" t="s">
        <v>299</v>
      </c>
      <c r="E91" s="139">
        <f t="shared" si="12"/>
        <v>2583</v>
      </c>
      <c r="F91" s="69"/>
      <c r="G91" s="142"/>
      <c r="H91" s="123"/>
      <c r="I91" s="123"/>
      <c r="J91" s="123">
        <f>E91</f>
        <v>2583</v>
      </c>
      <c r="K91" s="123"/>
      <c r="L91" s="123"/>
      <c r="M91" s="123">
        <f>E91</f>
        <v>2583</v>
      </c>
      <c r="N91" s="123"/>
      <c r="O91" s="123"/>
      <c r="P91" s="123">
        <f>E91</f>
        <v>2583</v>
      </c>
      <c r="Q91" s="123"/>
      <c r="R91" s="123"/>
      <c r="S91" s="123">
        <f>E91</f>
        <v>2583</v>
      </c>
      <c r="T91" s="3"/>
      <c r="U91" s="3"/>
    </row>
    <row r="92" spans="1:21" s="2" customFormat="1" ht="12.75">
      <c r="A92" s="214" t="s">
        <v>356</v>
      </c>
      <c r="B92" s="76">
        <v>630</v>
      </c>
      <c r="C92" s="76">
        <v>0.6</v>
      </c>
      <c r="D92" s="76" t="s">
        <v>299</v>
      </c>
      <c r="E92" s="139">
        <f t="shared" si="12"/>
        <v>378</v>
      </c>
      <c r="F92" s="69"/>
      <c r="G92" s="141"/>
      <c r="H92" s="123"/>
      <c r="I92" s="123"/>
      <c r="J92" s="124">
        <f>E92</f>
        <v>378</v>
      </c>
      <c r="K92" s="124"/>
      <c r="L92" s="124"/>
      <c r="M92" s="124">
        <f>E92</f>
        <v>378</v>
      </c>
      <c r="N92" s="124"/>
      <c r="O92" s="124"/>
      <c r="P92" s="124">
        <f>E92</f>
        <v>378</v>
      </c>
      <c r="Q92" s="124"/>
      <c r="R92" s="124"/>
      <c r="S92" s="124">
        <f>E92</f>
        <v>378</v>
      </c>
      <c r="T92" s="3"/>
      <c r="U92" s="3"/>
    </row>
    <row r="93" spans="1:21" s="2" customFormat="1" ht="12.75">
      <c r="A93" s="185" t="s">
        <v>349</v>
      </c>
      <c r="B93" s="76">
        <v>630</v>
      </c>
      <c r="C93" s="76">
        <v>0.7</v>
      </c>
      <c r="D93" s="76" t="s">
        <v>299</v>
      </c>
      <c r="E93" s="139">
        <f t="shared" si="12"/>
        <v>441</v>
      </c>
      <c r="F93" s="69"/>
      <c r="G93" s="142"/>
      <c r="H93" s="123">
        <f>E93</f>
        <v>441</v>
      </c>
      <c r="I93" s="123"/>
      <c r="J93" s="123"/>
      <c r="K93" s="123">
        <f>E93</f>
        <v>441</v>
      </c>
      <c r="L93" s="123"/>
      <c r="M93" s="123"/>
      <c r="N93" s="123">
        <f>E93</f>
        <v>441</v>
      </c>
      <c r="O93" s="123"/>
      <c r="P93" s="123"/>
      <c r="Q93" s="123">
        <f>E93</f>
        <v>441</v>
      </c>
      <c r="R93" s="123"/>
      <c r="S93" s="121"/>
      <c r="T93" s="3"/>
      <c r="U93" s="3"/>
    </row>
    <row r="94" spans="1:21" s="2" customFormat="1" ht="12" customHeight="1">
      <c r="A94" s="68" t="s">
        <v>352</v>
      </c>
      <c r="B94" s="76">
        <v>260</v>
      </c>
      <c r="C94" s="76">
        <v>3.3</v>
      </c>
      <c r="D94" s="76" t="s">
        <v>299</v>
      </c>
      <c r="E94" s="139">
        <f t="shared" si="12"/>
        <v>858</v>
      </c>
      <c r="F94" s="69"/>
      <c r="G94" s="142"/>
      <c r="H94" s="121"/>
      <c r="I94" s="121"/>
      <c r="J94" s="121"/>
      <c r="K94" s="124">
        <f>E94</f>
        <v>858</v>
      </c>
      <c r="L94" s="124"/>
      <c r="M94" s="124"/>
      <c r="N94" s="124"/>
      <c r="O94" s="124"/>
      <c r="P94" s="124"/>
      <c r="Q94" s="124"/>
      <c r="R94" s="124">
        <f>E94</f>
        <v>858</v>
      </c>
      <c r="S94" s="121"/>
      <c r="T94" s="3"/>
      <c r="U94" s="3"/>
    </row>
    <row r="95" spans="1:21" s="2" customFormat="1" ht="12.75">
      <c r="A95" s="68" t="s">
        <v>287</v>
      </c>
      <c r="B95" s="76">
        <v>720</v>
      </c>
      <c r="C95" s="76">
        <v>1</v>
      </c>
      <c r="D95" s="76" t="s">
        <v>300</v>
      </c>
      <c r="E95" s="139">
        <f t="shared" si="12"/>
        <v>720</v>
      </c>
      <c r="F95" s="69"/>
      <c r="G95" s="142">
        <f>E95</f>
        <v>720</v>
      </c>
      <c r="H95" s="121">
        <f>E95</f>
        <v>720</v>
      </c>
      <c r="I95" s="121">
        <f>E95</f>
        <v>720</v>
      </c>
      <c r="J95" s="121">
        <f>E95</f>
        <v>720</v>
      </c>
      <c r="K95" s="121">
        <f>E95</f>
        <v>720</v>
      </c>
      <c r="L95" s="121">
        <f>E95</f>
        <v>720</v>
      </c>
      <c r="M95" s="121">
        <f>E95</f>
        <v>720</v>
      </c>
      <c r="N95" s="121">
        <f>E95</f>
        <v>720</v>
      </c>
      <c r="O95" s="121">
        <f>E95</f>
        <v>720</v>
      </c>
      <c r="P95" s="121">
        <f>E95</f>
        <v>720</v>
      </c>
      <c r="Q95" s="121">
        <f>E95</f>
        <v>720</v>
      </c>
      <c r="R95" s="121">
        <f>E95</f>
        <v>720</v>
      </c>
      <c r="S95" s="121">
        <f>E95</f>
        <v>720</v>
      </c>
      <c r="T95" s="3"/>
      <c r="U95" s="3"/>
    </row>
    <row r="96" spans="1:21" s="2" customFormat="1" ht="12.75">
      <c r="A96" s="68" t="s">
        <v>288</v>
      </c>
      <c r="B96" s="76">
        <v>1000</v>
      </c>
      <c r="C96" s="76">
        <v>1</v>
      </c>
      <c r="D96" s="76" t="s">
        <v>300</v>
      </c>
      <c r="E96" s="139">
        <f t="shared" si="12"/>
        <v>1000</v>
      </c>
      <c r="F96" s="69"/>
      <c r="G96" s="142"/>
      <c r="H96" s="121"/>
      <c r="I96" s="121">
        <f>E96</f>
        <v>1000</v>
      </c>
      <c r="J96" s="121"/>
      <c r="K96" s="121">
        <f>E96</f>
        <v>1000</v>
      </c>
      <c r="L96" s="121"/>
      <c r="M96" s="121">
        <f>E96</f>
        <v>1000</v>
      </c>
      <c r="N96" s="121"/>
      <c r="O96" s="121">
        <f>E96</f>
        <v>1000</v>
      </c>
      <c r="P96" s="121"/>
      <c r="Q96" s="121">
        <f>E96</f>
        <v>1000</v>
      </c>
      <c r="R96" s="121"/>
      <c r="S96" s="121">
        <f>E96</f>
        <v>1000</v>
      </c>
      <c r="T96" s="3"/>
      <c r="U96" s="3"/>
    </row>
    <row r="97" spans="1:21" s="2" customFormat="1" ht="12.75">
      <c r="A97" s="68" t="s">
        <v>289</v>
      </c>
      <c r="B97" s="76">
        <v>25000</v>
      </c>
      <c r="C97" s="76">
        <v>1</v>
      </c>
      <c r="D97" s="76" t="s">
        <v>300</v>
      </c>
      <c r="E97" s="139">
        <f t="shared" si="12"/>
        <v>25000</v>
      </c>
      <c r="F97" s="69"/>
      <c r="G97" s="142"/>
      <c r="H97" s="121"/>
      <c r="I97" s="121"/>
      <c r="J97" s="121"/>
      <c r="K97" s="121"/>
      <c r="L97" s="121"/>
      <c r="M97" s="121"/>
      <c r="N97" s="121">
        <f>E97</f>
        <v>25000</v>
      </c>
      <c r="O97" s="121"/>
      <c r="P97" s="121"/>
      <c r="Q97" s="121"/>
      <c r="R97" s="121"/>
      <c r="S97" s="121"/>
      <c r="T97" s="3"/>
      <c r="U97" s="3"/>
    </row>
    <row r="98" spans="1:21" s="2" customFormat="1" ht="12" customHeight="1">
      <c r="A98" s="68" t="s">
        <v>290</v>
      </c>
      <c r="B98" s="76">
        <v>2000</v>
      </c>
      <c r="C98" s="76">
        <v>1</v>
      </c>
      <c r="D98" s="76" t="s">
        <v>300</v>
      </c>
      <c r="E98" s="139">
        <f t="shared" si="12"/>
        <v>2000</v>
      </c>
      <c r="F98" s="69"/>
      <c r="G98" s="142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3"/>
      <c r="U98" s="3"/>
    </row>
    <row r="99" spans="1:21" s="2" customFormat="1" ht="12.75">
      <c r="A99" s="75" t="s">
        <v>291</v>
      </c>
      <c r="B99" s="76">
        <v>550</v>
      </c>
      <c r="C99" s="76">
        <v>4</v>
      </c>
      <c r="D99" s="76" t="s">
        <v>300</v>
      </c>
      <c r="E99" s="139">
        <f t="shared" si="12"/>
        <v>2200</v>
      </c>
      <c r="F99" s="69"/>
      <c r="G99" s="142"/>
      <c r="H99" s="121"/>
      <c r="I99" s="121"/>
      <c r="J99" s="121"/>
      <c r="K99" s="121">
        <f>E99</f>
        <v>2200</v>
      </c>
      <c r="L99" s="121"/>
      <c r="M99" s="121"/>
      <c r="N99" s="121"/>
      <c r="O99" s="121">
        <f>E99</f>
        <v>2200</v>
      </c>
      <c r="P99" s="121"/>
      <c r="Q99" s="121"/>
      <c r="R99" s="121"/>
      <c r="S99" s="121">
        <f>E99</f>
        <v>2200</v>
      </c>
      <c r="T99" s="3"/>
      <c r="U99" s="3"/>
    </row>
    <row r="100" spans="1:21" s="2" customFormat="1" ht="12.75">
      <c r="A100" s="117" t="s">
        <v>337</v>
      </c>
      <c r="B100" s="76">
        <v>300</v>
      </c>
      <c r="C100" s="76">
        <v>3.5</v>
      </c>
      <c r="D100" s="76" t="s">
        <v>299</v>
      </c>
      <c r="E100" s="139">
        <f t="shared" si="12"/>
        <v>1050</v>
      </c>
      <c r="F100" s="69"/>
      <c r="G100" s="140"/>
      <c r="H100" s="122"/>
      <c r="I100" s="122"/>
      <c r="J100" s="121">
        <f>E100</f>
        <v>1050</v>
      </c>
      <c r="K100" s="121"/>
      <c r="L100" s="121"/>
      <c r="M100" s="121">
        <f>E100</f>
        <v>1050</v>
      </c>
      <c r="N100" s="121"/>
      <c r="O100" s="121"/>
      <c r="P100" s="121">
        <f>E100</f>
        <v>1050</v>
      </c>
      <c r="Q100" s="121"/>
      <c r="R100" s="121"/>
      <c r="S100" s="121">
        <f>E100</f>
        <v>1050</v>
      </c>
      <c r="T100" s="3"/>
      <c r="U100" s="3"/>
    </row>
    <row r="101" spans="1:21" s="2" customFormat="1" ht="12.75">
      <c r="A101" s="68" t="s">
        <v>292</v>
      </c>
      <c r="B101" s="76">
        <v>490</v>
      </c>
      <c r="C101" s="76">
        <v>0.5</v>
      </c>
      <c r="D101" s="76" t="s">
        <v>299</v>
      </c>
      <c r="E101" s="139">
        <f t="shared" si="12"/>
        <v>245</v>
      </c>
      <c r="F101" s="69"/>
      <c r="G101" s="142"/>
      <c r="H101" s="121"/>
      <c r="I101" s="121">
        <f>E101</f>
        <v>245</v>
      </c>
      <c r="J101" s="121"/>
      <c r="K101" s="121">
        <f>E101</f>
        <v>245</v>
      </c>
      <c r="L101" s="121"/>
      <c r="M101" s="121">
        <f>E101</f>
        <v>245</v>
      </c>
      <c r="N101" s="121"/>
      <c r="O101" s="121">
        <f>E101</f>
        <v>245</v>
      </c>
      <c r="P101" s="121"/>
      <c r="Q101" s="121">
        <f>E101</f>
        <v>245</v>
      </c>
      <c r="R101" s="121"/>
      <c r="S101" s="121">
        <f>E101</f>
        <v>245</v>
      </c>
      <c r="T101" s="3"/>
      <c r="U101" s="3"/>
    </row>
    <row r="102" spans="1:21" s="2" customFormat="1" ht="12.75">
      <c r="A102" s="68" t="s">
        <v>293</v>
      </c>
      <c r="B102" s="76">
        <v>4700</v>
      </c>
      <c r="C102" s="76">
        <v>1</v>
      </c>
      <c r="D102" s="76" t="s">
        <v>300</v>
      </c>
      <c r="E102" s="139">
        <f t="shared" si="12"/>
        <v>4700</v>
      </c>
      <c r="F102" s="69"/>
      <c r="G102" s="142"/>
      <c r="H102" s="121"/>
      <c r="I102" s="121"/>
      <c r="J102" s="121"/>
      <c r="K102" s="121"/>
      <c r="L102" s="121"/>
      <c r="M102" s="121">
        <f>E102</f>
        <v>4700</v>
      </c>
      <c r="N102" s="121"/>
      <c r="O102" s="121"/>
      <c r="P102" s="121"/>
      <c r="Q102" s="121"/>
      <c r="R102" s="121"/>
      <c r="S102" s="121">
        <f>E102</f>
        <v>4700</v>
      </c>
      <c r="T102" s="3"/>
      <c r="U102" s="3"/>
    </row>
    <row r="103" spans="1:21" s="2" customFormat="1" ht="12" customHeight="1">
      <c r="A103" s="68" t="s">
        <v>296</v>
      </c>
      <c r="B103" s="76">
        <v>110</v>
      </c>
      <c r="C103" s="76">
        <v>4</v>
      </c>
      <c r="D103" s="76" t="s">
        <v>300</v>
      </c>
      <c r="E103" s="139">
        <f t="shared" si="12"/>
        <v>440</v>
      </c>
      <c r="F103" s="126"/>
      <c r="G103" s="142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3"/>
      <c r="U103" s="3"/>
    </row>
    <row r="104" spans="1:21" s="2" customFormat="1" ht="12" customHeight="1">
      <c r="A104" s="18"/>
      <c r="B104" s="3"/>
      <c r="C104" s="3"/>
      <c r="E104" s="117" t="s">
        <v>313</v>
      </c>
      <c r="F104" s="69" t="s">
        <v>328</v>
      </c>
      <c r="G104" s="120">
        <f>G89+G95</f>
        <v>2442</v>
      </c>
      <c r="H104" s="120">
        <f>H89+H95</f>
        <v>2442</v>
      </c>
      <c r="I104" s="120">
        <f>I89+I95+I96+I101</f>
        <v>3687</v>
      </c>
      <c r="J104" s="120">
        <f>J89+J90+J95+J100</f>
        <v>4752</v>
      </c>
      <c r="K104" s="120">
        <f>K89+K95+K96+K99+K101</f>
        <v>5887</v>
      </c>
      <c r="L104" s="120">
        <f>L89+L95</f>
        <v>2442</v>
      </c>
      <c r="M104" s="120">
        <f>M89+M90+M95+M96+M100+M101+M102</f>
        <v>10697</v>
      </c>
      <c r="N104" s="120">
        <f>N89+N95+N97</f>
        <v>27442</v>
      </c>
      <c r="O104" s="120">
        <f>O89+O95+O96+O99+O101</f>
        <v>5887</v>
      </c>
      <c r="P104" s="120">
        <f>P89+P90+P95+P100</f>
        <v>4752</v>
      </c>
      <c r="Q104" s="120">
        <f>Q89+Q95+Q96+Q101</f>
        <v>3687</v>
      </c>
      <c r="R104" s="120">
        <f>R89+R95</f>
        <v>2442</v>
      </c>
      <c r="S104" s="120">
        <f>S89+S90+S95+S96+S99+S100+S101+S102</f>
        <v>12897</v>
      </c>
      <c r="T104" s="3"/>
      <c r="U104" s="3"/>
    </row>
    <row r="105" spans="1:21" s="2" customFormat="1" ht="12" customHeight="1">
      <c r="A105" s="18"/>
      <c r="D105" s="3"/>
      <c r="E105" s="118"/>
      <c r="F105" s="205" t="s">
        <v>354</v>
      </c>
      <c r="G105" s="120">
        <f>G89+G95</f>
        <v>2442</v>
      </c>
      <c r="H105" s="120">
        <f>SUM(H89:H95)</f>
        <v>2883</v>
      </c>
      <c r="I105" s="120">
        <f>SUM(I89:I102)</f>
        <v>3687</v>
      </c>
      <c r="J105" s="120">
        <f>J89+J91+J95+J100</f>
        <v>6075</v>
      </c>
      <c r="K105" s="120">
        <f>K89+K93+K95+K96+K99+K101</f>
        <v>6328</v>
      </c>
      <c r="L105" s="120">
        <f>L104</f>
        <v>2442</v>
      </c>
      <c r="M105" s="120">
        <f>M89+M91+M95+M96+M100+M101+M102</f>
        <v>12020</v>
      </c>
      <c r="N105" s="120">
        <f>N89+N93+N95+N97</f>
        <v>27883</v>
      </c>
      <c r="O105" s="120">
        <f>O89+O95+O96+O99+O101</f>
        <v>5887</v>
      </c>
      <c r="P105" s="120">
        <f>P89+P91+P95+P100</f>
        <v>6075</v>
      </c>
      <c r="Q105" s="120">
        <f>Q89+Q93+Q95+Q96+Q101</f>
        <v>4128</v>
      </c>
      <c r="R105" s="120">
        <f>R104</f>
        <v>2442</v>
      </c>
      <c r="S105" s="120">
        <f>S89+S91+S95+S96+S99+S100+S101+S102</f>
        <v>14220</v>
      </c>
      <c r="T105" s="3"/>
      <c r="U105" s="3"/>
    </row>
    <row r="106" spans="1:21" s="2" customFormat="1" ht="12" customHeight="1">
      <c r="A106" s="18"/>
      <c r="B106" s="18"/>
      <c r="C106" s="18"/>
      <c r="E106" s="117" t="s">
        <v>312</v>
      </c>
      <c r="F106" s="204" t="s">
        <v>328</v>
      </c>
      <c r="G106" s="120">
        <f>SUM(G89:G95)</f>
        <v>2442</v>
      </c>
      <c r="H106" s="120">
        <f>H89+H95</f>
        <v>2442</v>
      </c>
      <c r="I106" s="120">
        <f>SUM(I89:I102)</f>
        <v>3687</v>
      </c>
      <c r="J106" s="120">
        <f>J89+J95+J100</f>
        <v>3492</v>
      </c>
      <c r="K106" s="120">
        <f>K89+K94+K95+K96+K99+K101</f>
        <v>6745</v>
      </c>
      <c r="L106" s="120">
        <f>L105</f>
        <v>2442</v>
      </c>
      <c r="M106" s="120">
        <f>M89+M95+M96+M100+M101+M102</f>
        <v>9437</v>
      </c>
      <c r="N106" s="120">
        <f>N89+N95+N97</f>
        <v>27442</v>
      </c>
      <c r="O106" s="120">
        <f>O105</f>
        <v>5887</v>
      </c>
      <c r="P106" s="120">
        <f>P89+P95+P100</f>
        <v>3492</v>
      </c>
      <c r="Q106" s="120">
        <f>Q89+Q95+Q96+Q101</f>
        <v>3687</v>
      </c>
      <c r="R106" s="120">
        <f>R89+R94+R95</f>
        <v>3300</v>
      </c>
      <c r="S106" s="120">
        <f>S104</f>
        <v>12897</v>
      </c>
      <c r="T106" s="3"/>
      <c r="U106" s="3"/>
    </row>
    <row r="107" spans="1:21" s="2" customFormat="1" ht="12" customHeight="1">
      <c r="A107" s="18"/>
      <c r="B107" s="18"/>
      <c r="C107" s="18"/>
      <c r="E107" s="119"/>
      <c r="F107" s="206" t="s">
        <v>354</v>
      </c>
      <c r="G107" s="120">
        <f>SUM(G89:G96)</f>
        <v>2442</v>
      </c>
      <c r="H107" s="120">
        <f>SUM(H89:H95)</f>
        <v>2883</v>
      </c>
      <c r="I107" s="120">
        <f>SUM(I89:I102)</f>
        <v>3687</v>
      </c>
      <c r="J107" s="120">
        <f>J89+J92+J95+J100</f>
        <v>3870</v>
      </c>
      <c r="K107" s="120">
        <f>K89+K93+K94+K95+K96+K99+K101</f>
        <v>7186</v>
      </c>
      <c r="L107" s="120">
        <f>L106</f>
        <v>2442</v>
      </c>
      <c r="M107" s="120">
        <f>M89+M92+M95+M96+M100+M101+M102</f>
        <v>9815</v>
      </c>
      <c r="N107" s="120">
        <f>N89+N93+N95+N97</f>
        <v>27883</v>
      </c>
      <c r="O107" s="120">
        <f>O106</f>
        <v>5887</v>
      </c>
      <c r="P107" s="120">
        <f>P89+P92+P95+P100</f>
        <v>3870</v>
      </c>
      <c r="Q107" s="120">
        <f>Q105</f>
        <v>4128</v>
      </c>
      <c r="R107" s="120">
        <f>R106</f>
        <v>3300</v>
      </c>
      <c r="S107" s="120">
        <f>S89+S92+S95+S96+S99+S100+S101+S102</f>
        <v>12015</v>
      </c>
      <c r="T107" s="3"/>
      <c r="U107" s="3"/>
    </row>
    <row r="108" spans="1:21" s="2" customFormat="1" ht="12" customHeight="1">
      <c r="A108" s="18"/>
      <c r="B108" s="18"/>
      <c r="C108" s="18"/>
      <c r="E108" s="167"/>
      <c r="F108" s="4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3"/>
      <c r="U108" s="3"/>
    </row>
    <row r="109" spans="1:21" s="2" customFormat="1" ht="12" customHeight="1">
      <c r="A109" s="99"/>
      <c r="B109" s="120"/>
      <c r="C109" s="120"/>
      <c r="D109" s="120"/>
      <c r="E109" s="105"/>
      <c r="F109" s="69"/>
      <c r="G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3"/>
      <c r="U109" s="3"/>
    </row>
    <row r="110" spans="1:21" s="2" customFormat="1" ht="12" customHeight="1">
      <c r="A110" s="99"/>
      <c r="B110" s="120"/>
      <c r="C110" s="120"/>
      <c r="D110" s="120"/>
      <c r="E110" s="105"/>
      <c r="F110" s="69"/>
      <c r="G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3"/>
      <c r="U110" s="3"/>
    </row>
    <row r="111" spans="1:21" s="2" customFormat="1" ht="12" customHeight="1">
      <c r="A111" s="99"/>
      <c r="B111" s="120"/>
      <c r="C111" s="120"/>
      <c r="D111" s="120"/>
      <c r="E111" s="105"/>
      <c r="F111" s="69"/>
      <c r="G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3"/>
      <c r="U111" s="3"/>
    </row>
    <row r="112" spans="1:21" s="2" customFormat="1" ht="12.75">
      <c r="A112" s="18"/>
      <c r="B112" s="18"/>
      <c r="C112" s="18"/>
      <c r="D112" s="18"/>
      <c r="E112" s="18"/>
      <c r="F112" s="1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3"/>
      <c r="U112" s="3"/>
    </row>
    <row r="113" spans="1:21" s="2" customFormat="1" ht="12.75">
      <c r="A113" s="18"/>
      <c r="B113" s="18"/>
      <c r="C113" s="18"/>
      <c r="D113" s="18"/>
      <c r="E113" s="18"/>
      <c r="F113" s="1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3"/>
      <c r="U113" s="3"/>
    </row>
    <row r="114" spans="1:21" s="2" customFormat="1" ht="12.75">
      <c r="A114" s="18"/>
      <c r="B114" s="18"/>
      <c r="C114" s="18"/>
      <c r="D114" s="18"/>
      <c r="E114" s="18"/>
      <c r="F114" s="18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3"/>
      <c r="U114" s="3"/>
    </row>
    <row r="115" spans="1:21" s="2" customFormat="1" ht="12.75">
      <c r="A115" s="621" t="s">
        <v>144</v>
      </c>
      <c r="B115" s="621"/>
      <c r="C115" s="621"/>
      <c r="D115" s="621"/>
      <c r="E115" s="621"/>
      <c r="F115" s="621"/>
      <c r="G115" s="621"/>
      <c r="H115" s="621"/>
      <c r="I115" s="621"/>
      <c r="J115" s="621"/>
      <c r="K115" s="621"/>
      <c r="T115" s="3"/>
      <c r="U115" s="3"/>
    </row>
    <row r="116" spans="6:21" s="2" customFormat="1" ht="12.75">
      <c r="F116" s="3"/>
      <c r="G116" s="3"/>
      <c r="H116" s="3"/>
      <c r="I116" s="3"/>
      <c r="J116" s="3"/>
      <c r="K116" s="3"/>
      <c r="T116" s="3"/>
      <c r="U116" s="3"/>
    </row>
    <row r="117" spans="1:21" s="2" customFormat="1" ht="12.75">
      <c r="A117" s="670" t="s">
        <v>17</v>
      </c>
      <c r="B117" s="670"/>
      <c r="C117" s="670"/>
      <c r="D117" s="670"/>
      <c r="E117" s="670"/>
      <c r="F117" s="659"/>
      <c r="G117" s="3"/>
      <c r="H117" s="3"/>
      <c r="I117" s="3"/>
      <c r="J117" s="3"/>
      <c r="K117" s="3"/>
      <c r="T117" s="3"/>
      <c r="U117" s="3"/>
    </row>
    <row r="118" spans="6:21" s="2" customFormat="1" ht="12.75">
      <c r="F118" s="3"/>
      <c r="G118" s="3"/>
      <c r="H118" s="3"/>
      <c r="I118" s="3"/>
      <c r="J118" s="3"/>
      <c r="K118" s="3"/>
      <c r="T118" s="3"/>
      <c r="U118" s="3"/>
    </row>
    <row r="119" spans="1:21" s="2" customFormat="1" ht="12.75">
      <c r="A119" s="670" t="s">
        <v>140</v>
      </c>
      <c r="B119" s="670"/>
      <c r="C119" s="670"/>
      <c r="D119" s="670"/>
      <c r="E119" s="670"/>
      <c r="F119" s="659"/>
      <c r="G119" s="659"/>
      <c r="H119" s="659"/>
      <c r="I119" s="659"/>
      <c r="J119" s="659"/>
      <c r="K119" s="659"/>
      <c r="L119" s="659"/>
      <c r="M119" s="659"/>
      <c r="N119" s="659"/>
      <c r="O119" s="659"/>
      <c r="P119" s="659"/>
      <c r="Q119" s="659"/>
      <c r="R119" s="659"/>
      <c r="S119" s="659"/>
      <c r="T119" s="3"/>
      <c r="U119" s="3"/>
    </row>
    <row r="120" spans="6:21" s="2" customFormat="1" ht="12.75">
      <c r="F120" s="3"/>
      <c r="G120" s="3"/>
      <c r="H120" s="3"/>
      <c r="I120" s="3"/>
      <c r="J120" s="3"/>
      <c r="K120" s="3"/>
      <c r="T120" s="3"/>
      <c r="U120" s="3"/>
    </row>
    <row r="121" spans="1:21" s="2" customFormat="1" ht="12.75">
      <c r="A121" s="2" t="s">
        <v>141</v>
      </c>
      <c r="F121" s="3"/>
      <c r="G121" s="3"/>
      <c r="H121" s="3"/>
      <c r="I121" s="3"/>
      <c r="J121" s="3"/>
      <c r="K121" s="3"/>
      <c r="T121" s="3"/>
      <c r="U121" s="3"/>
    </row>
    <row r="122" spans="6:21" s="2" customFormat="1" ht="12.75">
      <c r="F122" s="3"/>
      <c r="G122" s="3"/>
      <c r="H122" s="3"/>
      <c r="I122" s="3"/>
      <c r="J122" s="3"/>
      <c r="K122" s="3"/>
      <c r="T122" s="3"/>
      <c r="U122" s="3"/>
    </row>
    <row r="123" spans="1:21" s="2" customFormat="1" ht="12.75">
      <c r="A123" s="2" t="s">
        <v>314</v>
      </c>
      <c r="F123" s="3"/>
      <c r="G123" s="3"/>
      <c r="H123" s="3"/>
      <c r="I123" s="3"/>
      <c r="J123" s="3"/>
      <c r="K123" s="3"/>
      <c r="T123" s="3"/>
      <c r="U123" s="3"/>
    </row>
    <row r="124" spans="6:21" s="2" customFormat="1" ht="12.75">
      <c r="F124" s="3"/>
      <c r="G124" s="3"/>
      <c r="H124" s="3"/>
      <c r="I124" s="3"/>
      <c r="J124" s="3"/>
      <c r="K124" s="3"/>
      <c r="T124" s="3"/>
      <c r="U124" s="3"/>
    </row>
    <row r="125" spans="1:21" s="2" customFormat="1" ht="12.75">
      <c r="A125" s="129" t="s">
        <v>315</v>
      </c>
      <c r="B125" s="128"/>
      <c r="C125" s="128"/>
      <c r="F125" s="3"/>
      <c r="G125" s="3"/>
      <c r="H125" s="3"/>
      <c r="I125" s="3"/>
      <c r="J125" s="3"/>
      <c r="K125" s="3"/>
      <c r="T125" s="3"/>
      <c r="U125" s="3"/>
    </row>
    <row r="126" spans="6:21" s="2" customFormat="1" ht="12.75">
      <c r="F126" s="3"/>
      <c r="G126" s="3"/>
      <c r="H126" s="3"/>
      <c r="I126" s="3"/>
      <c r="J126" s="3"/>
      <c r="K126" s="3"/>
      <c r="T126" s="3"/>
      <c r="U126" s="3"/>
    </row>
    <row r="127" spans="1:21" s="2" customFormat="1" ht="20.25">
      <c r="A127" s="131" t="s">
        <v>316</v>
      </c>
      <c r="B127" s="130"/>
      <c r="C127" s="130"/>
      <c r="D127" s="130"/>
      <c r="E127" s="130"/>
      <c r="F127" s="127"/>
      <c r="G127" s="3"/>
      <c r="H127" s="3"/>
      <c r="I127" s="3"/>
      <c r="J127" s="3"/>
      <c r="K127" s="3"/>
      <c r="T127" s="3"/>
      <c r="U127" s="3"/>
    </row>
  </sheetData>
  <sheetProtection/>
  <mergeCells count="6">
    <mergeCell ref="A117:F117"/>
    <mergeCell ref="A119:S119"/>
    <mergeCell ref="A52:A53"/>
    <mergeCell ref="A60:A61"/>
    <mergeCell ref="G86:S86"/>
    <mergeCell ref="A115:K115"/>
  </mergeCells>
  <printOptions/>
  <pageMargins left="0.17" right="0.17" top="0.16" bottom="0.15" header="0.16" footer="0.15"/>
  <pageSetup horizontalDpi="600" verticalDpi="600" orientation="portrait" paperSize="9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5"/>
  <sheetViews>
    <sheetView view="pageBreakPreview" zoomScale="75" zoomScaleNormal="75" zoomScaleSheetLayoutView="75" zoomScalePageLayoutView="0" workbookViewId="0" topLeftCell="A25">
      <selection activeCell="G68" sqref="G68"/>
    </sheetView>
  </sheetViews>
  <sheetFormatPr defaultColWidth="9.140625" defaultRowHeight="12.75"/>
  <cols>
    <col min="1" max="1" width="70.7109375" style="0" customWidth="1"/>
    <col min="2" max="2" width="8.28125" style="0" customWidth="1"/>
    <col min="3" max="3" width="7.57421875" style="0" customWidth="1"/>
    <col min="4" max="4" width="3.7109375" style="0" customWidth="1"/>
    <col min="5" max="5" width="14.7109375" style="0" customWidth="1"/>
    <col min="6" max="6" width="11.140625" style="0" customWidth="1"/>
    <col min="7" max="19" width="8.8515625" style="0" customWidth="1"/>
    <col min="20" max="21" width="8.7109375" style="4" hidden="1" customWidth="1"/>
  </cols>
  <sheetData>
    <row r="1" ht="37.5" customHeight="1"/>
    <row r="2" spans="1:21" s="30" customFormat="1" ht="23.25">
      <c r="A2" s="29" t="s">
        <v>357</v>
      </c>
      <c r="T2" s="31"/>
      <c r="U2" s="31"/>
    </row>
    <row r="3" spans="1:21" s="30" customFormat="1" ht="23.25">
      <c r="A3" s="29" t="s">
        <v>358</v>
      </c>
      <c r="T3" s="31"/>
      <c r="U3" s="31"/>
    </row>
    <row r="4" spans="20:21" s="14" customFormat="1" ht="7.5" customHeight="1">
      <c r="T4" s="20"/>
      <c r="U4" s="20"/>
    </row>
    <row r="5" ht="15.75">
      <c r="A5" s="13" t="s">
        <v>266</v>
      </c>
    </row>
    <row r="6" ht="12.75">
      <c r="A6" s="1"/>
    </row>
    <row r="7" spans="1:19" ht="21.75" customHeight="1">
      <c r="A7" s="320" t="s">
        <v>380</v>
      </c>
      <c r="B7" s="387"/>
      <c r="C7" s="387"/>
      <c r="D7" s="388"/>
      <c r="E7" s="389" t="s">
        <v>283</v>
      </c>
      <c r="F7" s="232"/>
      <c r="G7" s="228">
        <v>2</v>
      </c>
      <c r="H7" s="325">
        <v>15</v>
      </c>
      <c r="I7" s="325">
        <v>30</v>
      </c>
      <c r="J7" s="325">
        <v>45</v>
      </c>
      <c r="K7" s="325">
        <v>60</v>
      </c>
      <c r="L7" s="325">
        <v>75</v>
      </c>
      <c r="M7" s="325">
        <v>90</v>
      </c>
      <c r="N7" s="325">
        <v>105</v>
      </c>
      <c r="O7" s="325">
        <v>120</v>
      </c>
      <c r="P7" s="325">
        <v>135</v>
      </c>
      <c r="Q7" s="325">
        <v>150</v>
      </c>
      <c r="R7" s="325">
        <v>165</v>
      </c>
      <c r="S7" s="325">
        <v>180</v>
      </c>
    </row>
    <row r="8" spans="1:19" ht="17.25" customHeight="1">
      <c r="A8" s="326"/>
      <c r="B8" s="390"/>
      <c r="C8" s="390"/>
      <c r="D8" s="391"/>
      <c r="E8" s="389" t="s">
        <v>284</v>
      </c>
      <c r="F8" s="354"/>
      <c r="G8" s="231" t="s">
        <v>0</v>
      </c>
      <c r="H8" s="325">
        <v>12</v>
      </c>
      <c r="I8" s="325">
        <v>24</v>
      </c>
      <c r="J8" s="325">
        <v>36</v>
      </c>
      <c r="K8" s="325">
        <v>48</v>
      </c>
      <c r="L8" s="325">
        <v>60</v>
      </c>
      <c r="M8" s="325">
        <v>72</v>
      </c>
      <c r="N8" s="417">
        <v>84</v>
      </c>
      <c r="O8" s="325">
        <v>96</v>
      </c>
      <c r="P8" s="325">
        <v>108</v>
      </c>
      <c r="Q8" s="325">
        <v>120</v>
      </c>
      <c r="R8" s="325">
        <v>132</v>
      </c>
      <c r="S8" s="325">
        <v>144</v>
      </c>
    </row>
    <row r="9" spans="1:21" s="14" customFormat="1" ht="18" customHeight="1">
      <c r="A9" s="53" t="s">
        <v>4</v>
      </c>
      <c r="B9" s="54"/>
      <c r="C9" s="54"/>
      <c r="D9" s="54"/>
      <c r="E9" s="54"/>
      <c r="F9" s="54"/>
      <c r="G9" s="318">
        <v>0</v>
      </c>
      <c r="H9" s="318">
        <v>1</v>
      </c>
      <c r="I9" s="318">
        <v>2</v>
      </c>
      <c r="J9" s="318">
        <v>3</v>
      </c>
      <c r="K9" s="318">
        <v>4</v>
      </c>
      <c r="L9" s="318">
        <v>5</v>
      </c>
      <c r="M9" s="318">
        <v>6</v>
      </c>
      <c r="N9" s="318">
        <v>7</v>
      </c>
      <c r="O9" s="318">
        <v>8</v>
      </c>
      <c r="P9" s="318">
        <v>9</v>
      </c>
      <c r="Q9" s="318">
        <v>10</v>
      </c>
      <c r="R9" s="318">
        <v>11</v>
      </c>
      <c r="S9" s="318">
        <v>12</v>
      </c>
      <c r="T9" s="20"/>
      <c r="U9" s="20"/>
    </row>
    <row r="10" spans="1:19" ht="18" customHeight="1">
      <c r="A10" s="418" t="s">
        <v>112</v>
      </c>
      <c r="B10" s="279"/>
      <c r="C10" s="279"/>
      <c r="D10" s="279"/>
      <c r="E10" s="279"/>
      <c r="F10" s="238">
        <v>1.8</v>
      </c>
      <c r="G10" s="250" t="s">
        <v>0</v>
      </c>
      <c r="H10" s="250" t="s">
        <v>0</v>
      </c>
      <c r="I10" s="250" t="s">
        <v>0</v>
      </c>
      <c r="J10" s="250" t="s">
        <v>0</v>
      </c>
      <c r="K10" s="250" t="s">
        <v>0</v>
      </c>
      <c r="L10" s="250" t="s">
        <v>0</v>
      </c>
      <c r="M10" s="250" t="s">
        <v>2</v>
      </c>
      <c r="N10" s="330" t="s">
        <v>0</v>
      </c>
      <c r="O10" s="250" t="s">
        <v>0</v>
      </c>
      <c r="P10" s="250" t="s">
        <v>0</v>
      </c>
      <c r="Q10" s="250" t="s">
        <v>0</v>
      </c>
      <c r="R10" s="250" t="s">
        <v>0</v>
      </c>
      <c r="S10" s="250" t="s">
        <v>2</v>
      </c>
    </row>
    <row r="11" spans="1:21" ht="18" customHeight="1">
      <c r="A11" s="267" t="s">
        <v>103</v>
      </c>
      <c r="B11" s="279"/>
      <c r="C11" s="279"/>
      <c r="D11" s="279"/>
      <c r="E11" s="279"/>
      <c r="F11" s="253" t="s">
        <v>332</v>
      </c>
      <c r="G11" s="250" t="s">
        <v>1</v>
      </c>
      <c r="H11" s="250" t="s">
        <v>1</v>
      </c>
      <c r="I11" s="250" t="s">
        <v>1</v>
      </c>
      <c r="J11" s="250" t="s">
        <v>1</v>
      </c>
      <c r="K11" s="250" t="s">
        <v>1</v>
      </c>
      <c r="L11" s="250" t="s">
        <v>1</v>
      </c>
      <c r="M11" s="250" t="s">
        <v>2</v>
      </c>
      <c r="N11" s="250" t="s">
        <v>1</v>
      </c>
      <c r="O11" s="250" t="s">
        <v>1</v>
      </c>
      <c r="P11" s="250" t="s">
        <v>1</v>
      </c>
      <c r="Q11" s="250" t="s">
        <v>1</v>
      </c>
      <c r="R11" s="250" t="s">
        <v>1</v>
      </c>
      <c r="S11" s="250" t="s">
        <v>2</v>
      </c>
      <c r="T11" s="3" t="s">
        <v>79</v>
      </c>
      <c r="U11" s="4" t="s">
        <v>80</v>
      </c>
    </row>
    <row r="12" spans="1:19" ht="18" customHeight="1">
      <c r="A12" s="267" t="s">
        <v>6</v>
      </c>
      <c r="B12" s="268"/>
      <c r="C12" s="268"/>
      <c r="D12" s="268"/>
      <c r="E12" s="279"/>
      <c r="F12" s="253">
        <v>0.35</v>
      </c>
      <c r="G12" s="250" t="s">
        <v>2</v>
      </c>
      <c r="H12" s="250" t="s">
        <v>2</v>
      </c>
      <c r="I12" s="250" t="s">
        <v>2</v>
      </c>
      <c r="J12" s="250" t="s">
        <v>2</v>
      </c>
      <c r="K12" s="250" t="s">
        <v>2</v>
      </c>
      <c r="L12" s="250" t="s">
        <v>2</v>
      </c>
      <c r="M12" s="250" t="s">
        <v>2</v>
      </c>
      <c r="N12" s="250" t="s">
        <v>2</v>
      </c>
      <c r="O12" s="250" t="s">
        <v>2</v>
      </c>
      <c r="P12" s="250" t="s">
        <v>2</v>
      </c>
      <c r="Q12" s="250" t="s">
        <v>2</v>
      </c>
      <c r="R12" s="250" t="s">
        <v>2</v>
      </c>
      <c r="S12" s="250" t="s">
        <v>2</v>
      </c>
    </row>
    <row r="13" spans="1:19" ht="18" customHeight="1">
      <c r="A13" s="269" t="s">
        <v>136</v>
      </c>
      <c r="B13" s="270"/>
      <c r="C13" s="270"/>
      <c r="D13" s="270"/>
      <c r="E13" s="268"/>
      <c r="F13" s="238" t="s">
        <v>317</v>
      </c>
      <c r="G13" s="250" t="s">
        <v>1</v>
      </c>
      <c r="H13" s="250" t="s">
        <v>1</v>
      </c>
      <c r="I13" s="250" t="s">
        <v>1</v>
      </c>
      <c r="J13" s="250" t="s">
        <v>2</v>
      </c>
      <c r="K13" s="250" t="s">
        <v>1</v>
      </c>
      <c r="L13" s="250" t="s">
        <v>1</v>
      </c>
      <c r="M13" s="250" t="s">
        <v>2</v>
      </c>
      <c r="N13" s="250" t="s">
        <v>1</v>
      </c>
      <c r="O13" s="250" t="s">
        <v>1</v>
      </c>
      <c r="P13" s="250" t="s">
        <v>2</v>
      </c>
      <c r="Q13" s="250" t="s">
        <v>1</v>
      </c>
      <c r="R13" s="250" t="s">
        <v>1</v>
      </c>
      <c r="S13" s="250" t="s">
        <v>2</v>
      </c>
    </row>
    <row r="14" spans="1:19" ht="18" customHeight="1">
      <c r="A14" s="267" t="s">
        <v>7</v>
      </c>
      <c r="B14" s="268"/>
      <c r="C14" s="268"/>
      <c r="D14" s="268"/>
      <c r="E14" s="279"/>
      <c r="F14" s="253">
        <v>0.01</v>
      </c>
      <c r="G14" s="250" t="s">
        <v>0</v>
      </c>
      <c r="H14" s="250" t="s">
        <v>0</v>
      </c>
      <c r="I14" s="250" t="s">
        <v>1</v>
      </c>
      <c r="J14" s="250" t="s">
        <v>0</v>
      </c>
      <c r="K14" s="250" t="s">
        <v>1</v>
      </c>
      <c r="L14" s="250" t="s">
        <v>0</v>
      </c>
      <c r="M14" s="250" t="s">
        <v>1</v>
      </c>
      <c r="N14" s="250" t="s">
        <v>0</v>
      </c>
      <c r="O14" s="250" t="s">
        <v>1</v>
      </c>
      <c r="P14" s="250" t="s">
        <v>0</v>
      </c>
      <c r="Q14" s="250" t="s">
        <v>1</v>
      </c>
      <c r="R14" s="250" t="s">
        <v>0</v>
      </c>
      <c r="S14" s="250" t="s">
        <v>1</v>
      </c>
    </row>
    <row r="15" spans="1:21" s="14" customFormat="1" ht="18" customHeight="1">
      <c r="A15" s="53" t="s">
        <v>8</v>
      </c>
      <c r="B15" s="192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8"/>
      <c r="O15" s="58"/>
      <c r="P15" s="58"/>
      <c r="Q15" s="58"/>
      <c r="R15" s="58"/>
      <c r="S15" s="59"/>
      <c r="T15" s="20"/>
      <c r="U15" s="20"/>
    </row>
    <row r="16" spans="1:19" ht="18" customHeight="1">
      <c r="A16" s="267" t="s">
        <v>273</v>
      </c>
      <c r="B16" s="268"/>
      <c r="C16" s="268"/>
      <c r="D16" s="268"/>
      <c r="E16" s="278"/>
      <c r="F16" s="419"/>
      <c r="G16" s="250" t="s">
        <v>0</v>
      </c>
      <c r="H16" s="250" t="s">
        <v>0</v>
      </c>
      <c r="I16" s="250" t="s">
        <v>2</v>
      </c>
      <c r="J16" s="250" t="s">
        <v>0</v>
      </c>
      <c r="K16" s="250" t="s">
        <v>2</v>
      </c>
      <c r="L16" s="250" t="s">
        <v>0</v>
      </c>
      <c r="M16" s="250" t="s">
        <v>2</v>
      </c>
      <c r="N16" s="250" t="s">
        <v>0</v>
      </c>
      <c r="O16" s="250" t="s">
        <v>2</v>
      </c>
      <c r="P16" s="250" t="s">
        <v>0</v>
      </c>
      <c r="Q16" s="250" t="s">
        <v>2</v>
      </c>
      <c r="R16" s="250" t="s">
        <v>0</v>
      </c>
      <c r="S16" s="250" t="s">
        <v>2</v>
      </c>
    </row>
    <row r="17" spans="1:19" ht="18" customHeight="1">
      <c r="A17" s="267" t="s">
        <v>272</v>
      </c>
      <c r="B17" s="270"/>
      <c r="C17" s="270"/>
      <c r="D17" s="270"/>
      <c r="E17" s="279"/>
      <c r="F17" s="263">
        <v>0.35</v>
      </c>
      <c r="G17" s="250" t="s">
        <v>0</v>
      </c>
      <c r="H17" s="250" t="s">
        <v>0</v>
      </c>
      <c r="I17" s="250" t="s">
        <v>0</v>
      </c>
      <c r="J17" s="250" t="s">
        <v>0</v>
      </c>
      <c r="K17" s="250" t="s">
        <v>2</v>
      </c>
      <c r="L17" s="250" t="s">
        <v>0</v>
      </c>
      <c r="M17" s="250" t="s">
        <v>0</v>
      </c>
      <c r="N17" s="250" t="s">
        <v>0</v>
      </c>
      <c r="O17" s="250" t="s">
        <v>2</v>
      </c>
      <c r="P17" s="250" t="s">
        <v>0</v>
      </c>
      <c r="Q17" s="250" t="s">
        <v>0</v>
      </c>
      <c r="R17" s="250" t="s">
        <v>0</v>
      </c>
      <c r="S17" s="250" t="s">
        <v>2</v>
      </c>
    </row>
    <row r="18" spans="1:21" s="14" customFormat="1" ht="18" customHeight="1">
      <c r="A18" s="53" t="s">
        <v>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49"/>
      <c r="S18" s="35"/>
      <c r="T18" s="20"/>
      <c r="U18" s="20"/>
    </row>
    <row r="19" spans="1:19" ht="18" customHeight="1">
      <c r="A19" s="267" t="s">
        <v>381</v>
      </c>
      <c r="B19" s="270"/>
      <c r="C19" s="270"/>
      <c r="D19" s="270"/>
      <c r="E19" s="279"/>
      <c r="F19" s="253">
        <v>0.2</v>
      </c>
      <c r="G19" s="250" t="s">
        <v>0</v>
      </c>
      <c r="H19" s="250" t="s">
        <v>1</v>
      </c>
      <c r="I19" s="250" t="s">
        <v>2</v>
      </c>
      <c r="J19" s="250" t="s">
        <v>1</v>
      </c>
      <c r="K19" s="250" t="s">
        <v>2</v>
      </c>
      <c r="L19" s="250" t="s">
        <v>1</v>
      </c>
      <c r="M19" s="250" t="s">
        <v>2</v>
      </c>
      <c r="N19" s="250" t="s">
        <v>1</v>
      </c>
      <c r="O19" s="250" t="s">
        <v>2</v>
      </c>
      <c r="P19" s="250" t="s">
        <v>1</v>
      </c>
      <c r="Q19" s="250" t="s">
        <v>2</v>
      </c>
      <c r="R19" s="250" t="s">
        <v>1</v>
      </c>
      <c r="S19" s="250" t="s">
        <v>2</v>
      </c>
    </row>
    <row r="20" spans="1:19" ht="18" customHeight="1">
      <c r="A20" s="269" t="s">
        <v>70</v>
      </c>
      <c r="B20" s="268"/>
      <c r="C20" s="268"/>
      <c r="D20" s="268"/>
      <c r="E20" s="268"/>
      <c r="F20" s="238">
        <v>0.04</v>
      </c>
      <c r="G20" s="250" t="s">
        <v>1</v>
      </c>
      <c r="H20" s="250" t="s">
        <v>1</v>
      </c>
      <c r="I20" s="250" t="s">
        <v>1</v>
      </c>
      <c r="J20" s="250" t="s">
        <v>1</v>
      </c>
      <c r="K20" s="250" t="s">
        <v>1</v>
      </c>
      <c r="L20" s="250" t="s">
        <v>1</v>
      </c>
      <c r="M20" s="250" t="s">
        <v>1</v>
      </c>
      <c r="N20" s="250" t="s">
        <v>1</v>
      </c>
      <c r="O20" s="329" t="s">
        <v>1</v>
      </c>
      <c r="P20" s="329" t="s">
        <v>1</v>
      </c>
      <c r="Q20" s="329" t="s">
        <v>1</v>
      </c>
      <c r="R20" s="329" t="s">
        <v>1</v>
      </c>
      <c r="S20" s="329" t="s">
        <v>1</v>
      </c>
    </row>
    <row r="21" spans="1:19" ht="18" customHeight="1">
      <c r="A21" s="269" t="s">
        <v>116</v>
      </c>
      <c r="B21" s="270"/>
      <c r="C21" s="270"/>
      <c r="D21" s="270"/>
      <c r="E21" s="268"/>
      <c r="F21" s="257">
        <v>1</v>
      </c>
      <c r="G21" s="392"/>
      <c r="H21" s="393"/>
      <c r="I21" s="393"/>
      <c r="J21" s="393"/>
      <c r="K21" s="393"/>
      <c r="L21" s="393"/>
      <c r="M21" s="394"/>
      <c r="N21" s="250" t="s">
        <v>2</v>
      </c>
      <c r="O21" s="395"/>
      <c r="P21" s="396"/>
      <c r="Q21" s="396"/>
      <c r="R21" s="396"/>
      <c r="S21" s="397"/>
    </row>
    <row r="22" spans="1:21" s="14" customFormat="1" ht="18" customHeight="1">
      <c r="A22" s="53" t="s">
        <v>13</v>
      </c>
      <c r="B22" s="54"/>
      <c r="C22" s="54"/>
      <c r="D22" s="54"/>
      <c r="E22" s="54"/>
      <c r="F22" s="54"/>
      <c r="G22" s="87"/>
      <c r="H22" s="87"/>
      <c r="I22" s="87"/>
      <c r="J22" s="87"/>
      <c r="K22" s="87"/>
      <c r="L22" s="87"/>
      <c r="M22" s="87"/>
      <c r="S22" s="35"/>
      <c r="T22" s="20"/>
      <c r="U22" s="20"/>
    </row>
    <row r="23" spans="1:19" ht="18" customHeight="1">
      <c r="A23" s="269" t="s">
        <v>52</v>
      </c>
      <c r="B23" s="268"/>
      <c r="C23" s="268"/>
      <c r="D23" s="268"/>
      <c r="E23" s="268"/>
      <c r="F23" s="238">
        <v>0.35</v>
      </c>
      <c r="G23" s="250" t="s">
        <v>0</v>
      </c>
      <c r="H23" s="250" t="s">
        <v>0</v>
      </c>
      <c r="I23" s="250" t="s">
        <v>0</v>
      </c>
      <c r="J23" s="250" t="s">
        <v>0</v>
      </c>
      <c r="K23" s="250" t="s">
        <v>0</v>
      </c>
      <c r="L23" s="250" t="s">
        <v>0</v>
      </c>
      <c r="M23" s="250" t="s">
        <v>1</v>
      </c>
      <c r="N23" s="250" t="s">
        <v>0</v>
      </c>
      <c r="O23" s="250" t="s">
        <v>0</v>
      </c>
      <c r="P23" s="250" t="s">
        <v>0</v>
      </c>
      <c r="Q23" s="250" t="s">
        <v>0</v>
      </c>
      <c r="R23" s="250" t="s">
        <v>0</v>
      </c>
      <c r="S23" s="250" t="s">
        <v>1</v>
      </c>
    </row>
    <row r="24" spans="1:19" ht="18" customHeight="1">
      <c r="A24" s="269" t="s">
        <v>51</v>
      </c>
      <c r="B24" s="270"/>
      <c r="C24" s="270"/>
      <c r="D24" s="270"/>
      <c r="E24" s="268"/>
      <c r="F24" s="238">
        <v>0.35</v>
      </c>
      <c r="G24" s="250" t="s">
        <v>0</v>
      </c>
      <c r="H24" s="250" t="s">
        <v>0</v>
      </c>
      <c r="I24" s="250" t="s">
        <v>0</v>
      </c>
      <c r="J24" s="250" t="s">
        <v>0</v>
      </c>
      <c r="K24" s="250" t="s">
        <v>0</v>
      </c>
      <c r="L24" s="250" t="s">
        <v>0</v>
      </c>
      <c r="M24" s="250" t="s">
        <v>1</v>
      </c>
      <c r="N24" s="250" t="s">
        <v>0</v>
      </c>
      <c r="O24" s="250" t="s">
        <v>0</v>
      </c>
      <c r="P24" s="250" t="s">
        <v>0</v>
      </c>
      <c r="Q24" s="250" t="s">
        <v>0</v>
      </c>
      <c r="R24" s="250" t="s">
        <v>0</v>
      </c>
      <c r="S24" s="250" t="s">
        <v>1</v>
      </c>
    </row>
    <row r="25" spans="1:21" s="14" customFormat="1" ht="18" customHeight="1">
      <c r="A25" s="53" t="s">
        <v>14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8"/>
      <c r="O25" s="58"/>
      <c r="P25" s="58"/>
      <c r="Q25" s="58"/>
      <c r="R25" s="58"/>
      <c r="S25" s="59"/>
      <c r="T25" s="20"/>
      <c r="U25" s="20"/>
    </row>
    <row r="26" spans="1:19" ht="18" customHeight="1">
      <c r="A26" s="269" t="s">
        <v>95</v>
      </c>
      <c r="B26" s="270"/>
      <c r="C26" s="270"/>
      <c r="D26" s="270"/>
      <c r="E26" s="268"/>
      <c r="F26" s="238">
        <v>0.15</v>
      </c>
      <c r="G26" s="250" t="s">
        <v>0</v>
      </c>
      <c r="H26" s="250" t="s">
        <v>1</v>
      </c>
      <c r="I26" s="250" t="s">
        <v>1</v>
      </c>
      <c r="J26" s="250" t="s">
        <v>1</v>
      </c>
      <c r="K26" s="250" t="s">
        <v>1</v>
      </c>
      <c r="L26" s="250" t="s">
        <v>1</v>
      </c>
      <c r="M26" s="250" t="s">
        <v>1</v>
      </c>
      <c r="N26" s="250" t="s">
        <v>1</v>
      </c>
      <c r="O26" s="250" t="s">
        <v>1</v>
      </c>
      <c r="P26" s="250" t="s">
        <v>1</v>
      </c>
      <c r="Q26" s="250" t="s">
        <v>1</v>
      </c>
      <c r="R26" s="250" t="s">
        <v>1</v>
      </c>
      <c r="S26" s="250" t="s">
        <v>1</v>
      </c>
    </row>
    <row r="27" spans="1:19" ht="18" customHeight="1">
      <c r="A27" s="269" t="s">
        <v>96</v>
      </c>
      <c r="B27" s="268"/>
      <c r="C27" s="268"/>
      <c r="D27" s="268"/>
      <c r="E27" s="268"/>
      <c r="F27" s="238">
        <v>0.7</v>
      </c>
      <c r="G27" s="250" t="s">
        <v>0</v>
      </c>
      <c r="H27" s="250" t="s">
        <v>1</v>
      </c>
      <c r="I27" s="250" t="s">
        <v>1</v>
      </c>
      <c r="J27" s="250" t="s">
        <v>1</v>
      </c>
      <c r="K27" s="250" t="s">
        <v>1</v>
      </c>
      <c r="L27" s="250" t="s">
        <v>1</v>
      </c>
      <c r="M27" s="250" t="s">
        <v>1</v>
      </c>
      <c r="N27" s="250" t="s">
        <v>1</v>
      </c>
      <c r="O27" s="250" t="s">
        <v>1</v>
      </c>
      <c r="P27" s="250" t="s">
        <v>1</v>
      </c>
      <c r="Q27" s="250" t="s">
        <v>1</v>
      </c>
      <c r="R27" s="250" t="s">
        <v>1</v>
      </c>
      <c r="S27" s="250" t="s">
        <v>1</v>
      </c>
    </row>
    <row r="28" spans="1:19" ht="18" customHeight="1">
      <c r="A28" s="269" t="s">
        <v>53</v>
      </c>
      <c r="B28" s="270"/>
      <c r="C28" s="270"/>
      <c r="D28" s="270"/>
      <c r="E28" s="268"/>
      <c r="F28" s="238">
        <v>0.01</v>
      </c>
      <c r="G28" s="250" t="s">
        <v>1</v>
      </c>
      <c r="H28" s="250" t="s">
        <v>1</v>
      </c>
      <c r="I28" s="250" t="s">
        <v>1</v>
      </c>
      <c r="J28" s="250" t="s">
        <v>1</v>
      </c>
      <c r="K28" s="250" t="s">
        <v>1</v>
      </c>
      <c r="L28" s="250" t="s">
        <v>1</v>
      </c>
      <c r="M28" s="250" t="s">
        <v>1</v>
      </c>
      <c r="N28" s="250" t="s">
        <v>1</v>
      </c>
      <c r="O28" s="250" t="s">
        <v>1</v>
      </c>
      <c r="P28" s="250" t="s">
        <v>1</v>
      </c>
      <c r="Q28" s="250" t="s">
        <v>1</v>
      </c>
      <c r="R28" s="250" t="s">
        <v>1</v>
      </c>
      <c r="S28" s="250" t="s">
        <v>1</v>
      </c>
    </row>
    <row r="29" spans="1:19" ht="18" customHeight="1">
      <c r="A29" s="269" t="s">
        <v>71</v>
      </c>
      <c r="B29" s="268"/>
      <c r="C29" s="268"/>
      <c r="D29" s="268"/>
      <c r="E29" s="268"/>
      <c r="F29" s="238" t="s">
        <v>319</v>
      </c>
      <c r="G29" s="250" t="s">
        <v>1</v>
      </c>
      <c r="H29" s="250" t="s">
        <v>1</v>
      </c>
      <c r="I29" s="250" t="s">
        <v>2</v>
      </c>
      <c r="J29" s="250" t="s">
        <v>1</v>
      </c>
      <c r="K29" s="250" t="s">
        <v>2</v>
      </c>
      <c r="L29" s="250" t="s">
        <v>1</v>
      </c>
      <c r="M29" s="250" t="s">
        <v>2</v>
      </c>
      <c r="N29" s="250" t="s">
        <v>1</v>
      </c>
      <c r="O29" s="250" t="s">
        <v>2</v>
      </c>
      <c r="P29" s="250" t="s">
        <v>1</v>
      </c>
      <c r="Q29" s="250" t="s">
        <v>2</v>
      </c>
      <c r="R29" s="250" t="s">
        <v>1</v>
      </c>
      <c r="S29" s="250" t="s">
        <v>2</v>
      </c>
    </row>
    <row r="30" spans="1:19" ht="18" customHeight="1">
      <c r="A30" s="269" t="s">
        <v>132</v>
      </c>
      <c r="B30" s="270"/>
      <c r="C30" s="270"/>
      <c r="D30" s="270"/>
      <c r="E30" s="268"/>
      <c r="F30" s="238">
        <v>0.01</v>
      </c>
      <c r="G30" s="250" t="s">
        <v>0</v>
      </c>
      <c r="H30" s="250" t="s">
        <v>1</v>
      </c>
      <c r="I30" s="250" t="s">
        <v>1</v>
      </c>
      <c r="J30" s="250" t="s">
        <v>1</v>
      </c>
      <c r="K30" s="250" t="s">
        <v>1</v>
      </c>
      <c r="L30" s="250" t="s">
        <v>1</v>
      </c>
      <c r="M30" s="250" t="s">
        <v>1</v>
      </c>
      <c r="N30" s="250" t="s">
        <v>1</v>
      </c>
      <c r="O30" s="250" t="s">
        <v>1</v>
      </c>
      <c r="P30" s="250" t="s">
        <v>1</v>
      </c>
      <c r="Q30" s="250" t="s">
        <v>1</v>
      </c>
      <c r="R30" s="250" t="s">
        <v>1</v>
      </c>
      <c r="S30" s="250" t="s">
        <v>1</v>
      </c>
    </row>
    <row r="31" spans="1:19" ht="18" customHeight="1">
      <c r="A31" s="269" t="s">
        <v>61</v>
      </c>
      <c r="B31" s="268"/>
      <c r="C31" s="268"/>
      <c r="D31" s="268"/>
      <c r="E31" s="268"/>
      <c r="F31" s="238">
        <v>0.01</v>
      </c>
      <c r="G31" s="250" t="s">
        <v>0</v>
      </c>
      <c r="H31" s="250" t="s">
        <v>1</v>
      </c>
      <c r="I31" s="250" t="s">
        <v>1</v>
      </c>
      <c r="J31" s="250" t="s">
        <v>1</v>
      </c>
      <c r="K31" s="250" t="s">
        <v>1</v>
      </c>
      <c r="L31" s="250" t="s">
        <v>1</v>
      </c>
      <c r="M31" s="250" t="s">
        <v>1</v>
      </c>
      <c r="N31" s="250" t="s">
        <v>1</v>
      </c>
      <c r="O31" s="250" t="s">
        <v>1</v>
      </c>
      <c r="P31" s="250" t="s">
        <v>1</v>
      </c>
      <c r="Q31" s="250" t="s">
        <v>1</v>
      </c>
      <c r="R31" s="250" t="s">
        <v>1</v>
      </c>
      <c r="S31" s="250" t="s">
        <v>1</v>
      </c>
    </row>
    <row r="32" spans="1:21" s="14" customFormat="1" ht="18" customHeight="1">
      <c r="A32" s="53" t="s">
        <v>67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8"/>
      <c r="O32" s="58"/>
      <c r="P32" s="58"/>
      <c r="Q32" s="58"/>
      <c r="R32" s="58"/>
      <c r="S32" s="59"/>
      <c r="T32" s="20"/>
      <c r="U32" s="20"/>
    </row>
    <row r="33" spans="1:21" s="2" customFormat="1" ht="18" customHeight="1">
      <c r="A33" s="269" t="s">
        <v>382</v>
      </c>
      <c r="B33" s="270"/>
      <c r="C33" s="270"/>
      <c r="D33" s="270"/>
      <c r="E33" s="268"/>
      <c r="F33" s="238" t="s">
        <v>319</v>
      </c>
      <c r="G33" s="250" t="s">
        <v>1</v>
      </c>
      <c r="H33" s="250" t="s">
        <v>1</v>
      </c>
      <c r="I33" s="250" t="s">
        <v>2</v>
      </c>
      <c r="J33" s="250" t="s">
        <v>1</v>
      </c>
      <c r="K33" s="250" t="s">
        <v>2</v>
      </c>
      <c r="L33" s="250" t="s">
        <v>1</v>
      </c>
      <c r="M33" s="250" t="s">
        <v>2</v>
      </c>
      <c r="N33" s="250" t="s">
        <v>1</v>
      </c>
      <c r="O33" s="250" t="s">
        <v>2</v>
      </c>
      <c r="P33" s="250" t="s">
        <v>1</v>
      </c>
      <c r="Q33" s="250" t="s">
        <v>2</v>
      </c>
      <c r="R33" s="250" t="s">
        <v>1</v>
      </c>
      <c r="S33" s="250" t="s">
        <v>2</v>
      </c>
      <c r="T33" s="3"/>
      <c r="U33" s="3"/>
    </row>
    <row r="34" spans="1:21" s="2" customFormat="1" ht="18" customHeight="1">
      <c r="A34" s="269" t="s">
        <v>60</v>
      </c>
      <c r="B34" s="268"/>
      <c r="C34" s="268"/>
      <c r="D34" s="268"/>
      <c r="E34" s="268"/>
      <c r="F34" s="238">
        <v>0.01</v>
      </c>
      <c r="G34" s="250" t="s">
        <v>0</v>
      </c>
      <c r="H34" s="250" t="s">
        <v>1</v>
      </c>
      <c r="I34" s="250" t="s">
        <v>1</v>
      </c>
      <c r="J34" s="250" t="s">
        <v>1</v>
      </c>
      <c r="K34" s="250" t="s">
        <v>1</v>
      </c>
      <c r="L34" s="250" t="s">
        <v>1</v>
      </c>
      <c r="M34" s="250" t="s">
        <v>1</v>
      </c>
      <c r="N34" s="250" t="s">
        <v>1</v>
      </c>
      <c r="O34" s="250" t="s">
        <v>1</v>
      </c>
      <c r="P34" s="250" t="s">
        <v>1</v>
      </c>
      <c r="Q34" s="250" t="s">
        <v>1</v>
      </c>
      <c r="R34" s="250" t="s">
        <v>1</v>
      </c>
      <c r="S34" s="250" t="s">
        <v>1</v>
      </c>
      <c r="T34" s="3"/>
      <c r="U34" s="3"/>
    </row>
    <row r="35" spans="1:21" s="2" customFormat="1" ht="18" customHeight="1">
      <c r="A35" s="267" t="s">
        <v>122</v>
      </c>
      <c r="B35" s="270"/>
      <c r="C35" s="270"/>
      <c r="D35" s="270"/>
      <c r="E35" s="279"/>
      <c r="F35" s="238" t="s">
        <v>321</v>
      </c>
      <c r="G35" s="250" t="s">
        <v>1</v>
      </c>
      <c r="H35" s="250" t="s">
        <v>1</v>
      </c>
      <c r="I35" s="250" t="s">
        <v>1</v>
      </c>
      <c r="J35" s="250" t="s">
        <v>2</v>
      </c>
      <c r="K35" s="250" t="s">
        <v>1</v>
      </c>
      <c r="L35" s="250" t="s">
        <v>1</v>
      </c>
      <c r="M35" s="250" t="s">
        <v>2</v>
      </c>
      <c r="N35" s="250" t="s">
        <v>1</v>
      </c>
      <c r="O35" s="250" t="s">
        <v>1</v>
      </c>
      <c r="P35" s="250" t="s">
        <v>2</v>
      </c>
      <c r="Q35" s="250" t="s">
        <v>1</v>
      </c>
      <c r="R35" s="250" t="s">
        <v>1</v>
      </c>
      <c r="S35" s="250" t="s">
        <v>2</v>
      </c>
      <c r="T35" s="3"/>
      <c r="U35" s="3"/>
    </row>
    <row r="36" spans="1:21" s="2" customFormat="1" ht="18" customHeight="1">
      <c r="A36" s="267" t="s">
        <v>124</v>
      </c>
      <c r="B36" s="268"/>
      <c r="C36" s="268"/>
      <c r="D36" s="268"/>
      <c r="E36" s="279"/>
      <c r="F36" s="238" t="s">
        <v>320</v>
      </c>
      <c r="G36" s="250" t="s">
        <v>1</v>
      </c>
      <c r="H36" s="250" t="s">
        <v>1</v>
      </c>
      <c r="I36" s="250" t="s">
        <v>1</v>
      </c>
      <c r="J36" s="250" t="s">
        <v>1</v>
      </c>
      <c r="K36" s="250" t="s">
        <v>58</v>
      </c>
      <c r="L36" s="250" t="s">
        <v>1</v>
      </c>
      <c r="M36" s="250" t="s">
        <v>1</v>
      </c>
      <c r="N36" s="250" t="s">
        <v>1</v>
      </c>
      <c r="O36" s="250" t="s">
        <v>1</v>
      </c>
      <c r="P36" s="250" t="s">
        <v>1</v>
      </c>
      <c r="Q36" s="250" t="s">
        <v>1</v>
      </c>
      <c r="R36" s="250" t="s">
        <v>58</v>
      </c>
      <c r="S36" s="250" t="s">
        <v>1</v>
      </c>
      <c r="T36" s="3"/>
      <c r="U36" s="3"/>
    </row>
    <row r="37" spans="1:21" s="2" customFormat="1" ht="18" customHeight="1">
      <c r="A37" s="267" t="s">
        <v>125</v>
      </c>
      <c r="B37" s="270"/>
      <c r="C37" s="270"/>
      <c r="D37" s="270"/>
      <c r="E37" s="279"/>
      <c r="F37" s="238" t="s">
        <v>322</v>
      </c>
      <c r="G37" s="250" t="s">
        <v>1</v>
      </c>
      <c r="H37" s="250" t="s">
        <v>1</v>
      </c>
      <c r="I37" s="250" t="s">
        <v>1</v>
      </c>
      <c r="J37" s="250" t="s">
        <v>58</v>
      </c>
      <c r="K37" s="250" t="s">
        <v>1</v>
      </c>
      <c r="L37" s="250" t="s">
        <v>1</v>
      </c>
      <c r="M37" s="250" t="s">
        <v>58</v>
      </c>
      <c r="N37" s="250" t="s">
        <v>1</v>
      </c>
      <c r="O37" s="250" t="s">
        <v>1</v>
      </c>
      <c r="P37" s="250" t="s">
        <v>58</v>
      </c>
      <c r="Q37" s="250" t="s">
        <v>1</v>
      </c>
      <c r="R37" s="250" t="s">
        <v>1</v>
      </c>
      <c r="S37" s="250" t="s">
        <v>58</v>
      </c>
      <c r="T37" s="3"/>
      <c r="U37" s="3"/>
    </row>
    <row r="38" spans="1:21" s="2" customFormat="1" ht="18" customHeight="1">
      <c r="A38" s="267" t="s">
        <v>59</v>
      </c>
      <c r="B38" s="279"/>
      <c r="C38" s="279"/>
      <c r="D38" s="268"/>
      <c r="E38" s="279"/>
      <c r="F38" s="238" t="s">
        <v>343</v>
      </c>
      <c r="G38" s="250" t="s">
        <v>1</v>
      </c>
      <c r="H38" s="250" t="s">
        <v>58</v>
      </c>
      <c r="I38" s="250" t="s">
        <v>1</v>
      </c>
      <c r="J38" s="250" t="s">
        <v>1</v>
      </c>
      <c r="K38" s="250" t="s">
        <v>58</v>
      </c>
      <c r="L38" s="250" t="s">
        <v>1</v>
      </c>
      <c r="M38" s="250" t="s">
        <v>1</v>
      </c>
      <c r="N38" s="250" t="s">
        <v>58</v>
      </c>
      <c r="O38" s="250" t="s">
        <v>1</v>
      </c>
      <c r="P38" s="250" t="s">
        <v>1</v>
      </c>
      <c r="Q38" s="250" t="s">
        <v>58</v>
      </c>
      <c r="R38" s="250" t="s">
        <v>1</v>
      </c>
      <c r="S38" s="250" t="s">
        <v>1</v>
      </c>
      <c r="T38" s="3"/>
      <c r="U38" s="3"/>
    </row>
    <row r="39" spans="1:21" s="2" customFormat="1" ht="18" customHeight="1">
      <c r="A39" s="269" t="s">
        <v>62</v>
      </c>
      <c r="B39" s="268"/>
      <c r="C39" s="268"/>
      <c r="D39" s="270"/>
      <c r="E39" s="268"/>
      <c r="F39" s="238">
        <v>0.07</v>
      </c>
      <c r="G39" s="250" t="s">
        <v>1</v>
      </c>
      <c r="H39" s="250" t="s">
        <v>1</v>
      </c>
      <c r="I39" s="250" t="s">
        <v>1</v>
      </c>
      <c r="J39" s="250" t="s">
        <v>1</v>
      </c>
      <c r="K39" s="250" t="s">
        <v>1</v>
      </c>
      <c r="L39" s="250" t="s">
        <v>1</v>
      </c>
      <c r="M39" s="250" t="s">
        <v>1</v>
      </c>
      <c r="N39" s="250" t="s">
        <v>1</v>
      </c>
      <c r="O39" s="250" t="s">
        <v>1</v>
      </c>
      <c r="P39" s="250" t="s">
        <v>1</v>
      </c>
      <c r="Q39" s="250" t="s">
        <v>1</v>
      </c>
      <c r="R39" s="250" t="s">
        <v>1</v>
      </c>
      <c r="S39" s="250" t="s">
        <v>1</v>
      </c>
      <c r="T39" s="3"/>
      <c r="U39" s="3"/>
    </row>
    <row r="40" spans="1:21" s="37" customFormat="1" ht="18" customHeight="1">
      <c r="A40" s="151" t="s">
        <v>68</v>
      </c>
      <c r="B40" s="198"/>
      <c r="C40" s="198"/>
      <c r="D40" s="198"/>
      <c r="E40" s="198"/>
      <c r="F40" s="152"/>
      <c r="G40" s="152"/>
      <c r="H40" s="152"/>
      <c r="I40" s="152"/>
      <c r="J40" s="152"/>
      <c r="K40" s="152"/>
      <c r="L40" s="152"/>
      <c r="M40" s="152"/>
      <c r="N40" s="153"/>
      <c r="O40" s="153"/>
      <c r="P40" s="153"/>
      <c r="Q40" s="153"/>
      <c r="R40" s="153"/>
      <c r="S40" s="154"/>
      <c r="T40" s="36"/>
      <c r="U40" s="36"/>
    </row>
    <row r="41" spans="1:21" s="2" customFormat="1" ht="18" customHeight="1">
      <c r="A41" s="267" t="s">
        <v>387</v>
      </c>
      <c r="B41" s="270"/>
      <c r="C41" s="270"/>
      <c r="D41" s="270"/>
      <c r="E41" s="279"/>
      <c r="F41" s="253">
        <v>0.15</v>
      </c>
      <c r="G41" s="250" t="s">
        <v>1</v>
      </c>
      <c r="H41" s="250" t="s">
        <v>1</v>
      </c>
      <c r="I41" s="250" t="s">
        <v>1</v>
      </c>
      <c r="J41" s="250" t="s">
        <v>1</v>
      </c>
      <c r="K41" s="250" t="s">
        <v>1</v>
      </c>
      <c r="L41" s="250" t="s">
        <v>1</v>
      </c>
      <c r="M41" s="250" t="s">
        <v>1</v>
      </c>
      <c r="N41" s="250" t="s">
        <v>1</v>
      </c>
      <c r="O41" s="250" t="s">
        <v>1</v>
      </c>
      <c r="P41" s="250" t="s">
        <v>1</v>
      </c>
      <c r="Q41" s="250" t="s">
        <v>1</v>
      </c>
      <c r="R41" s="250" t="s">
        <v>1</v>
      </c>
      <c r="S41" s="250" t="s">
        <v>1</v>
      </c>
      <c r="T41" s="3"/>
      <c r="U41" s="3"/>
    </row>
    <row r="42" spans="1:21" s="2" customFormat="1" ht="18" customHeight="1">
      <c r="A42" s="269" t="s">
        <v>57</v>
      </c>
      <c r="B42" s="268"/>
      <c r="C42" s="268"/>
      <c r="D42" s="268"/>
      <c r="E42" s="398"/>
      <c r="F42" s="238">
        <v>0.01</v>
      </c>
      <c r="G42" s="250" t="s">
        <v>1</v>
      </c>
      <c r="H42" s="250" t="s">
        <v>1</v>
      </c>
      <c r="I42" s="250" t="s">
        <v>1</v>
      </c>
      <c r="J42" s="250" t="s">
        <v>1</v>
      </c>
      <c r="K42" s="250" t="s">
        <v>1</v>
      </c>
      <c r="L42" s="250" t="s">
        <v>1</v>
      </c>
      <c r="M42" s="250" t="s">
        <v>1</v>
      </c>
      <c r="N42" s="250" t="s">
        <v>1</v>
      </c>
      <c r="O42" s="250" t="s">
        <v>1</v>
      </c>
      <c r="P42" s="250" t="s">
        <v>1</v>
      </c>
      <c r="Q42" s="250" t="s">
        <v>1</v>
      </c>
      <c r="R42" s="250" t="s">
        <v>1</v>
      </c>
      <c r="S42" s="250" t="s">
        <v>1</v>
      </c>
      <c r="T42" s="3"/>
      <c r="U42" s="3"/>
    </row>
    <row r="43" spans="1:21" s="2" customFormat="1" ht="18" customHeight="1">
      <c r="A43" s="269" t="s">
        <v>384</v>
      </c>
      <c r="B43" s="268"/>
      <c r="C43" s="268"/>
      <c r="D43" s="268"/>
      <c r="E43" s="268"/>
      <c r="F43" s="238">
        <v>0.03</v>
      </c>
      <c r="G43" s="250" t="s">
        <v>1</v>
      </c>
      <c r="H43" s="250" t="s">
        <v>1</v>
      </c>
      <c r="I43" s="250" t="s">
        <v>1</v>
      </c>
      <c r="J43" s="250" t="s">
        <v>1</v>
      </c>
      <c r="K43" s="250" t="s">
        <v>1</v>
      </c>
      <c r="L43" s="250" t="s">
        <v>1</v>
      </c>
      <c r="M43" s="250" t="s">
        <v>1</v>
      </c>
      <c r="N43" s="250" t="s">
        <v>1</v>
      </c>
      <c r="O43" s="250" t="s">
        <v>1</v>
      </c>
      <c r="P43" s="250" t="s">
        <v>1</v>
      </c>
      <c r="Q43" s="250" t="s">
        <v>1</v>
      </c>
      <c r="R43" s="250" t="s">
        <v>1</v>
      </c>
      <c r="S43" s="250" t="s">
        <v>1</v>
      </c>
      <c r="T43" s="3"/>
      <c r="U43" s="3"/>
    </row>
    <row r="44" spans="1:21" s="2" customFormat="1" ht="18" customHeight="1">
      <c r="A44" s="269" t="s">
        <v>76</v>
      </c>
      <c r="B44" s="270"/>
      <c r="C44" s="270"/>
      <c r="D44" s="270"/>
      <c r="E44" s="268"/>
      <c r="F44" s="238">
        <v>0.35</v>
      </c>
      <c r="G44" s="250" t="s">
        <v>1</v>
      </c>
      <c r="H44" s="250" t="s">
        <v>0</v>
      </c>
      <c r="I44" s="250" t="s">
        <v>0</v>
      </c>
      <c r="J44" s="250" t="s">
        <v>0</v>
      </c>
      <c r="K44" s="250" t="s">
        <v>0</v>
      </c>
      <c r="L44" s="250" t="s">
        <v>0</v>
      </c>
      <c r="M44" s="250" t="s">
        <v>0</v>
      </c>
      <c r="N44" s="250" t="s">
        <v>0</v>
      </c>
      <c r="O44" s="250" t="s">
        <v>0</v>
      </c>
      <c r="P44" s="250" t="s">
        <v>0</v>
      </c>
      <c r="Q44" s="250" t="s">
        <v>0</v>
      </c>
      <c r="R44" s="250" t="s">
        <v>0</v>
      </c>
      <c r="S44" s="250" t="s">
        <v>0</v>
      </c>
      <c r="T44" s="3"/>
      <c r="U44" s="3"/>
    </row>
    <row r="45" spans="1:21" s="39" customFormat="1" ht="18" customHeight="1">
      <c r="A45" s="151" t="s">
        <v>16</v>
      </c>
      <c r="B45" s="198"/>
      <c r="C45" s="198"/>
      <c r="D45" s="198"/>
      <c r="E45" s="198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4"/>
      <c r="T45" s="38"/>
      <c r="U45" s="38"/>
    </row>
    <row r="46" spans="1:21" s="2" customFormat="1" ht="18" customHeight="1">
      <c r="A46" s="269" t="s">
        <v>56</v>
      </c>
      <c r="B46" s="268"/>
      <c r="C46" s="268"/>
      <c r="D46" s="268"/>
      <c r="E46" s="268"/>
      <c r="F46" s="238">
        <v>0.03</v>
      </c>
      <c r="G46" s="250" t="s">
        <v>0</v>
      </c>
      <c r="H46" s="250" t="s">
        <v>1</v>
      </c>
      <c r="I46" s="250" t="s">
        <v>1</v>
      </c>
      <c r="J46" s="250" t="s">
        <v>1</v>
      </c>
      <c r="K46" s="250" t="s">
        <v>1</v>
      </c>
      <c r="L46" s="250" t="s">
        <v>1</v>
      </c>
      <c r="M46" s="250" t="s">
        <v>1</v>
      </c>
      <c r="N46" s="250" t="s">
        <v>1</v>
      </c>
      <c r="O46" s="250" t="s">
        <v>1</v>
      </c>
      <c r="P46" s="250" t="s">
        <v>1</v>
      </c>
      <c r="Q46" s="250" t="s">
        <v>1</v>
      </c>
      <c r="R46" s="250" t="s">
        <v>1</v>
      </c>
      <c r="S46" s="250" t="s">
        <v>1</v>
      </c>
      <c r="T46" s="3"/>
      <c r="U46" s="3"/>
    </row>
    <row r="47" spans="1:21" s="2" customFormat="1" ht="18" customHeight="1">
      <c r="A47" s="269" t="s">
        <v>134</v>
      </c>
      <c r="B47" s="270"/>
      <c r="C47" s="270"/>
      <c r="D47" s="270"/>
      <c r="E47" s="268"/>
      <c r="F47" s="238">
        <v>0.02</v>
      </c>
      <c r="G47" s="250" t="s">
        <v>0</v>
      </c>
      <c r="H47" s="250" t="s">
        <v>1</v>
      </c>
      <c r="I47" s="250" t="s">
        <v>1</v>
      </c>
      <c r="J47" s="250" t="s">
        <v>1</v>
      </c>
      <c r="K47" s="250" t="s">
        <v>1</v>
      </c>
      <c r="L47" s="250" t="s">
        <v>1</v>
      </c>
      <c r="M47" s="250" t="s">
        <v>1</v>
      </c>
      <c r="N47" s="250" t="s">
        <v>1</v>
      </c>
      <c r="O47" s="250" t="s">
        <v>1</v>
      </c>
      <c r="P47" s="250" t="s">
        <v>1</v>
      </c>
      <c r="Q47" s="250" t="s">
        <v>1</v>
      </c>
      <c r="R47" s="250" t="s">
        <v>1</v>
      </c>
      <c r="S47" s="250" t="s">
        <v>1</v>
      </c>
      <c r="T47" s="3"/>
      <c r="U47" s="3"/>
    </row>
    <row r="48" spans="1:21" s="39" customFormat="1" ht="18" customHeight="1">
      <c r="A48" s="151" t="s">
        <v>74</v>
      </c>
      <c r="B48" s="198"/>
      <c r="C48" s="198"/>
      <c r="D48" s="198"/>
      <c r="E48" s="198"/>
      <c r="F48" s="152"/>
      <c r="G48" s="152"/>
      <c r="H48" s="152"/>
      <c r="I48" s="152"/>
      <c r="J48" s="152"/>
      <c r="K48" s="152"/>
      <c r="L48" s="152"/>
      <c r="M48" s="152"/>
      <c r="N48" s="153"/>
      <c r="O48" s="153"/>
      <c r="P48" s="153"/>
      <c r="Q48" s="153"/>
      <c r="R48" s="153"/>
      <c r="S48" s="154"/>
      <c r="T48" s="38"/>
      <c r="U48" s="38"/>
    </row>
    <row r="49" spans="1:21" s="2" customFormat="1" ht="18" customHeight="1">
      <c r="A49" s="269" t="s">
        <v>388</v>
      </c>
      <c r="B49" s="270"/>
      <c r="C49" s="270"/>
      <c r="D49" s="270"/>
      <c r="E49" s="268"/>
      <c r="F49" s="238">
        <v>0.03</v>
      </c>
      <c r="G49" s="250" t="s">
        <v>0</v>
      </c>
      <c r="H49" s="250" t="s">
        <v>1</v>
      </c>
      <c r="I49" s="250" t="s">
        <v>1</v>
      </c>
      <c r="J49" s="250" t="s">
        <v>1</v>
      </c>
      <c r="K49" s="250" t="s">
        <v>1</v>
      </c>
      <c r="L49" s="250" t="s">
        <v>1</v>
      </c>
      <c r="M49" s="250" t="s">
        <v>1</v>
      </c>
      <c r="N49" s="250" t="s">
        <v>1</v>
      </c>
      <c r="O49" s="250" t="s">
        <v>1</v>
      </c>
      <c r="P49" s="250" t="s">
        <v>1</v>
      </c>
      <c r="Q49" s="250" t="s">
        <v>1</v>
      </c>
      <c r="R49" s="250" t="s">
        <v>1</v>
      </c>
      <c r="S49" s="250" t="s">
        <v>1</v>
      </c>
      <c r="T49" s="3"/>
      <c r="U49" s="3"/>
    </row>
    <row r="50" spans="1:21" s="2" customFormat="1" ht="18" customHeight="1">
      <c r="A50" s="267" t="s">
        <v>94</v>
      </c>
      <c r="B50" s="279"/>
      <c r="C50" s="279"/>
      <c r="D50" s="268"/>
      <c r="E50" s="279"/>
      <c r="F50" s="238">
        <v>0.1</v>
      </c>
      <c r="G50" s="250" t="s">
        <v>0</v>
      </c>
      <c r="H50" s="250" t="s">
        <v>1</v>
      </c>
      <c r="I50" s="250" t="s">
        <v>1</v>
      </c>
      <c r="J50" s="250" t="s">
        <v>58</v>
      </c>
      <c r="K50" s="250" t="s">
        <v>1</v>
      </c>
      <c r="L50" s="250" t="s">
        <v>1</v>
      </c>
      <c r="M50" s="250" t="s">
        <v>58</v>
      </c>
      <c r="N50" s="250" t="s">
        <v>1</v>
      </c>
      <c r="O50" s="250" t="s">
        <v>1</v>
      </c>
      <c r="P50" s="250" t="s">
        <v>58</v>
      </c>
      <c r="Q50" s="250" t="s">
        <v>1</v>
      </c>
      <c r="R50" s="250" t="s">
        <v>1</v>
      </c>
      <c r="S50" s="250" t="s">
        <v>58</v>
      </c>
      <c r="T50" s="3"/>
      <c r="U50" s="3"/>
    </row>
    <row r="51" spans="1:21" s="37" customFormat="1" ht="18" customHeight="1">
      <c r="A51" s="151" t="s">
        <v>72</v>
      </c>
      <c r="B51" s="198"/>
      <c r="C51" s="198"/>
      <c r="D51" s="198"/>
      <c r="E51" s="198"/>
      <c r="F51" s="152"/>
      <c r="G51" s="152"/>
      <c r="H51" s="152"/>
      <c r="I51" s="152"/>
      <c r="J51" s="152"/>
      <c r="K51" s="152"/>
      <c r="L51" s="152"/>
      <c r="M51" s="152"/>
      <c r="N51" s="153"/>
      <c r="O51" s="153"/>
      <c r="P51" s="153"/>
      <c r="Q51" s="153"/>
      <c r="R51" s="153"/>
      <c r="S51" s="154"/>
      <c r="T51" s="36"/>
      <c r="U51" s="36"/>
    </row>
    <row r="52" spans="1:21" s="2" customFormat="1" ht="18" customHeight="1">
      <c r="A52" s="269" t="s">
        <v>63</v>
      </c>
      <c r="B52" s="270"/>
      <c r="C52" s="270"/>
      <c r="D52" s="270"/>
      <c r="E52" s="398"/>
      <c r="F52" s="238">
        <v>0.04</v>
      </c>
      <c r="G52" s="250" t="s">
        <v>0</v>
      </c>
      <c r="H52" s="250" t="s">
        <v>1</v>
      </c>
      <c r="I52" s="250" t="s">
        <v>1</v>
      </c>
      <c r="J52" s="250" t="s">
        <v>1</v>
      </c>
      <c r="K52" s="250" t="s">
        <v>1</v>
      </c>
      <c r="L52" s="250" t="s">
        <v>1</v>
      </c>
      <c r="M52" s="250" t="s">
        <v>1</v>
      </c>
      <c r="N52" s="250" t="s">
        <v>1</v>
      </c>
      <c r="O52" s="250" t="s">
        <v>1</v>
      </c>
      <c r="P52" s="250" t="s">
        <v>1</v>
      </c>
      <c r="Q52" s="250" t="s">
        <v>1</v>
      </c>
      <c r="R52" s="250" t="s">
        <v>1</v>
      </c>
      <c r="S52" s="250" t="s">
        <v>1</v>
      </c>
      <c r="T52" s="3"/>
      <c r="U52" s="3"/>
    </row>
    <row r="53" spans="1:21" s="2" customFormat="1" ht="18" customHeight="1">
      <c r="A53" s="269" t="s">
        <v>73</v>
      </c>
      <c r="B53" s="268"/>
      <c r="C53" s="268"/>
      <c r="D53" s="268"/>
      <c r="E53" s="398"/>
      <c r="F53" s="238">
        <v>0.35</v>
      </c>
      <c r="G53" s="250" t="s">
        <v>0</v>
      </c>
      <c r="H53" s="250" t="s">
        <v>1</v>
      </c>
      <c r="I53" s="250" t="s">
        <v>1</v>
      </c>
      <c r="J53" s="250" t="s">
        <v>1</v>
      </c>
      <c r="K53" s="250" t="s">
        <v>1</v>
      </c>
      <c r="L53" s="250" t="s">
        <v>1</v>
      </c>
      <c r="M53" s="250" t="s">
        <v>1</v>
      </c>
      <c r="N53" s="250" t="s">
        <v>1</v>
      </c>
      <c r="O53" s="250" t="s">
        <v>1</v>
      </c>
      <c r="P53" s="250" t="s">
        <v>1</v>
      </c>
      <c r="Q53" s="250" t="s">
        <v>1</v>
      </c>
      <c r="R53" s="250" t="s">
        <v>1</v>
      </c>
      <c r="S53" s="250" t="s">
        <v>1</v>
      </c>
      <c r="T53" s="3"/>
      <c r="U53" s="3"/>
    </row>
    <row r="54" spans="1:21" s="2" customFormat="1" ht="6.75" customHeight="1">
      <c r="A54" s="352"/>
      <c r="B54" s="312"/>
      <c r="C54" s="312"/>
      <c r="D54" s="312"/>
      <c r="E54" s="312"/>
      <c r="F54" s="20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"/>
      <c r="U54" s="3"/>
    </row>
    <row r="55" spans="1:21" ht="15.75" customHeight="1">
      <c r="A55" s="693" t="s">
        <v>359</v>
      </c>
      <c r="B55" s="335"/>
      <c r="C55" s="335"/>
      <c r="D55" s="403"/>
      <c r="E55" s="420" t="s">
        <v>276</v>
      </c>
      <c r="F55" s="253" t="s">
        <v>281</v>
      </c>
      <c r="G55" s="407">
        <v>1.4</v>
      </c>
      <c r="H55" s="407">
        <v>2.6</v>
      </c>
      <c r="I55" s="407">
        <v>3.5</v>
      </c>
      <c r="J55" s="407">
        <v>3.1</v>
      </c>
      <c r="K55" s="407">
        <v>4.2</v>
      </c>
      <c r="L55" s="407">
        <v>2.5</v>
      </c>
      <c r="M55" s="407">
        <v>7.1</v>
      </c>
      <c r="N55" s="407">
        <v>2.6</v>
      </c>
      <c r="O55" s="407">
        <v>4.1</v>
      </c>
      <c r="P55" s="407">
        <v>3.1</v>
      </c>
      <c r="Q55" s="407">
        <v>3.6</v>
      </c>
      <c r="R55" s="407">
        <v>2.5</v>
      </c>
      <c r="S55" s="421">
        <v>7.7</v>
      </c>
      <c r="T55"/>
      <c r="U55"/>
    </row>
    <row r="56" spans="1:21" ht="15.75" customHeight="1">
      <c r="A56" s="694"/>
      <c r="B56" s="341"/>
      <c r="C56" s="341"/>
      <c r="D56" s="422"/>
      <c r="E56" s="420" t="s">
        <v>277</v>
      </c>
      <c r="F56" s="238" t="s">
        <v>278</v>
      </c>
      <c r="G56" s="247">
        <f aca="true" t="shared" si="0" ref="G56:S56">G55*1490</f>
        <v>2086</v>
      </c>
      <c r="H56" s="247">
        <f t="shared" si="0"/>
        <v>3874</v>
      </c>
      <c r="I56" s="247">
        <f t="shared" si="0"/>
        <v>5215</v>
      </c>
      <c r="J56" s="247">
        <f t="shared" si="0"/>
        <v>4619</v>
      </c>
      <c r="K56" s="247">
        <f t="shared" si="0"/>
        <v>6258</v>
      </c>
      <c r="L56" s="247">
        <f t="shared" si="0"/>
        <v>3725</v>
      </c>
      <c r="M56" s="247">
        <f t="shared" si="0"/>
        <v>10579</v>
      </c>
      <c r="N56" s="247">
        <f t="shared" si="0"/>
        <v>3874</v>
      </c>
      <c r="O56" s="247">
        <f t="shared" si="0"/>
        <v>6108.999999999999</v>
      </c>
      <c r="P56" s="247">
        <f t="shared" si="0"/>
        <v>4619</v>
      </c>
      <c r="Q56" s="247">
        <f t="shared" si="0"/>
        <v>5364</v>
      </c>
      <c r="R56" s="247">
        <f t="shared" si="0"/>
        <v>3725</v>
      </c>
      <c r="S56" s="247">
        <f t="shared" si="0"/>
        <v>11473</v>
      </c>
      <c r="T56" s="63">
        <f>S55*1250</f>
        <v>9625</v>
      </c>
      <c r="U56"/>
    </row>
    <row r="57" spans="1:21" s="2" customFormat="1" ht="15.75" customHeight="1">
      <c r="A57" s="405"/>
      <c r="B57" s="342"/>
      <c r="C57" s="342"/>
      <c r="D57" s="404"/>
      <c r="E57" s="420" t="s">
        <v>279</v>
      </c>
      <c r="F57" s="238" t="s">
        <v>278</v>
      </c>
      <c r="G57" s="242">
        <f>G118</f>
        <v>2484</v>
      </c>
      <c r="H57" s="242">
        <f aca="true" t="shared" si="1" ref="H57:S57">H118</f>
        <v>4500</v>
      </c>
      <c r="I57" s="242">
        <f t="shared" si="1"/>
        <v>3629</v>
      </c>
      <c r="J57" s="242">
        <f t="shared" si="1"/>
        <v>5802</v>
      </c>
      <c r="K57" s="242">
        <f t="shared" si="1"/>
        <v>7845</v>
      </c>
      <c r="L57" s="242">
        <f t="shared" si="1"/>
        <v>2484</v>
      </c>
      <c r="M57" s="242">
        <f t="shared" si="1"/>
        <v>13807</v>
      </c>
      <c r="N57" s="242">
        <f t="shared" si="1"/>
        <v>5800</v>
      </c>
      <c r="O57" s="242">
        <f t="shared" si="1"/>
        <v>5584</v>
      </c>
      <c r="P57" s="242">
        <f t="shared" si="1"/>
        <v>7802</v>
      </c>
      <c r="Q57" s="242">
        <f t="shared" si="1"/>
        <v>5645</v>
      </c>
      <c r="R57" s="242">
        <f t="shared" si="1"/>
        <v>2484</v>
      </c>
      <c r="S57" s="242">
        <f t="shared" si="1"/>
        <v>12407</v>
      </c>
      <c r="T57" s="3"/>
      <c r="U57" s="3"/>
    </row>
    <row r="58" spans="1:21" s="2" customFormat="1" ht="15.75" customHeight="1">
      <c r="A58" s="346" t="s">
        <v>280</v>
      </c>
      <c r="B58" s="347"/>
      <c r="C58" s="347"/>
      <c r="D58" s="347"/>
      <c r="E58" s="284"/>
      <c r="F58" s="243" t="s">
        <v>278</v>
      </c>
      <c r="G58" s="244">
        <f>G57+G56</f>
        <v>4570</v>
      </c>
      <c r="H58" s="244">
        <f aca="true" t="shared" si="2" ref="H58:S58">H57+H56</f>
        <v>8374</v>
      </c>
      <c r="I58" s="244">
        <f t="shared" si="2"/>
        <v>8844</v>
      </c>
      <c r="J58" s="244">
        <f t="shared" si="2"/>
        <v>10421</v>
      </c>
      <c r="K58" s="244">
        <f t="shared" si="2"/>
        <v>14103</v>
      </c>
      <c r="L58" s="244">
        <f t="shared" si="2"/>
        <v>6209</v>
      </c>
      <c r="M58" s="244">
        <f t="shared" si="2"/>
        <v>24386</v>
      </c>
      <c r="N58" s="244">
        <f t="shared" si="2"/>
        <v>9674</v>
      </c>
      <c r="O58" s="244">
        <f t="shared" si="2"/>
        <v>11693</v>
      </c>
      <c r="P58" s="244">
        <f t="shared" si="2"/>
        <v>12421</v>
      </c>
      <c r="Q58" s="244">
        <f t="shared" si="2"/>
        <v>11009</v>
      </c>
      <c r="R58" s="244">
        <f t="shared" si="2"/>
        <v>6209</v>
      </c>
      <c r="S58" s="244">
        <f t="shared" si="2"/>
        <v>23880</v>
      </c>
      <c r="T58" s="3"/>
      <c r="U58" s="3"/>
    </row>
    <row r="59" spans="1:21" s="2" customFormat="1" ht="15.75" customHeight="1">
      <c r="A59" s="693" t="s">
        <v>360</v>
      </c>
      <c r="B59" s="341"/>
      <c r="C59" s="341"/>
      <c r="D59" s="341"/>
      <c r="E59" s="282" t="s">
        <v>276</v>
      </c>
      <c r="F59" s="253" t="s">
        <v>281</v>
      </c>
      <c r="G59" s="423">
        <v>1.4</v>
      </c>
      <c r="H59" s="423">
        <v>2.6</v>
      </c>
      <c r="I59" s="423">
        <v>3.5</v>
      </c>
      <c r="J59" s="423">
        <v>3.1</v>
      </c>
      <c r="K59" s="423">
        <v>4.2</v>
      </c>
      <c r="L59" s="423">
        <v>2.5</v>
      </c>
      <c r="M59" s="423">
        <v>5.3</v>
      </c>
      <c r="N59" s="423">
        <v>2.6</v>
      </c>
      <c r="O59" s="423">
        <v>4.1</v>
      </c>
      <c r="P59" s="423">
        <v>3.1</v>
      </c>
      <c r="Q59" s="423">
        <v>3.6</v>
      </c>
      <c r="R59" s="423">
        <v>2.5</v>
      </c>
      <c r="S59" s="424">
        <v>5.9</v>
      </c>
      <c r="T59" s="3"/>
      <c r="U59" s="3"/>
    </row>
    <row r="60" spans="1:21" s="2" customFormat="1" ht="15.75" customHeight="1">
      <c r="A60" s="694"/>
      <c r="B60" s="341"/>
      <c r="C60" s="341"/>
      <c r="D60" s="341"/>
      <c r="E60" s="282" t="s">
        <v>277</v>
      </c>
      <c r="F60" s="238" t="s">
        <v>278</v>
      </c>
      <c r="G60" s="247">
        <f aca="true" t="shared" si="3" ref="G60:S60">G59*1490</f>
        <v>2086</v>
      </c>
      <c r="H60" s="247">
        <f t="shared" si="3"/>
        <v>3874</v>
      </c>
      <c r="I60" s="247">
        <f t="shared" si="3"/>
        <v>5215</v>
      </c>
      <c r="J60" s="247">
        <f t="shared" si="3"/>
        <v>4619</v>
      </c>
      <c r="K60" s="247">
        <f t="shared" si="3"/>
        <v>6258</v>
      </c>
      <c r="L60" s="247">
        <f t="shared" si="3"/>
        <v>3725</v>
      </c>
      <c r="M60" s="247">
        <f t="shared" si="3"/>
        <v>7897</v>
      </c>
      <c r="N60" s="247">
        <f t="shared" si="3"/>
        <v>3874</v>
      </c>
      <c r="O60" s="247">
        <f t="shared" si="3"/>
        <v>6108.999999999999</v>
      </c>
      <c r="P60" s="247">
        <f t="shared" si="3"/>
        <v>4619</v>
      </c>
      <c r="Q60" s="247">
        <f t="shared" si="3"/>
        <v>5364</v>
      </c>
      <c r="R60" s="247">
        <f t="shared" si="3"/>
        <v>3725</v>
      </c>
      <c r="S60" s="247">
        <f t="shared" si="3"/>
        <v>8791</v>
      </c>
      <c r="T60" s="3"/>
      <c r="U60" s="3"/>
    </row>
    <row r="61" spans="1:21" s="2" customFormat="1" ht="15.75" customHeight="1">
      <c r="A61" s="335" t="s">
        <v>361</v>
      </c>
      <c r="B61" s="335"/>
      <c r="C61" s="335"/>
      <c r="D61" s="335"/>
      <c r="E61" s="282" t="s">
        <v>279</v>
      </c>
      <c r="F61" s="238" t="s">
        <v>278</v>
      </c>
      <c r="G61" s="242">
        <f>G119</f>
        <v>3072</v>
      </c>
      <c r="H61" s="242">
        <f aca="true" t="shared" si="4" ref="H61:S61">H119</f>
        <v>5088</v>
      </c>
      <c r="I61" s="242">
        <f t="shared" si="4"/>
        <v>4657</v>
      </c>
      <c r="J61" s="242">
        <f t="shared" si="4"/>
        <v>8390</v>
      </c>
      <c r="K61" s="242">
        <f t="shared" si="4"/>
        <v>6673</v>
      </c>
      <c r="L61" s="242">
        <f t="shared" si="4"/>
        <v>3072</v>
      </c>
      <c r="M61" s="242">
        <f t="shared" si="4"/>
        <v>11975</v>
      </c>
      <c r="N61" s="242">
        <f t="shared" si="4"/>
        <v>6388</v>
      </c>
      <c r="O61" s="242">
        <f t="shared" si="4"/>
        <v>4657</v>
      </c>
      <c r="P61" s="242">
        <f t="shared" si="4"/>
        <v>8390</v>
      </c>
      <c r="Q61" s="242">
        <f t="shared" si="4"/>
        <v>6673</v>
      </c>
      <c r="R61" s="242">
        <f t="shared" si="4"/>
        <v>3072</v>
      </c>
      <c r="S61" s="242">
        <f t="shared" si="4"/>
        <v>11235</v>
      </c>
      <c r="T61" s="3"/>
      <c r="U61" s="3"/>
    </row>
    <row r="62" spans="1:21" s="2" customFormat="1" ht="15.75" customHeight="1">
      <c r="A62" s="346" t="s">
        <v>280</v>
      </c>
      <c r="B62" s="347"/>
      <c r="C62" s="347"/>
      <c r="D62" s="347"/>
      <c r="E62" s="284"/>
      <c r="F62" s="243" t="s">
        <v>278</v>
      </c>
      <c r="G62" s="244">
        <f>G61+G60</f>
        <v>5158</v>
      </c>
      <c r="H62" s="244">
        <f aca="true" t="shared" si="5" ref="H62:S62">H61+H60</f>
        <v>8962</v>
      </c>
      <c r="I62" s="244">
        <f t="shared" si="5"/>
        <v>9872</v>
      </c>
      <c r="J62" s="244">
        <f t="shared" si="5"/>
        <v>13009</v>
      </c>
      <c r="K62" s="244">
        <f t="shared" si="5"/>
        <v>12931</v>
      </c>
      <c r="L62" s="244">
        <f t="shared" si="5"/>
        <v>6797</v>
      </c>
      <c r="M62" s="244">
        <f t="shared" si="5"/>
        <v>19872</v>
      </c>
      <c r="N62" s="244">
        <f t="shared" si="5"/>
        <v>10262</v>
      </c>
      <c r="O62" s="244">
        <f t="shared" si="5"/>
        <v>10766</v>
      </c>
      <c r="P62" s="244">
        <f t="shared" si="5"/>
        <v>13009</v>
      </c>
      <c r="Q62" s="244">
        <f t="shared" si="5"/>
        <v>12037</v>
      </c>
      <c r="R62" s="244">
        <f t="shared" si="5"/>
        <v>6797</v>
      </c>
      <c r="S62" s="244">
        <f t="shared" si="5"/>
        <v>20026</v>
      </c>
      <c r="T62" s="3"/>
      <c r="U62" s="3"/>
    </row>
    <row r="63" spans="1:21" s="2" customFormat="1" ht="15.75" customHeight="1">
      <c r="A63" s="339" t="s">
        <v>362</v>
      </c>
      <c r="B63" s="335"/>
      <c r="C63" s="335"/>
      <c r="D63" s="335"/>
      <c r="E63" s="282" t="s">
        <v>279</v>
      </c>
      <c r="F63" s="238" t="s">
        <v>278</v>
      </c>
      <c r="G63" s="242">
        <f>G120</f>
        <v>2736</v>
      </c>
      <c r="H63" s="242">
        <f aca="true" t="shared" si="6" ref="H63:S63">H120</f>
        <v>4752</v>
      </c>
      <c r="I63" s="242">
        <f t="shared" si="6"/>
        <v>4563</v>
      </c>
      <c r="J63" s="242">
        <f t="shared" si="6"/>
        <v>8054</v>
      </c>
      <c r="K63" s="242">
        <f t="shared" si="6"/>
        <v>6579</v>
      </c>
      <c r="L63" s="242">
        <f t="shared" si="6"/>
        <v>2736</v>
      </c>
      <c r="M63" s="242">
        <f t="shared" si="6"/>
        <v>12781</v>
      </c>
      <c r="N63" s="242">
        <f t="shared" si="6"/>
        <v>6052</v>
      </c>
      <c r="O63" s="242">
        <f t="shared" si="6"/>
        <v>4563</v>
      </c>
      <c r="P63" s="242">
        <f t="shared" si="6"/>
        <v>8054</v>
      </c>
      <c r="Q63" s="242">
        <f t="shared" si="6"/>
        <v>6579</v>
      </c>
      <c r="R63" s="242">
        <f t="shared" si="6"/>
        <v>2736</v>
      </c>
      <c r="S63" s="242">
        <f t="shared" si="6"/>
        <v>11141</v>
      </c>
      <c r="T63" s="3"/>
      <c r="U63" s="3"/>
    </row>
    <row r="64" spans="1:21" s="2" customFormat="1" ht="15.75" customHeight="1">
      <c r="A64" s="347" t="s">
        <v>280</v>
      </c>
      <c r="B64" s="347"/>
      <c r="C64" s="347"/>
      <c r="D64" s="347"/>
      <c r="E64" s="284"/>
      <c r="F64" s="243" t="s">
        <v>278</v>
      </c>
      <c r="G64" s="244">
        <f>G63+G60</f>
        <v>4822</v>
      </c>
      <c r="H64" s="244">
        <f aca="true" t="shared" si="7" ref="H64:S64">H63+H60</f>
        <v>8626</v>
      </c>
      <c r="I64" s="244">
        <f t="shared" si="7"/>
        <v>9778</v>
      </c>
      <c r="J64" s="244">
        <f t="shared" si="7"/>
        <v>12673</v>
      </c>
      <c r="K64" s="244">
        <f t="shared" si="7"/>
        <v>12837</v>
      </c>
      <c r="L64" s="244">
        <f t="shared" si="7"/>
        <v>6461</v>
      </c>
      <c r="M64" s="244">
        <f t="shared" si="7"/>
        <v>20678</v>
      </c>
      <c r="N64" s="244">
        <f t="shared" si="7"/>
        <v>9926</v>
      </c>
      <c r="O64" s="244">
        <f t="shared" si="7"/>
        <v>10672</v>
      </c>
      <c r="P64" s="244">
        <f t="shared" si="7"/>
        <v>12673</v>
      </c>
      <c r="Q64" s="244">
        <f t="shared" si="7"/>
        <v>11943</v>
      </c>
      <c r="R64" s="244">
        <f t="shared" si="7"/>
        <v>6461</v>
      </c>
      <c r="S64" s="244">
        <f t="shared" si="7"/>
        <v>19932</v>
      </c>
      <c r="T64" s="3"/>
      <c r="U64" s="3"/>
    </row>
    <row r="65" spans="1:21" s="2" customFormat="1" ht="15.75" customHeight="1">
      <c r="A65" s="339" t="s">
        <v>363</v>
      </c>
      <c r="B65" s="335"/>
      <c r="C65" s="335"/>
      <c r="D65" s="335"/>
      <c r="E65" s="282" t="s">
        <v>279</v>
      </c>
      <c r="F65" s="238" t="s">
        <v>278</v>
      </c>
      <c r="G65" s="242">
        <f>G121</f>
        <v>3030</v>
      </c>
      <c r="H65" s="242">
        <f aca="true" t="shared" si="8" ref="H65:S65">H121</f>
        <v>5046</v>
      </c>
      <c r="I65" s="242">
        <f t="shared" si="8"/>
        <v>4175</v>
      </c>
      <c r="J65" s="242">
        <f t="shared" si="8"/>
        <v>8348</v>
      </c>
      <c r="K65" s="242">
        <f t="shared" si="8"/>
        <v>9601</v>
      </c>
      <c r="L65" s="242">
        <f t="shared" si="8"/>
        <v>3030</v>
      </c>
      <c r="M65" s="242">
        <f t="shared" si="8"/>
        <v>12393</v>
      </c>
      <c r="N65" s="242">
        <f t="shared" si="8"/>
        <v>6346</v>
      </c>
      <c r="O65" s="242">
        <f t="shared" si="8"/>
        <v>7585</v>
      </c>
      <c r="P65" s="242">
        <f t="shared" si="8"/>
        <v>8348</v>
      </c>
      <c r="Q65" s="242">
        <f t="shared" si="8"/>
        <v>6191</v>
      </c>
      <c r="R65" s="242">
        <f t="shared" si="8"/>
        <v>3030</v>
      </c>
      <c r="S65" s="242">
        <f t="shared" si="8"/>
        <v>14163</v>
      </c>
      <c r="T65" s="3"/>
      <c r="U65" s="3"/>
    </row>
    <row r="66" spans="1:21" s="2" customFormat="1" ht="15.75" customHeight="1">
      <c r="A66" s="347" t="s">
        <v>280</v>
      </c>
      <c r="B66" s="347"/>
      <c r="C66" s="347"/>
      <c r="D66" s="347"/>
      <c r="E66" s="38"/>
      <c r="F66" s="301" t="s">
        <v>278</v>
      </c>
      <c r="G66" s="244">
        <f aca="true" t="shared" si="9" ref="G66:S66">G65+G60</f>
        <v>5116</v>
      </c>
      <c r="H66" s="244">
        <f t="shared" si="9"/>
        <v>8920</v>
      </c>
      <c r="I66" s="244">
        <f t="shared" si="9"/>
        <v>9390</v>
      </c>
      <c r="J66" s="244">
        <f t="shared" si="9"/>
        <v>12967</v>
      </c>
      <c r="K66" s="244">
        <f t="shared" si="9"/>
        <v>15859</v>
      </c>
      <c r="L66" s="244">
        <f t="shared" si="9"/>
        <v>6755</v>
      </c>
      <c r="M66" s="244">
        <f t="shared" si="9"/>
        <v>20290</v>
      </c>
      <c r="N66" s="244">
        <f t="shared" si="9"/>
        <v>10220</v>
      </c>
      <c r="O66" s="244">
        <f t="shared" si="9"/>
        <v>13694</v>
      </c>
      <c r="P66" s="244">
        <f t="shared" si="9"/>
        <v>12967</v>
      </c>
      <c r="Q66" s="244">
        <f t="shared" si="9"/>
        <v>11555</v>
      </c>
      <c r="R66" s="244">
        <f t="shared" si="9"/>
        <v>6755</v>
      </c>
      <c r="S66" s="244">
        <f t="shared" si="9"/>
        <v>22954</v>
      </c>
      <c r="T66" s="3"/>
      <c r="U66" s="3"/>
    </row>
    <row r="67" spans="1:21" s="2" customFormat="1" ht="15.75" customHeight="1">
      <c r="A67" s="693" t="s">
        <v>364</v>
      </c>
      <c r="B67" s="341"/>
      <c r="C67" s="341"/>
      <c r="D67" s="341"/>
      <c r="E67" s="282" t="s">
        <v>276</v>
      </c>
      <c r="F67" s="253" t="s">
        <v>281</v>
      </c>
      <c r="G67" s="257">
        <v>1.26</v>
      </c>
      <c r="H67" s="257">
        <v>2.475</v>
      </c>
      <c r="I67" s="257">
        <v>3.4425</v>
      </c>
      <c r="J67" s="257">
        <v>2.9175</v>
      </c>
      <c r="K67" s="257">
        <v>4.44</v>
      </c>
      <c r="L67" s="257">
        <v>2.4</v>
      </c>
      <c r="M67" s="257">
        <v>5.1225</v>
      </c>
      <c r="N67" s="257">
        <v>2.475</v>
      </c>
      <c r="O67" s="257">
        <v>4.0425</v>
      </c>
      <c r="P67" s="257">
        <v>2.9175</v>
      </c>
      <c r="Q67" s="257">
        <v>3.5175</v>
      </c>
      <c r="R67" s="257">
        <v>2.7225</v>
      </c>
      <c r="S67" s="425">
        <v>5.7225</v>
      </c>
      <c r="T67" s="3"/>
      <c r="U67" s="3"/>
    </row>
    <row r="68" spans="1:21" s="2" customFormat="1" ht="15.75" customHeight="1">
      <c r="A68" s="694"/>
      <c r="B68" s="341"/>
      <c r="C68" s="341"/>
      <c r="D68" s="341"/>
      <c r="E68" s="282" t="s">
        <v>277</v>
      </c>
      <c r="F68" s="238" t="s">
        <v>278</v>
      </c>
      <c r="G68" s="247">
        <f aca="true" t="shared" si="10" ref="G68:S68">G67*1490</f>
        <v>1877.4</v>
      </c>
      <c r="H68" s="247">
        <f t="shared" si="10"/>
        <v>3687.75</v>
      </c>
      <c r="I68" s="247">
        <f t="shared" si="10"/>
        <v>5129.325</v>
      </c>
      <c r="J68" s="247">
        <f t="shared" si="10"/>
        <v>4347.075</v>
      </c>
      <c r="K68" s="247">
        <f t="shared" si="10"/>
        <v>6615.6</v>
      </c>
      <c r="L68" s="247">
        <f t="shared" si="10"/>
        <v>3576</v>
      </c>
      <c r="M68" s="247">
        <f t="shared" si="10"/>
        <v>7632.525</v>
      </c>
      <c r="N68" s="247">
        <f t="shared" si="10"/>
        <v>3687.75</v>
      </c>
      <c r="O68" s="247">
        <f t="shared" si="10"/>
        <v>6023.325000000001</v>
      </c>
      <c r="P68" s="247">
        <f t="shared" si="10"/>
        <v>4347.075</v>
      </c>
      <c r="Q68" s="247">
        <f t="shared" si="10"/>
        <v>5241.075</v>
      </c>
      <c r="R68" s="247">
        <f t="shared" si="10"/>
        <v>4056.525</v>
      </c>
      <c r="S68" s="247">
        <f t="shared" si="10"/>
        <v>8526.525</v>
      </c>
      <c r="T68" s="3"/>
      <c r="U68" s="3"/>
    </row>
    <row r="69" spans="1:21" s="2" customFormat="1" ht="15.75" customHeight="1">
      <c r="A69" s="335" t="s">
        <v>361</v>
      </c>
      <c r="B69" s="335"/>
      <c r="C69" s="335"/>
      <c r="D69" s="335"/>
      <c r="E69" s="282" t="s">
        <v>279</v>
      </c>
      <c r="F69" s="238" t="s">
        <v>278</v>
      </c>
      <c r="G69" s="242">
        <f>G122</f>
        <v>3072</v>
      </c>
      <c r="H69" s="242">
        <f aca="true" t="shared" si="11" ref="H69:S69">H122</f>
        <v>5088</v>
      </c>
      <c r="I69" s="242">
        <f t="shared" si="11"/>
        <v>4657</v>
      </c>
      <c r="J69" s="242">
        <f t="shared" si="11"/>
        <v>8390</v>
      </c>
      <c r="K69" s="242">
        <f t="shared" si="11"/>
        <v>7273</v>
      </c>
      <c r="L69" s="242">
        <f t="shared" si="11"/>
        <v>3072</v>
      </c>
      <c r="M69" s="242">
        <f t="shared" si="11"/>
        <v>11975</v>
      </c>
      <c r="N69" s="242">
        <f t="shared" si="11"/>
        <v>6388</v>
      </c>
      <c r="O69" s="242">
        <f t="shared" si="11"/>
        <v>4657</v>
      </c>
      <c r="P69" s="242">
        <f t="shared" si="11"/>
        <v>8390</v>
      </c>
      <c r="Q69" s="242">
        <f t="shared" si="11"/>
        <v>6673</v>
      </c>
      <c r="R69" s="242">
        <f t="shared" si="11"/>
        <v>3672</v>
      </c>
      <c r="S69" s="242">
        <f t="shared" si="11"/>
        <v>11235</v>
      </c>
      <c r="T69" s="3"/>
      <c r="U69" s="3"/>
    </row>
    <row r="70" spans="1:21" s="2" customFormat="1" ht="15.75" customHeight="1">
      <c r="A70" s="346" t="s">
        <v>280</v>
      </c>
      <c r="B70" s="347"/>
      <c r="C70" s="347"/>
      <c r="D70" s="347"/>
      <c r="E70" s="284"/>
      <c r="F70" s="243" t="s">
        <v>278</v>
      </c>
      <c r="G70" s="244">
        <f>G69+G68</f>
        <v>4949.4</v>
      </c>
      <c r="H70" s="244">
        <f aca="true" t="shared" si="12" ref="H70:S70">H69+H68</f>
        <v>8775.75</v>
      </c>
      <c r="I70" s="244">
        <f t="shared" si="12"/>
        <v>9786.325</v>
      </c>
      <c r="J70" s="244">
        <f t="shared" si="12"/>
        <v>12737.075</v>
      </c>
      <c r="K70" s="244">
        <f t="shared" si="12"/>
        <v>13888.6</v>
      </c>
      <c r="L70" s="244">
        <f t="shared" si="12"/>
        <v>6648</v>
      </c>
      <c r="M70" s="244">
        <f t="shared" si="12"/>
        <v>19607.525</v>
      </c>
      <c r="N70" s="244">
        <f t="shared" si="12"/>
        <v>10075.75</v>
      </c>
      <c r="O70" s="244">
        <f t="shared" si="12"/>
        <v>10680.325</v>
      </c>
      <c r="P70" s="244">
        <f t="shared" si="12"/>
        <v>12737.075</v>
      </c>
      <c r="Q70" s="244">
        <f t="shared" si="12"/>
        <v>11914.075</v>
      </c>
      <c r="R70" s="244">
        <f t="shared" si="12"/>
        <v>7728.525</v>
      </c>
      <c r="S70" s="244">
        <f t="shared" si="12"/>
        <v>19761.525</v>
      </c>
      <c r="T70" s="3"/>
      <c r="U70" s="3"/>
    </row>
    <row r="71" spans="1:21" s="2" customFormat="1" ht="15.75" customHeight="1">
      <c r="A71" s="339" t="s">
        <v>362</v>
      </c>
      <c r="B71" s="335"/>
      <c r="C71" s="335"/>
      <c r="D71" s="335"/>
      <c r="E71" s="282" t="s">
        <v>279</v>
      </c>
      <c r="F71" s="238" t="s">
        <v>278</v>
      </c>
      <c r="G71" s="242">
        <f>G123</f>
        <v>2736</v>
      </c>
      <c r="H71" s="242">
        <f aca="true" t="shared" si="13" ref="H71:S71">H123</f>
        <v>4752</v>
      </c>
      <c r="I71" s="242">
        <f t="shared" si="13"/>
        <v>4563</v>
      </c>
      <c r="J71" s="242">
        <f t="shared" si="13"/>
        <v>8054</v>
      </c>
      <c r="K71" s="242">
        <f t="shared" si="13"/>
        <v>7179</v>
      </c>
      <c r="L71" s="242">
        <f t="shared" si="13"/>
        <v>2736</v>
      </c>
      <c r="M71" s="242">
        <f t="shared" si="13"/>
        <v>12781</v>
      </c>
      <c r="N71" s="242">
        <f t="shared" si="13"/>
        <v>6052</v>
      </c>
      <c r="O71" s="242">
        <f t="shared" si="13"/>
        <v>4563</v>
      </c>
      <c r="P71" s="242">
        <f t="shared" si="13"/>
        <v>8054</v>
      </c>
      <c r="Q71" s="242">
        <f t="shared" si="13"/>
        <v>6579</v>
      </c>
      <c r="R71" s="242">
        <f t="shared" si="13"/>
        <v>3336</v>
      </c>
      <c r="S71" s="242">
        <f t="shared" si="13"/>
        <v>11141</v>
      </c>
      <c r="T71" s="3"/>
      <c r="U71" s="3"/>
    </row>
    <row r="72" spans="1:21" s="2" customFormat="1" ht="15.75" customHeight="1">
      <c r="A72" s="347" t="s">
        <v>280</v>
      </c>
      <c r="B72" s="347"/>
      <c r="C72" s="347"/>
      <c r="D72" s="347"/>
      <c r="E72" s="284"/>
      <c r="F72" s="243" t="s">
        <v>278</v>
      </c>
      <c r="G72" s="244">
        <f>G71+G68</f>
        <v>4613.4</v>
      </c>
      <c r="H72" s="244">
        <f aca="true" t="shared" si="14" ref="H72:S72">H71+H68</f>
        <v>8439.75</v>
      </c>
      <c r="I72" s="244">
        <f t="shared" si="14"/>
        <v>9692.325</v>
      </c>
      <c r="J72" s="244">
        <f t="shared" si="14"/>
        <v>12401.075</v>
      </c>
      <c r="K72" s="244">
        <f t="shared" si="14"/>
        <v>13794.6</v>
      </c>
      <c r="L72" s="244">
        <f t="shared" si="14"/>
        <v>6312</v>
      </c>
      <c r="M72" s="244">
        <f t="shared" si="14"/>
        <v>20413.525</v>
      </c>
      <c r="N72" s="244">
        <f t="shared" si="14"/>
        <v>9739.75</v>
      </c>
      <c r="O72" s="244">
        <f t="shared" si="14"/>
        <v>10586.325</v>
      </c>
      <c r="P72" s="244">
        <f t="shared" si="14"/>
        <v>12401.075</v>
      </c>
      <c r="Q72" s="244">
        <f t="shared" si="14"/>
        <v>11820.075</v>
      </c>
      <c r="R72" s="244">
        <f t="shared" si="14"/>
        <v>7392.525</v>
      </c>
      <c r="S72" s="244">
        <f t="shared" si="14"/>
        <v>19667.525</v>
      </c>
      <c r="T72" s="3"/>
      <c r="U72" s="3"/>
    </row>
    <row r="73" spans="1:21" s="2" customFormat="1" ht="15.75" customHeight="1">
      <c r="A73" s="339" t="s">
        <v>363</v>
      </c>
      <c r="B73" s="335"/>
      <c r="C73" s="335"/>
      <c r="D73" s="335"/>
      <c r="E73" s="282" t="s">
        <v>279</v>
      </c>
      <c r="F73" s="238" t="s">
        <v>278</v>
      </c>
      <c r="G73" s="242">
        <f>G124</f>
        <v>3030</v>
      </c>
      <c r="H73" s="242">
        <f aca="true" t="shared" si="15" ref="H73:S73">H124</f>
        <v>5046</v>
      </c>
      <c r="I73" s="242">
        <f t="shared" si="15"/>
        <v>4175</v>
      </c>
      <c r="J73" s="242">
        <f t="shared" si="15"/>
        <v>8348</v>
      </c>
      <c r="K73" s="242">
        <f t="shared" si="15"/>
        <v>10201</v>
      </c>
      <c r="L73" s="242">
        <f t="shared" si="15"/>
        <v>3030</v>
      </c>
      <c r="M73" s="242">
        <f t="shared" si="15"/>
        <v>12393</v>
      </c>
      <c r="N73" s="242">
        <f t="shared" si="15"/>
        <v>6346</v>
      </c>
      <c r="O73" s="242">
        <f t="shared" si="15"/>
        <v>7585</v>
      </c>
      <c r="P73" s="242">
        <f t="shared" si="15"/>
        <v>8348</v>
      </c>
      <c r="Q73" s="242">
        <f t="shared" si="15"/>
        <v>6191</v>
      </c>
      <c r="R73" s="242">
        <f t="shared" si="15"/>
        <v>3630</v>
      </c>
      <c r="S73" s="242">
        <f t="shared" si="15"/>
        <v>14163</v>
      </c>
      <c r="T73" s="3"/>
      <c r="U73" s="3"/>
    </row>
    <row r="74" spans="1:21" s="2" customFormat="1" ht="15.75" customHeight="1">
      <c r="A74" s="347" t="s">
        <v>280</v>
      </c>
      <c r="B74" s="347"/>
      <c r="C74" s="347"/>
      <c r="D74" s="347"/>
      <c r="E74" s="190"/>
      <c r="F74" s="301" t="s">
        <v>278</v>
      </c>
      <c r="G74" s="244">
        <f aca="true" t="shared" si="16" ref="G74:S74">G73+G68</f>
        <v>4907.4</v>
      </c>
      <c r="H74" s="244">
        <f t="shared" si="16"/>
        <v>8733.75</v>
      </c>
      <c r="I74" s="244">
        <f t="shared" si="16"/>
        <v>9304.325</v>
      </c>
      <c r="J74" s="244">
        <f t="shared" si="16"/>
        <v>12695.075</v>
      </c>
      <c r="K74" s="244">
        <f t="shared" si="16"/>
        <v>16816.6</v>
      </c>
      <c r="L74" s="244">
        <f t="shared" si="16"/>
        <v>6606</v>
      </c>
      <c r="M74" s="244">
        <f t="shared" si="16"/>
        <v>20025.525</v>
      </c>
      <c r="N74" s="244">
        <f t="shared" si="16"/>
        <v>10033.75</v>
      </c>
      <c r="O74" s="244">
        <f t="shared" si="16"/>
        <v>13608.325</v>
      </c>
      <c r="P74" s="244">
        <f t="shared" si="16"/>
        <v>12695.075</v>
      </c>
      <c r="Q74" s="244">
        <f t="shared" si="16"/>
        <v>11432.075</v>
      </c>
      <c r="R74" s="244">
        <f t="shared" si="16"/>
        <v>7686.525</v>
      </c>
      <c r="S74" s="244">
        <f t="shared" si="16"/>
        <v>22689.525</v>
      </c>
      <c r="T74" s="3"/>
      <c r="U74" s="3"/>
    </row>
    <row r="75" spans="1:21" s="2" customFormat="1" ht="15.75">
      <c r="A75" s="156" t="s">
        <v>139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3"/>
      <c r="U75" s="3"/>
    </row>
    <row r="76" spans="1:19" ht="15.75">
      <c r="A76" s="286" t="s">
        <v>272</v>
      </c>
      <c r="B76" s="290"/>
      <c r="C76" s="290"/>
      <c r="D76" s="290"/>
      <c r="E76" s="426"/>
      <c r="F76" s="427">
        <v>0.35</v>
      </c>
      <c r="G76" s="350" t="s">
        <v>0</v>
      </c>
      <c r="H76" s="350" t="s">
        <v>0</v>
      </c>
      <c r="I76" s="350" t="s">
        <v>0</v>
      </c>
      <c r="J76" s="350" t="s">
        <v>0</v>
      </c>
      <c r="K76" s="350" t="s">
        <v>2</v>
      </c>
      <c r="L76" s="350" t="s">
        <v>0</v>
      </c>
      <c r="M76" s="350" t="s">
        <v>0</v>
      </c>
      <c r="N76" s="350" t="s">
        <v>0</v>
      </c>
      <c r="O76" s="350" t="s">
        <v>2</v>
      </c>
      <c r="P76" s="350" t="s">
        <v>0</v>
      </c>
      <c r="Q76" s="350" t="s">
        <v>0</v>
      </c>
      <c r="R76" s="350" t="s">
        <v>0</v>
      </c>
      <c r="S76" s="350" t="s">
        <v>2</v>
      </c>
    </row>
    <row r="77" spans="1:20" ht="15.75">
      <c r="A77" s="289" t="s">
        <v>113</v>
      </c>
      <c r="B77" s="426"/>
      <c r="C77" s="426"/>
      <c r="D77" s="426"/>
      <c r="E77" s="287"/>
      <c r="F77" s="233">
        <v>1.3</v>
      </c>
      <c r="G77" s="350" t="s">
        <v>0</v>
      </c>
      <c r="H77" s="350" t="s">
        <v>0</v>
      </c>
      <c r="I77" s="350" t="s">
        <v>1</v>
      </c>
      <c r="J77" s="350" t="s">
        <v>0</v>
      </c>
      <c r="K77" s="350" t="s">
        <v>1</v>
      </c>
      <c r="L77" s="350" t="s">
        <v>0</v>
      </c>
      <c r="M77" s="350" t="s">
        <v>1</v>
      </c>
      <c r="N77" s="350" t="s">
        <v>0</v>
      </c>
      <c r="O77" s="350" t="s">
        <v>1</v>
      </c>
      <c r="P77" s="350" t="s">
        <v>0</v>
      </c>
      <c r="Q77" s="350" t="s">
        <v>1</v>
      </c>
      <c r="R77" s="350" t="s">
        <v>0</v>
      </c>
      <c r="S77" s="350" t="s">
        <v>1</v>
      </c>
      <c r="T77" s="4" t="s">
        <v>81</v>
      </c>
    </row>
    <row r="78" spans="1:21" s="2" customFormat="1" ht="15.75">
      <c r="A78" s="289" t="s">
        <v>76</v>
      </c>
      <c r="B78" s="288"/>
      <c r="C78" s="288"/>
      <c r="D78" s="288"/>
      <c r="E78" s="288"/>
      <c r="F78" s="233" t="s">
        <v>371</v>
      </c>
      <c r="G78" s="350" t="s">
        <v>0</v>
      </c>
      <c r="H78" s="350" t="s">
        <v>1</v>
      </c>
      <c r="I78" s="350" t="s">
        <v>1</v>
      </c>
      <c r="J78" s="350" t="s">
        <v>1</v>
      </c>
      <c r="K78" s="350" t="s">
        <v>1</v>
      </c>
      <c r="L78" s="350" t="s">
        <v>1</v>
      </c>
      <c r="M78" s="350" t="s">
        <v>1</v>
      </c>
      <c r="N78" s="350" t="s">
        <v>1</v>
      </c>
      <c r="O78" s="350" t="s">
        <v>1</v>
      </c>
      <c r="P78" s="350" t="s">
        <v>1</v>
      </c>
      <c r="Q78" s="350" t="s">
        <v>1</v>
      </c>
      <c r="R78" s="350" t="s">
        <v>1</v>
      </c>
      <c r="S78" s="350" t="s">
        <v>1</v>
      </c>
      <c r="T78" s="3"/>
      <c r="U78" s="3"/>
    </row>
    <row r="79" spans="1:21" s="2" customFormat="1" ht="15.75">
      <c r="A79" s="289" t="s">
        <v>77</v>
      </c>
      <c r="B79" s="292"/>
      <c r="C79" s="292"/>
      <c r="D79" s="292"/>
      <c r="E79" s="287"/>
      <c r="F79" s="233">
        <v>1.4</v>
      </c>
      <c r="G79" s="350" t="s">
        <v>0</v>
      </c>
      <c r="H79" s="350" t="s">
        <v>0</v>
      </c>
      <c r="I79" s="350" t="s">
        <v>1</v>
      </c>
      <c r="J79" s="350" t="s">
        <v>0</v>
      </c>
      <c r="K79" s="350" t="s">
        <v>1</v>
      </c>
      <c r="L79" s="350" t="s">
        <v>0</v>
      </c>
      <c r="M79" s="350" t="s">
        <v>1</v>
      </c>
      <c r="N79" s="350" t="s">
        <v>0</v>
      </c>
      <c r="O79" s="350" t="s">
        <v>1</v>
      </c>
      <c r="P79" s="350" t="s">
        <v>0</v>
      </c>
      <c r="Q79" s="350" t="s">
        <v>1</v>
      </c>
      <c r="R79" s="350" t="s">
        <v>0</v>
      </c>
      <c r="S79" s="350" t="s">
        <v>0</v>
      </c>
      <c r="T79" s="3"/>
      <c r="U79" s="3"/>
    </row>
    <row r="80" spans="1:21" s="2" customFormat="1" ht="6" customHeight="1">
      <c r="A80" s="352"/>
      <c r="B80" s="312"/>
      <c r="C80" s="312"/>
      <c r="D80" s="312"/>
      <c r="E80" s="312"/>
      <c r="F80" s="20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"/>
      <c r="U80" s="3"/>
    </row>
    <row r="81" spans="1:19" ht="15.75">
      <c r="A81" s="293" t="s">
        <v>273</v>
      </c>
      <c r="B81" s="294"/>
      <c r="C81" s="294"/>
      <c r="D81" s="294"/>
      <c r="E81" s="294"/>
      <c r="F81" s="229">
        <v>0.35</v>
      </c>
      <c r="G81" s="325" t="s">
        <v>0</v>
      </c>
      <c r="H81" s="325" t="s">
        <v>2</v>
      </c>
      <c r="I81" s="325" t="s">
        <v>2</v>
      </c>
      <c r="J81" s="325" t="s">
        <v>2</v>
      </c>
      <c r="K81" s="325" t="s">
        <v>0</v>
      </c>
      <c r="L81" s="325" t="s">
        <v>2</v>
      </c>
      <c r="M81" s="325" t="s">
        <v>2</v>
      </c>
      <c r="N81" s="325" t="s">
        <v>2</v>
      </c>
      <c r="O81" s="325" t="s">
        <v>0</v>
      </c>
      <c r="P81" s="325" t="s">
        <v>2</v>
      </c>
      <c r="Q81" s="325" t="s">
        <v>2</v>
      </c>
      <c r="R81" s="325" t="s">
        <v>2</v>
      </c>
      <c r="S81" s="325" t="s">
        <v>0</v>
      </c>
    </row>
    <row r="82" spans="1:19" ht="15.75">
      <c r="A82" s="295" t="s">
        <v>274</v>
      </c>
      <c r="B82" s="296"/>
      <c r="C82" s="296"/>
      <c r="D82" s="296"/>
      <c r="E82" s="298"/>
      <c r="F82" s="227">
        <v>0.35</v>
      </c>
      <c r="G82" s="325" t="s">
        <v>0</v>
      </c>
      <c r="H82" s="325" t="s">
        <v>0</v>
      </c>
      <c r="I82" s="325" t="s">
        <v>2</v>
      </c>
      <c r="J82" s="325" t="s">
        <v>0</v>
      </c>
      <c r="K82" s="325" t="s">
        <v>0</v>
      </c>
      <c r="L82" s="325" t="s">
        <v>0</v>
      </c>
      <c r="M82" s="325" t="s">
        <v>2</v>
      </c>
      <c r="N82" s="325" t="s">
        <v>0</v>
      </c>
      <c r="O82" s="325" t="s">
        <v>0</v>
      </c>
      <c r="P82" s="325" t="s">
        <v>0</v>
      </c>
      <c r="Q82" s="325" t="s">
        <v>2</v>
      </c>
      <c r="R82" s="325" t="s">
        <v>0</v>
      </c>
      <c r="S82" s="325" t="s">
        <v>2</v>
      </c>
    </row>
    <row r="83" spans="1:21" ht="15.75">
      <c r="A83" s="295" t="s">
        <v>270</v>
      </c>
      <c r="B83" s="294"/>
      <c r="C83" s="294"/>
      <c r="D83" s="294"/>
      <c r="E83" s="294"/>
      <c r="F83" s="229">
        <v>0.4</v>
      </c>
      <c r="G83" s="325" t="s">
        <v>0</v>
      </c>
      <c r="H83" s="325" t="s">
        <v>0</v>
      </c>
      <c r="I83" s="325" t="s">
        <v>0</v>
      </c>
      <c r="J83" s="325" t="s">
        <v>2</v>
      </c>
      <c r="K83" s="325" t="s">
        <v>0</v>
      </c>
      <c r="L83" s="325" t="s">
        <v>0</v>
      </c>
      <c r="M83" s="325" t="s">
        <v>0</v>
      </c>
      <c r="N83" s="325" t="s">
        <v>0</v>
      </c>
      <c r="O83" s="325" t="s">
        <v>0</v>
      </c>
      <c r="P83" s="325" t="s">
        <v>2</v>
      </c>
      <c r="Q83" s="325" t="s">
        <v>0</v>
      </c>
      <c r="R83" s="325" t="s">
        <v>0</v>
      </c>
      <c r="S83" s="325" t="s">
        <v>0</v>
      </c>
      <c r="T83" s="3" t="s">
        <v>79</v>
      </c>
      <c r="U83" s="4" t="s">
        <v>80</v>
      </c>
    </row>
    <row r="84" spans="1:19" ht="15.75">
      <c r="A84" s="293" t="s">
        <v>7</v>
      </c>
      <c r="B84" s="296"/>
      <c r="C84" s="296"/>
      <c r="D84" s="296"/>
      <c r="E84" s="298"/>
      <c r="F84" s="230">
        <v>0.01</v>
      </c>
      <c r="G84" s="325" t="s">
        <v>0</v>
      </c>
      <c r="H84" s="325" t="s">
        <v>1</v>
      </c>
      <c r="I84" s="325" t="s">
        <v>0</v>
      </c>
      <c r="J84" s="325" t="s">
        <v>1</v>
      </c>
      <c r="K84" s="325" t="s">
        <v>0</v>
      </c>
      <c r="L84" s="325" t="s">
        <v>1</v>
      </c>
      <c r="M84" s="325" t="s">
        <v>0</v>
      </c>
      <c r="N84" s="325" t="s">
        <v>1</v>
      </c>
      <c r="O84" s="325" t="s">
        <v>0</v>
      </c>
      <c r="P84" s="325" t="s">
        <v>1</v>
      </c>
      <c r="Q84" s="325" t="s">
        <v>0</v>
      </c>
      <c r="R84" s="325" t="s">
        <v>1</v>
      </c>
      <c r="S84" s="325" t="s">
        <v>0</v>
      </c>
    </row>
    <row r="85" spans="1:19" ht="15.75">
      <c r="A85" s="409" t="s">
        <v>304</v>
      </c>
      <c r="B85" s="410"/>
      <c r="C85" s="410"/>
      <c r="D85" s="410"/>
      <c r="E85" s="411"/>
      <c r="F85" s="412">
        <v>0.4</v>
      </c>
      <c r="G85" s="325" t="s">
        <v>0</v>
      </c>
      <c r="H85" s="325" t="s">
        <v>1</v>
      </c>
      <c r="I85" s="325" t="s">
        <v>1</v>
      </c>
      <c r="J85" s="325" t="s">
        <v>1</v>
      </c>
      <c r="K85" s="325" t="s">
        <v>1</v>
      </c>
      <c r="L85" s="325" t="s">
        <v>1</v>
      </c>
      <c r="M85" s="325" t="s">
        <v>1</v>
      </c>
      <c r="N85" s="325" t="s">
        <v>1</v>
      </c>
      <c r="O85" s="325" t="s">
        <v>1</v>
      </c>
      <c r="P85" s="325" t="s">
        <v>1</v>
      </c>
      <c r="Q85" s="325" t="s">
        <v>1</v>
      </c>
      <c r="R85" s="325" t="s">
        <v>1</v>
      </c>
      <c r="S85" s="325" t="s">
        <v>1</v>
      </c>
    </row>
    <row r="86" spans="1:19" ht="15.75">
      <c r="A86" s="295" t="s">
        <v>262</v>
      </c>
      <c r="B86" s="296"/>
      <c r="C86" s="296"/>
      <c r="D86" s="296"/>
      <c r="E86" s="353"/>
      <c r="F86" s="231">
        <v>0.1</v>
      </c>
      <c r="G86" s="325" t="s">
        <v>0</v>
      </c>
      <c r="H86" s="325" t="s">
        <v>1</v>
      </c>
      <c r="I86" s="325" t="s">
        <v>1</v>
      </c>
      <c r="J86" s="325" t="s">
        <v>1</v>
      </c>
      <c r="K86" s="325" t="s">
        <v>1</v>
      </c>
      <c r="L86" s="325" t="s">
        <v>1</v>
      </c>
      <c r="M86" s="325" t="s">
        <v>1</v>
      </c>
      <c r="N86" s="325" t="s">
        <v>1</v>
      </c>
      <c r="O86" s="325" t="s">
        <v>1</v>
      </c>
      <c r="P86" s="325" t="s">
        <v>1</v>
      </c>
      <c r="Q86" s="325" t="s">
        <v>1</v>
      </c>
      <c r="R86" s="325" t="s">
        <v>1</v>
      </c>
      <c r="S86" s="325" t="s">
        <v>1</v>
      </c>
    </row>
    <row r="87" spans="1:21" s="2" customFormat="1" ht="15" customHeight="1">
      <c r="A87" s="293" t="s">
        <v>269</v>
      </c>
      <c r="B87" s="298"/>
      <c r="C87" s="298"/>
      <c r="D87" s="294"/>
      <c r="E87" s="298"/>
      <c r="F87" s="229">
        <v>0.3</v>
      </c>
      <c r="G87" s="325" t="s">
        <v>0</v>
      </c>
      <c r="H87" s="325" t="s">
        <v>2</v>
      </c>
      <c r="I87" s="325" t="s">
        <v>0</v>
      </c>
      <c r="J87" s="325" t="s">
        <v>0</v>
      </c>
      <c r="K87" s="325" t="s">
        <v>2</v>
      </c>
      <c r="L87" s="325" t="s">
        <v>0</v>
      </c>
      <c r="M87" s="325" t="s">
        <v>0</v>
      </c>
      <c r="N87" s="325" t="s">
        <v>0</v>
      </c>
      <c r="O87" s="325" t="s">
        <v>2</v>
      </c>
      <c r="P87" s="325" t="s">
        <v>0</v>
      </c>
      <c r="Q87" s="325" t="s">
        <v>2</v>
      </c>
      <c r="R87" s="325" t="s">
        <v>0</v>
      </c>
      <c r="S87" s="325" t="s">
        <v>0</v>
      </c>
      <c r="T87" s="3"/>
      <c r="U87" s="3"/>
    </row>
    <row r="88" spans="1:21" s="2" customFormat="1" ht="15" customHeight="1">
      <c r="A88" s="293" t="s">
        <v>263</v>
      </c>
      <c r="B88" s="294"/>
      <c r="C88" s="294"/>
      <c r="D88" s="296"/>
      <c r="E88" s="298"/>
      <c r="F88" s="229">
        <v>0.5</v>
      </c>
      <c r="G88" s="325" t="s">
        <v>0</v>
      </c>
      <c r="H88" s="325" t="s">
        <v>0</v>
      </c>
      <c r="I88" s="325" t="s">
        <v>2</v>
      </c>
      <c r="J88" s="325" t="s">
        <v>0</v>
      </c>
      <c r="K88" s="325" t="s">
        <v>0</v>
      </c>
      <c r="L88" s="325" t="s">
        <v>0</v>
      </c>
      <c r="M88" s="325" t="s">
        <v>2</v>
      </c>
      <c r="N88" s="325" t="s">
        <v>0</v>
      </c>
      <c r="O88" s="325" t="s">
        <v>2</v>
      </c>
      <c r="P88" s="325" t="s">
        <v>0</v>
      </c>
      <c r="Q88" s="325" t="s">
        <v>2</v>
      </c>
      <c r="R88" s="325" t="s">
        <v>0</v>
      </c>
      <c r="S88" s="325" t="s">
        <v>2</v>
      </c>
      <c r="T88" s="3"/>
      <c r="U88" s="3"/>
    </row>
    <row r="89" spans="1:21" s="2" customFormat="1" ht="15.75">
      <c r="A89" s="293" t="s">
        <v>268</v>
      </c>
      <c r="B89" s="298"/>
      <c r="C89" s="298"/>
      <c r="D89" s="294"/>
      <c r="E89" s="298"/>
      <c r="F89" s="229">
        <v>0.3</v>
      </c>
      <c r="G89" s="325" t="s">
        <v>0</v>
      </c>
      <c r="H89" s="325" t="s">
        <v>2</v>
      </c>
      <c r="I89" s="325" t="s">
        <v>0</v>
      </c>
      <c r="J89" s="325" t="s">
        <v>0</v>
      </c>
      <c r="K89" s="325" t="s">
        <v>2</v>
      </c>
      <c r="L89" s="325" t="s">
        <v>0</v>
      </c>
      <c r="M89" s="325" t="s">
        <v>0</v>
      </c>
      <c r="N89" s="325" t="s">
        <v>0</v>
      </c>
      <c r="O89" s="325" t="s">
        <v>2</v>
      </c>
      <c r="P89" s="325" t="s">
        <v>0</v>
      </c>
      <c r="Q89" s="325" t="s">
        <v>2</v>
      </c>
      <c r="R89" s="325" t="s">
        <v>0</v>
      </c>
      <c r="S89" s="325" t="s">
        <v>0</v>
      </c>
      <c r="T89" s="3"/>
      <c r="U89" s="3"/>
    </row>
    <row r="90" spans="1:21" s="2" customFormat="1" ht="15.75">
      <c r="A90" s="293" t="s">
        <v>267</v>
      </c>
      <c r="B90" s="294"/>
      <c r="C90" s="294"/>
      <c r="D90" s="294"/>
      <c r="E90" s="298"/>
      <c r="F90" s="229">
        <v>0.2</v>
      </c>
      <c r="G90" s="325" t="s">
        <v>0</v>
      </c>
      <c r="H90" s="325" t="s">
        <v>0</v>
      </c>
      <c r="I90" s="325" t="s">
        <v>0</v>
      </c>
      <c r="J90" s="325" t="s">
        <v>0</v>
      </c>
      <c r="K90" s="325" t="s">
        <v>58</v>
      </c>
      <c r="L90" s="325" t="s">
        <v>0</v>
      </c>
      <c r="M90" s="325" t="s">
        <v>2</v>
      </c>
      <c r="N90" s="325" t="s">
        <v>0</v>
      </c>
      <c r="O90" s="325" t="s">
        <v>2</v>
      </c>
      <c r="P90" s="325" t="s">
        <v>0</v>
      </c>
      <c r="Q90" s="325" t="s">
        <v>0</v>
      </c>
      <c r="R90" s="325" t="s">
        <v>0</v>
      </c>
      <c r="S90" s="325" t="s">
        <v>2</v>
      </c>
      <c r="T90" s="3"/>
      <c r="U90" s="3"/>
    </row>
    <row r="91" spans="1:21" s="2" customFormat="1" ht="15.75">
      <c r="A91" s="293" t="s">
        <v>333</v>
      </c>
      <c r="B91" s="298"/>
      <c r="C91" s="298"/>
      <c r="D91" s="296"/>
      <c r="E91" s="298"/>
      <c r="F91" s="229">
        <v>0.2</v>
      </c>
      <c r="G91" s="325" t="s">
        <v>0</v>
      </c>
      <c r="H91" s="325" t="s">
        <v>2</v>
      </c>
      <c r="I91" s="325" t="s">
        <v>0</v>
      </c>
      <c r="J91" s="325" t="s">
        <v>2</v>
      </c>
      <c r="K91" s="325" t="s">
        <v>0</v>
      </c>
      <c r="L91" s="325" t="s">
        <v>2</v>
      </c>
      <c r="M91" s="325" t="s">
        <v>0</v>
      </c>
      <c r="N91" s="325" t="s">
        <v>2</v>
      </c>
      <c r="O91" s="325" t="s">
        <v>0</v>
      </c>
      <c r="P91" s="325" t="s">
        <v>2</v>
      </c>
      <c r="Q91" s="325" t="s">
        <v>0</v>
      </c>
      <c r="R91" s="325" t="s">
        <v>2</v>
      </c>
      <c r="S91" s="325" t="s">
        <v>0</v>
      </c>
      <c r="T91" s="3"/>
      <c r="U91" s="3"/>
    </row>
    <row r="92" spans="1:21" s="2" customFormat="1" ht="15" customHeight="1">
      <c r="A92" s="293" t="s">
        <v>271</v>
      </c>
      <c r="B92" s="298"/>
      <c r="C92" s="298"/>
      <c r="D92" s="294"/>
      <c r="E92" s="298"/>
      <c r="F92" s="229">
        <v>0.2</v>
      </c>
      <c r="G92" s="325" t="s">
        <v>0</v>
      </c>
      <c r="H92" s="325" t="s">
        <v>0</v>
      </c>
      <c r="I92" s="325" t="s">
        <v>2</v>
      </c>
      <c r="J92" s="325" t="s">
        <v>0</v>
      </c>
      <c r="K92" s="325" t="s">
        <v>2</v>
      </c>
      <c r="L92" s="325" t="s">
        <v>0</v>
      </c>
      <c r="M92" s="325" t="s">
        <v>0</v>
      </c>
      <c r="N92" s="325" t="s">
        <v>0</v>
      </c>
      <c r="O92" s="325" t="s">
        <v>2</v>
      </c>
      <c r="P92" s="325" t="s">
        <v>0</v>
      </c>
      <c r="Q92" s="325" t="s">
        <v>2</v>
      </c>
      <c r="R92" s="325" t="s">
        <v>0</v>
      </c>
      <c r="S92" s="325" t="s">
        <v>58</v>
      </c>
      <c r="T92" s="3"/>
      <c r="U92" s="3"/>
    </row>
    <row r="93" spans="1:21" s="2" customFormat="1" ht="15.75">
      <c r="A93" s="295" t="s">
        <v>265</v>
      </c>
      <c r="B93" s="294"/>
      <c r="C93" s="294"/>
      <c r="D93" s="294"/>
      <c r="E93" s="353"/>
      <c r="F93" s="231">
        <v>0.4</v>
      </c>
      <c r="G93" s="700" t="s">
        <v>264</v>
      </c>
      <c r="H93" s="701"/>
      <c r="I93" s="701"/>
      <c r="J93" s="701"/>
      <c r="K93" s="701"/>
      <c r="L93" s="701"/>
      <c r="M93" s="701"/>
      <c r="N93" s="701"/>
      <c r="O93" s="701"/>
      <c r="P93" s="701"/>
      <c r="Q93" s="701"/>
      <c r="R93" s="701"/>
      <c r="S93" s="702"/>
      <c r="T93" s="3"/>
      <c r="U93" s="3"/>
    </row>
    <row r="94" spans="1:21" s="2" customFormat="1" ht="8.25" customHeight="1">
      <c r="A94" s="352"/>
      <c r="B94" s="312"/>
      <c r="C94" s="312"/>
      <c r="D94" s="312"/>
      <c r="E94" s="312"/>
      <c r="F94" s="20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"/>
      <c r="U94" s="3"/>
    </row>
    <row r="95" spans="1:21" s="2" customFormat="1" ht="15" customHeight="1">
      <c r="A95" s="306"/>
      <c r="B95" s="243" t="s">
        <v>294</v>
      </c>
      <c r="C95" s="243" t="s">
        <v>295</v>
      </c>
      <c r="D95" s="243" t="s">
        <v>302</v>
      </c>
      <c r="E95" s="300" t="s">
        <v>303</v>
      </c>
      <c r="F95" s="355"/>
      <c r="G95" s="224">
        <v>2</v>
      </c>
      <c r="H95" s="318">
        <v>15</v>
      </c>
      <c r="I95" s="318">
        <v>30</v>
      </c>
      <c r="J95" s="318">
        <v>45</v>
      </c>
      <c r="K95" s="318">
        <v>60</v>
      </c>
      <c r="L95" s="318">
        <v>75</v>
      </c>
      <c r="M95" s="318">
        <v>90</v>
      </c>
      <c r="N95" s="318">
        <v>105</v>
      </c>
      <c r="O95" s="318">
        <v>120</v>
      </c>
      <c r="P95" s="318">
        <v>135</v>
      </c>
      <c r="Q95" s="318">
        <v>150</v>
      </c>
      <c r="R95" s="318">
        <v>165</v>
      </c>
      <c r="S95" s="318">
        <v>180</v>
      </c>
      <c r="T95" s="3"/>
      <c r="U95" s="3"/>
    </row>
    <row r="96" spans="1:21" s="2" customFormat="1" ht="15">
      <c r="A96" s="299" t="s">
        <v>391</v>
      </c>
      <c r="B96" s="243">
        <v>420</v>
      </c>
      <c r="C96" s="243">
        <v>4.2</v>
      </c>
      <c r="D96" s="243" t="s">
        <v>299</v>
      </c>
      <c r="E96" s="300">
        <f aca="true" t="shared" si="17" ref="E96:E112">B96*C96</f>
        <v>1764</v>
      </c>
      <c r="F96" s="243"/>
      <c r="G96" s="363">
        <f>E96</f>
        <v>1764</v>
      </c>
      <c r="H96" s="364">
        <f>E96</f>
        <v>1764</v>
      </c>
      <c r="I96" s="364">
        <f>E96</f>
        <v>1764</v>
      </c>
      <c r="J96" s="364">
        <f>E96</f>
        <v>1764</v>
      </c>
      <c r="K96" s="364">
        <f>E96</f>
        <v>1764</v>
      </c>
      <c r="L96" s="364">
        <f>E96</f>
        <v>1764</v>
      </c>
      <c r="M96" s="364">
        <f>E96</f>
        <v>1764</v>
      </c>
      <c r="N96" s="364">
        <f>E96</f>
        <v>1764</v>
      </c>
      <c r="O96" s="364">
        <f>N96</f>
        <v>1764</v>
      </c>
      <c r="P96" s="364">
        <f>E96</f>
        <v>1764</v>
      </c>
      <c r="Q96" s="364">
        <f>E96</f>
        <v>1764</v>
      </c>
      <c r="R96" s="364">
        <f>E96</f>
        <v>1764</v>
      </c>
      <c r="S96" s="364">
        <f>E96</f>
        <v>1764</v>
      </c>
      <c r="T96" s="3"/>
      <c r="U96" s="3"/>
    </row>
    <row r="97" spans="1:21" s="2" customFormat="1" ht="15">
      <c r="A97" s="365" t="s">
        <v>389</v>
      </c>
      <c r="B97" s="301">
        <v>420</v>
      </c>
      <c r="C97" s="243">
        <v>5.6</v>
      </c>
      <c r="D97" s="243" t="s">
        <v>299</v>
      </c>
      <c r="E97" s="300">
        <f t="shared" si="17"/>
        <v>2352</v>
      </c>
      <c r="F97" s="243"/>
      <c r="G97" s="361">
        <f>E97</f>
        <v>2352</v>
      </c>
      <c r="H97" s="359">
        <f>E97</f>
        <v>2352</v>
      </c>
      <c r="I97" s="359">
        <f>E97</f>
        <v>2352</v>
      </c>
      <c r="J97" s="359">
        <f>E97</f>
        <v>2352</v>
      </c>
      <c r="K97" s="359">
        <f>E97</f>
        <v>2352</v>
      </c>
      <c r="L97" s="359">
        <f>E97</f>
        <v>2352</v>
      </c>
      <c r="M97" s="359">
        <f>E97</f>
        <v>2352</v>
      </c>
      <c r="N97" s="359">
        <f>E97</f>
        <v>2352</v>
      </c>
      <c r="O97" s="359">
        <f>E97</f>
        <v>2352</v>
      </c>
      <c r="P97" s="359">
        <f>E97</f>
        <v>2352</v>
      </c>
      <c r="Q97" s="359">
        <f>E97</f>
        <v>2352</v>
      </c>
      <c r="R97" s="359">
        <f>E97</f>
        <v>2352</v>
      </c>
      <c r="S97" s="359">
        <f>E97</f>
        <v>2352</v>
      </c>
      <c r="T97" s="3"/>
      <c r="U97" s="3"/>
    </row>
    <row r="98" spans="1:21" s="2" customFormat="1" ht="15">
      <c r="A98" s="365" t="s">
        <v>392</v>
      </c>
      <c r="B98" s="301">
        <v>420</v>
      </c>
      <c r="C98" s="243">
        <v>4.8</v>
      </c>
      <c r="D98" s="243" t="s">
        <v>299</v>
      </c>
      <c r="E98" s="300">
        <f t="shared" si="17"/>
        <v>2016</v>
      </c>
      <c r="F98" s="243"/>
      <c r="G98" s="428">
        <f>E98</f>
        <v>2016</v>
      </c>
      <c r="H98" s="429">
        <f>E98</f>
        <v>2016</v>
      </c>
      <c r="I98" s="429">
        <f>H98</f>
        <v>2016</v>
      </c>
      <c r="J98" s="429">
        <f aca="true" t="shared" si="18" ref="J98:S98">I98</f>
        <v>2016</v>
      </c>
      <c r="K98" s="429">
        <f t="shared" si="18"/>
        <v>2016</v>
      </c>
      <c r="L98" s="429">
        <f t="shared" si="18"/>
        <v>2016</v>
      </c>
      <c r="M98" s="429">
        <f t="shared" si="18"/>
        <v>2016</v>
      </c>
      <c r="N98" s="429">
        <f t="shared" si="18"/>
        <v>2016</v>
      </c>
      <c r="O98" s="429">
        <f t="shared" si="18"/>
        <v>2016</v>
      </c>
      <c r="P98" s="429">
        <f t="shared" si="18"/>
        <v>2016</v>
      </c>
      <c r="Q98" s="429">
        <f t="shared" si="18"/>
        <v>2016</v>
      </c>
      <c r="R98" s="429">
        <f t="shared" si="18"/>
        <v>2016</v>
      </c>
      <c r="S98" s="429">
        <f t="shared" si="18"/>
        <v>2016</v>
      </c>
      <c r="T98" s="3"/>
      <c r="U98" s="3"/>
    </row>
    <row r="99" spans="1:21" s="2" customFormat="1" ht="15">
      <c r="A99" s="413" t="s">
        <v>393</v>
      </c>
      <c r="B99" s="243">
        <v>420</v>
      </c>
      <c r="C99" s="243">
        <v>5.5</v>
      </c>
      <c r="D99" s="243" t="s">
        <v>299</v>
      </c>
      <c r="E99" s="300">
        <f t="shared" si="17"/>
        <v>2310</v>
      </c>
      <c r="F99" s="243"/>
      <c r="G99" s="430">
        <f>E99</f>
        <v>2310</v>
      </c>
      <c r="H99" s="431">
        <f>E99</f>
        <v>2310</v>
      </c>
      <c r="I99" s="431">
        <f>H99</f>
        <v>2310</v>
      </c>
      <c r="J99" s="431">
        <f aca="true" t="shared" si="19" ref="J99:S99">I99</f>
        <v>2310</v>
      </c>
      <c r="K99" s="431">
        <f t="shared" si="19"/>
        <v>2310</v>
      </c>
      <c r="L99" s="431">
        <f t="shared" si="19"/>
        <v>2310</v>
      </c>
      <c r="M99" s="431">
        <f t="shared" si="19"/>
        <v>2310</v>
      </c>
      <c r="N99" s="431">
        <f t="shared" si="19"/>
        <v>2310</v>
      </c>
      <c r="O99" s="431">
        <f t="shared" si="19"/>
        <v>2310</v>
      </c>
      <c r="P99" s="431">
        <f t="shared" si="19"/>
        <v>2310</v>
      </c>
      <c r="Q99" s="431">
        <f t="shared" si="19"/>
        <v>2310</v>
      </c>
      <c r="R99" s="431">
        <f t="shared" si="19"/>
        <v>2310</v>
      </c>
      <c r="S99" s="431">
        <f t="shared" si="19"/>
        <v>2310</v>
      </c>
      <c r="T99" s="3"/>
      <c r="U99" s="3"/>
    </row>
    <row r="100" spans="1:21" s="2" customFormat="1" ht="15">
      <c r="A100" s="302" t="s">
        <v>308</v>
      </c>
      <c r="B100" s="243">
        <v>630</v>
      </c>
      <c r="C100" s="243">
        <v>1.9</v>
      </c>
      <c r="D100" s="243" t="s">
        <v>299</v>
      </c>
      <c r="E100" s="300">
        <f t="shared" si="17"/>
        <v>1197</v>
      </c>
      <c r="F100" s="243"/>
      <c r="G100" s="356"/>
      <c r="H100" s="357"/>
      <c r="I100" s="357"/>
      <c r="J100" s="357">
        <f>E100</f>
        <v>1197</v>
      </c>
      <c r="K100" s="357"/>
      <c r="L100" s="357"/>
      <c r="M100" s="357">
        <f>E100</f>
        <v>1197</v>
      </c>
      <c r="N100" s="357"/>
      <c r="O100" s="357"/>
      <c r="P100" s="357">
        <f>E100</f>
        <v>1197</v>
      </c>
      <c r="Q100" s="357"/>
      <c r="R100" s="357"/>
      <c r="S100" s="357">
        <f>E100</f>
        <v>1197</v>
      </c>
      <c r="T100" s="3"/>
      <c r="U100" s="3"/>
    </row>
    <row r="101" spans="1:21" s="2" customFormat="1" ht="15">
      <c r="A101" s="365" t="s">
        <v>370</v>
      </c>
      <c r="B101" s="243">
        <v>630</v>
      </c>
      <c r="C101" s="243">
        <v>1.7</v>
      </c>
      <c r="D101" s="243" t="s">
        <v>299</v>
      </c>
      <c r="E101" s="300">
        <f t="shared" si="17"/>
        <v>1071</v>
      </c>
      <c r="F101" s="243"/>
      <c r="G101" s="356"/>
      <c r="H101" s="357"/>
      <c r="I101" s="357"/>
      <c r="J101" s="357">
        <f>E101</f>
        <v>1071</v>
      </c>
      <c r="K101" s="357"/>
      <c r="L101" s="357"/>
      <c r="M101" s="357">
        <f>E101</f>
        <v>1071</v>
      </c>
      <c r="N101" s="357"/>
      <c r="O101" s="357"/>
      <c r="P101" s="357">
        <f>E101</f>
        <v>1071</v>
      </c>
      <c r="Q101" s="357"/>
      <c r="R101" s="357"/>
      <c r="S101" s="357">
        <f>E101</f>
        <v>1071</v>
      </c>
      <c r="T101" s="3"/>
      <c r="U101" s="3"/>
    </row>
    <row r="102" spans="1:21" s="2" customFormat="1" ht="15">
      <c r="A102" s="414" t="s">
        <v>298</v>
      </c>
      <c r="B102" s="243">
        <v>630</v>
      </c>
      <c r="C102" s="243">
        <v>3.2</v>
      </c>
      <c r="D102" s="243" t="s">
        <v>299</v>
      </c>
      <c r="E102" s="300">
        <f t="shared" si="17"/>
        <v>2016</v>
      </c>
      <c r="F102" s="243"/>
      <c r="G102" s="356"/>
      <c r="H102" s="357">
        <f>E102</f>
        <v>2016</v>
      </c>
      <c r="I102" s="357"/>
      <c r="J102" s="357"/>
      <c r="K102" s="357">
        <f>E102</f>
        <v>2016</v>
      </c>
      <c r="L102" s="357"/>
      <c r="M102" s="357"/>
      <c r="N102" s="357">
        <f>E102</f>
        <v>2016</v>
      </c>
      <c r="O102" s="357"/>
      <c r="P102" s="357"/>
      <c r="Q102" s="357">
        <f>E102</f>
        <v>2016</v>
      </c>
      <c r="R102" s="357"/>
      <c r="S102" s="357"/>
      <c r="T102" s="3"/>
      <c r="U102" s="3"/>
    </row>
    <row r="103" spans="1:21" s="2" customFormat="1" ht="15" customHeight="1">
      <c r="A103" s="306" t="s">
        <v>394</v>
      </c>
      <c r="B103" s="243">
        <v>240</v>
      </c>
      <c r="C103" s="243">
        <v>2.5</v>
      </c>
      <c r="D103" s="243" t="s">
        <v>299</v>
      </c>
      <c r="E103" s="300">
        <f t="shared" si="17"/>
        <v>600</v>
      </c>
      <c r="F103" s="243"/>
      <c r="G103" s="356"/>
      <c r="H103" s="357"/>
      <c r="I103" s="357"/>
      <c r="J103" s="357"/>
      <c r="K103" s="362">
        <f>E103</f>
        <v>600</v>
      </c>
      <c r="L103" s="362"/>
      <c r="M103" s="362"/>
      <c r="N103" s="362"/>
      <c r="O103" s="362"/>
      <c r="P103" s="362"/>
      <c r="Q103" s="362"/>
      <c r="R103" s="362">
        <f>E103</f>
        <v>600</v>
      </c>
      <c r="S103" s="357"/>
      <c r="T103" s="3"/>
      <c r="U103" s="3"/>
    </row>
    <row r="104" spans="1:21" s="2" customFormat="1" ht="15">
      <c r="A104" s="306" t="s">
        <v>287</v>
      </c>
      <c r="B104" s="243">
        <v>720</v>
      </c>
      <c r="C104" s="243">
        <v>1</v>
      </c>
      <c r="D104" s="243" t="s">
        <v>300</v>
      </c>
      <c r="E104" s="300">
        <f t="shared" si="17"/>
        <v>720</v>
      </c>
      <c r="F104" s="243"/>
      <c r="G104" s="356">
        <f>E104</f>
        <v>720</v>
      </c>
      <c r="H104" s="357">
        <f>E104</f>
        <v>720</v>
      </c>
      <c r="I104" s="357">
        <f>E104</f>
        <v>720</v>
      </c>
      <c r="J104" s="357">
        <f>E104</f>
        <v>720</v>
      </c>
      <c r="K104" s="357">
        <f>E104</f>
        <v>720</v>
      </c>
      <c r="L104" s="357">
        <f>E104</f>
        <v>720</v>
      </c>
      <c r="M104" s="357">
        <f>E104</f>
        <v>720</v>
      </c>
      <c r="N104" s="357">
        <f>E104</f>
        <v>720</v>
      </c>
      <c r="O104" s="357">
        <f>E104</f>
        <v>720</v>
      </c>
      <c r="P104" s="357">
        <f>E104</f>
        <v>720</v>
      </c>
      <c r="Q104" s="357">
        <f>E104</f>
        <v>720</v>
      </c>
      <c r="R104" s="357">
        <f>E104</f>
        <v>720</v>
      </c>
      <c r="S104" s="357">
        <f>E104</f>
        <v>720</v>
      </c>
      <c r="T104" s="3"/>
      <c r="U104" s="3"/>
    </row>
    <row r="105" spans="1:21" s="2" customFormat="1" ht="15">
      <c r="A105" s="306" t="s">
        <v>288</v>
      </c>
      <c r="B105" s="243">
        <v>900</v>
      </c>
      <c r="C105" s="243">
        <v>1</v>
      </c>
      <c r="D105" s="243" t="s">
        <v>300</v>
      </c>
      <c r="E105" s="300">
        <f t="shared" si="17"/>
        <v>900</v>
      </c>
      <c r="F105" s="243"/>
      <c r="G105" s="356"/>
      <c r="H105" s="357"/>
      <c r="I105" s="357">
        <f>E105</f>
        <v>900</v>
      </c>
      <c r="J105" s="357"/>
      <c r="K105" s="357">
        <f>E105</f>
        <v>900</v>
      </c>
      <c r="L105" s="357"/>
      <c r="M105" s="357">
        <f>E105</f>
        <v>900</v>
      </c>
      <c r="N105" s="357"/>
      <c r="O105" s="357">
        <f>E105</f>
        <v>900</v>
      </c>
      <c r="P105" s="357"/>
      <c r="Q105" s="357">
        <f>E105</f>
        <v>900</v>
      </c>
      <c r="R105" s="357"/>
      <c r="S105" s="357">
        <f>E105</f>
        <v>900</v>
      </c>
      <c r="T105" s="3"/>
      <c r="U105" s="3"/>
    </row>
    <row r="106" spans="1:21" s="2" customFormat="1" ht="15">
      <c r="A106" s="306" t="s">
        <v>338</v>
      </c>
      <c r="B106" s="243">
        <v>1300</v>
      </c>
      <c r="C106" s="243">
        <v>1</v>
      </c>
      <c r="D106" s="243" t="s">
        <v>300</v>
      </c>
      <c r="E106" s="300">
        <f t="shared" si="17"/>
        <v>1300</v>
      </c>
      <c r="F106" s="243"/>
      <c r="G106" s="356"/>
      <c r="H106" s="357"/>
      <c r="I106" s="357"/>
      <c r="J106" s="357"/>
      <c r="K106" s="357"/>
      <c r="L106" s="357"/>
      <c r="M106" s="357"/>
      <c r="N106" s="357">
        <f>E106</f>
        <v>1300</v>
      </c>
      <c r="O106" s="357"/>
      <c r="P106" s="357"/>
      <c r="Q106" s="357"/>
      <c r="R106" s="357"/>
      <c r="S106" s="357"/>
      <c r="T106" s="3"/>
      <c r="U106" s="3"/>
    </row>
    <row r="107" spans="1:21" s="2" customFormat="1" ht="15" customHeight="1">
      <c r="A107" s="306" t="s">
        <v>290</v>
      </c>
      <c r="B107" s="243">
        <v>2000</v>
      </c>
      <c r="C107" s="243">
        <v>1</v>
      </c>
      <c r="D107" s="243" t="s">
        <v>300</v>
      </c>
      <c r="E107" s="300">
        <f t="shared" si="17"/>
        <v>2000</v>
      </c>
      <c r="F107" s="243"/>
      <c r="G107" s="356"/>
      <c r="H107" s="357"/>
      <c r="I107" s="357"/>
      <c r="J107" s="357">
        <f>E107</f>
        <v>2000</v>
      </c>
      <c r="K107" s="357"/>
      <c r="L107" s="357"/>
      <c r="M107" s="357">
        <f aca="true" t="shared" si="20" ref="M107:M114">E107</f>
        <v>2000</v>
      </c>
      <c r="N107" s="357"/>
      <c r="O107" s="357"/>
      <c r="P107" s="357">
        <f>E107</f>
        <v>2000</v>
      </c>
      <c r="Q107" s="357"/>
      <c r="R107" s="357"/>
      <c r="S107" s="357">
        <f aca="true" t="shared" si="21" ref="S107:S112">E107</f>
        <v>2000</v>
      </c>
      <c r="T107" s="3"/>
      <c r="U107" s="3"/>
    </row>
    <row r="108" spans="1:21" s="2" customFormat="1" ht="15">
      <c r="A108" s="306" t="s">
        <v>395</v>
      </c>
      <c r="B108" s="243">
        <v>110</v>
      </c>
      <c r="C108" s="243">
        <v>4</v>
      </c>
      <c r="D108" s="243" t="s">
        <v>300</v>
      </c>
      <c r="E108" s="300">
        <f>B108*C108</f>
        <v>440</v>
      </c>
      <c r="F108" s="243"/>
      <c r="G108" s="356"/>
      <c r="H108" s="357"/>
      <c r="I108" s="359">
        <f>E108</f>
        <v>440</v>
      </c>
      <c r="J108" s="359"/>
      <c r="K108" s="359">
        <f>E108</f>
        <v>440</v>
      </c>
      <c r="L108" s="359"/>
      <c r="M108" s="359">
        <f t="shared" si="20"/>
        <v>440</v>
      </c>
      <c r="N108" s="359"/>
      <c r="O108" s="359">
        <f>E108</f>
        <v>440</v>
      </c>
      <c r="P108" s="359"/>
      <c r="Q108" s="359">
        <f>E108</f>
        <v>440</v>
      </c>
      <c r="R108" s="359"/>
      <c r="S108" s="359">
        <f>E108</f>
        <v>440</v>
      </c>
      <c r="T108" s="3"/>
      <c r="U108" s="3"/>
    </row>
    <row r="109" spans="1:21" s="2" customFormat="1" ht="15">
      <c r="A109" s="413" t="s">
        <v>392</v>
      </c>
      <c r="B109" s="243">
        <v>110</v>
      </c>
      <c r="C109" s="243">
        <v>6.2</v>
      </c>
      <c r="D109" s="243" t="s">
        <v>300</v>
      </c>
      <c r="E109" s="300">
        <f>B109*C109</f>
        <v>682</v>
      </c>
      <c r="F109" s="243"/>
      <c r="G109" s="356"/>
      <c r="H109" s="357"/>
      <c r="I109" s="429">
        <f>E109</f>
        <v>682</v>
      </c>
      <c r="J109" s="429"/>
      <c r="K109" s="429">
        <f>E109</f>
        <v>682</v>
      </c>
      <c r="L109" s="429"/>
      <c r="M109" s="429">
        <f t="shared" si="20"/>
        <v>682</v>
      </c>
      <c r="N109" s="429"/>
      <c r="O109" s="429">
        <f>E109</f>
        <v>682</v>
      </c>
      <c r="P109" s="429"/>
      <c r="Q109" s="429">
        <f>E109</f>
        <v>682</v>
      </c>
      <c r="R109" s="429"/>
      <c r="S109" s="429">
        <f>E109</f>
        <v>682</v>
      </c>
      <c r="T109" s="3"/>
      <c r="U109" s="3"/>
    </row>
    <row r="110" spans="1:21" s="2" customFormat="1" ht="15">
      <c r="A110" s="306" t="s">
        <v>365</v>
      </c>
      <c r="B110" s="243">
        <v>300</v>
      </c>
      <c r="C110" s="243">
        <v>3.5</v>
      </c>
      <c r="D110" s="243" t="s">
        <v>299</v>
      </c>
      <c r="E110" s="300">
        <f t="shared" si="17"/>
        <v>1050</v>
      </c>
      <c r="F110" s="243"/>
      <c r="G110" s="363"/>
      <c r="H110" s="364"/>
      <c r="I110" s="364"/>
      <c r="J110" s="357">
        <f>E110</f>
        <v>1050</v>
      </c>
      <c r="K110" s="357"/>
      <c r="L110" s="357"/>
      <c r="M110" s="357">
        <f t="shared" si="20"/>
        <v>1050</v>
      </c>
      <c r="N110" s="357"/>
      <c r="O110" s="357"/>
      <c r="P110" s="357">
        <f>E110</f>
        <v>1050</v>
      </c>
      <c r="Q110" s="357"/>
      <c r="R110" s="357"/>
      <c r="S110" s="357">
        <f>E110</f>
        <v>1050</v>
      </c>
      <c r="T110" s="3"/>
      <c r="U110" s="3"/>
    </row>
    <row r="111" spans="1:21" s="2" customFormat="1" ht="15">
      <c r="A111" s="414" t="s">
        <v>292</v>
      </c>
      <c r="B111" s="243">
        <v>490</v>
      </c>
      <c r="C111" s="243">
        <v>0.5</v>
      </c>
      <c r="D111" s="243" t="s">
        <v>299</v>
      </c>
      <c r="E111" s="300">
        <f t="shared" si="17"/>
        <v>245</v>
      </c>
      <c r="F111" s="243"/>
      <c r="G111" s="356"/>
      <c r="H111" s="357"/>
      <c r="I111" s="357">
        <f>E111</f>
        <v>245</v>
      </c>
      <c r="J111" s="357"/>
      <c r="K111" s="357">
        <f>E111</f>
        <v>245</v>
      </c>
      <c r="L111" s="357"/>
      <c r="M111" s="357">
        <f t="shared" si="20"/>
        <v>245</v>
      </c>
      <c r="N111" s="357"/>
      <c r="O111" s="357">
        <f>E111</f>
        <v>245</v>
      </c>
      <c r="P111" s="357"/>
      <c r="Q111" s="357">
        <f>E111</f>
        <v>245</v>
      </c>
      <c r="R111" s="357"/>
      <c r="S111" s="357">
        <f t="shared" si="21"/>
        <v>245</v>
      </c>
      <c r="T111" s="3"/>
      <c r="U111" s="3"/>
    </row>
    <row r="112" spans="1:21" s="2" customFormat="1" ht="15">
      <c r="A112" s="306" t="s">
        <v>293</v>
      </c>
      <c r="B112" s="243">
        <v>1260</v>
      </c>
      <c r="C112" s="243">
        <v>1</v>
      </c>
      <c r="D112" s="243" t="s">
        <v>300</v>
      </c>
      <c r="E112" s="300">
        <f t="shared" si="17"/>
        <v>1260</v>
      </c>
      <c r="F112" s="243"/>
      <c r="G112" s="356"/>
      <c r="H112" s="357"/>
      <c r="I112" s="357"/>
      <c r="J112" s="357"/>
      <c r="K112" s="357"/>
      <c r="L112" s="357"/>
      <c r="M112" s="364">
        <f t="shared" si="20"/>
        <v>1260</v>
      </c>
      <c r="N112" s="357"/>
      <c r="O112" s="357"/>
      <c r="P112" s="357"/>
      <c r="Q112" s="357"/>
      <c r="R112" s="357"/>
      <c r="S112" s="357">
        <f t="shared" si="21"/>
        <v>1260</v>
      </c>
      <c r="T112" s="3"/>
      <c r="U112" s="3"/>
    </row>
    <row r="113" spans="1:21" s="2" customFormat="1" ht="15">
      <c r="A113" s="302"/>
      <c r="B113" s="243">
        <v>2000</v>
      </c>
      <c r="C113" s="243">
        <v>1</v>
      </c>
      <c r="D113" s="243" t="s">
        <v>300</v>
      </c>
      <c r="E113" s="300">
        <f>B113*C113</f>
        <v>2000</v>
      </c>
      <c r="F113" s="311"/>
      <c r="G113" s="356"/>
      <c r="H113" s="357"/>
      <c r="I113" s="357"/>
      <c r="J113" s="357"/>
      <c r="K113" s="357"/>
      <c r="L113" s="357"/>
      <c r="M113" s="359">
        <f t="shared" si="20"/>
        <v>2000</v>
      </c>
      <c r="N113" s="357"/>
      <c r="O113" s="357"/>
      <c r="P113" s="357"/>
      <c r="Q113" s="357"/>
      <c r="R113" s="357"/>
      <c r="S113" s="357"/>
      <c r="T113" s="3"/>
      <c r="U113" s="3"/>
    </row>
    <row r="114" spans="1:21" s="2" customFormat="1" ht="15">
      <c r="A114" s="302"/>
      <c r="B114" s="243">
        <v>2900</v>
      </c>
      <c r="C114" s="243">
        <v>1</v>
      </c>
      <c r="D114" s="243" t="s">
        <v>300</v>
      </c>
      <c r="E114" s="300">
        <f>B114*C114</f>
        <v>2900</v>
      </c>
      <c r="F114" s="311"/>
      <c r="G114" s="356"/>
      <c r="H114" s="357"/>
      <c r="I114" s="357"/>
      <c r="J114" s="357"/>
      <c r="K114" s="357"/>
      <c r="L114" s="357"/>
      <c r="M114" s="432">
        <f t="shared" si="20"/>
        <v>2900</v>
      </c>
      <c r="N114" s="357"/>
      <c r="O114" s="357"/>
      <c r="P114" s="357"/>
      <c r="Q114" s="357"/>
      <c r="R114" s="357"/>
      <c r="S114" s="357"/>
      <c r="T114" s="3"/>
      <c r="U114" s="3"/>
    </row>
    <row r="115" spans="1:21" s="2" customFormat="1" ht="15" customHeight="1">
      <c r="A115" s="433" t="s">
        <v>396</v>
      </c>
      <c r="B115" s="243">
        <v>550</v>
      </c>
      <c r="C115" s="243">
        <v>4</v>
      </c>
      <c r="D115" s="243" t="s">
        <v>300</v>
      </c>
      <c r="E115" s="300">
        <f>B115*C115</f>
        <v>2200</v>
      </c>
      <c r="F115" s="311"/>
      <c r="G115" s="356"/>
      <c r="H115" s="357"/>
      <c r="I115" s="357"/>
      <c r="J115" s="357"/>
      <c r="K115" s="364">
        <f>E115</f>
        <v>2200</v>
      </c>
      <c r="L115" s="364"/>
      <c r="M115" s="364"/>
      <c r="N115" s="364"/>
      <c r="O115" s="364">
        <f>K115</f>
        <v>2200</v>
      </c>
      <c r="P115" s="364"/>
      <c r="Q115" s="364"/>
      <c r="R115" s="364"/>
      <c r="S115" s="364">
        <f>O115</f>
        <v>2200</v>
      </c>
      <c r="T115" s="3"/>
      <c r="U115" s="3"/>
    </row>
    <row r="116" spans="1:21" s="2" customFormat="1" ht="15" customHeight="1">
      <c r="A116" s="314" t="s">
        <v>397</v>
      </c>
      <c r="B116" s="301">
        <v>550</v>
      </c>
      <c r="C116" s="243">
        <v>6.2</v>
      </c>
      <c r="D116" s="243" t="s">
        <v>300</v>
      </c>
      <c r="E116" s="434">
        <f>C116*B116</f>
        <v>3410</v>
      </c>
      <c r="F116" s="311"/>
      <c r="G116" s="356"/>
      <c r="H116" s="357"/>
      <c r="I116" s="357"/>
      <c r="J116" s="357"/>
      <c r="K116" s="432">
        <f>E116</f>
        <v>3410</v>
      </c>
      <c r="L116" s="432"/>
      <c r="M116" s="432"/>
      <c r="N116" s="432"/>
      <c r="O116" s="432">
        <f>K116</f>
        <v>3410</v>
      </c>
      <c r="P116" s="432"/>
      <c r="Q116" s="432"/>
      <c r="R116" s="432"/>
      <c r="S116" s="432">
        <f>O116</f>
        <v>3410</v>
      </c>
      <c r="T116" s="3"/>
      <c r="U116" s="3"/>
    </row>
    <row r="117" spans="1:21" s="2" customFormat="1" ht="15" customHeight="1">
      <c r="A117" s="308" t="s">
        <v>366</v>
      </c>
      <c r="B117" s="243">
        <v>3600</v>
      </c>
      <c r="C117" s="243">
        <v>1</v>
      </c>
      <c r="D117" s="243" t="s">
        <v>331</v>
      </c>
      <c r="E117" s="243">
        <f>C117*B117</f>
        <v>3600</v>
      </c>
      <c r="F117" s="308"/>
      <c r="G117" s="356"/>
      <c r="H117" s="357"/>
      <c r="I117" s="357"/>
      <c r="J117" s="357"/>
      <c r="K117" s="357"/>
      <c r="L117" s="357"/>
      <c r="M117" s="364">
        <f>E117</f>
        <v>3600</v>
      </c>
      <c r="N117" s="357"/>
      <c r="O117" s="357"/>
      <c r="P117" s="357"/>
      <c r="Q117" s="357"/>
      <c r="R117" s="357"/>
      <c r="S117" s="357"/>
      <c r="T117" s="3"/>
      <c r="U117" s="3"/>
    </row>
    <row r="118" spans="1:21" s="2" customFormat="1" ht="15" customHeight="1">
      <c r="A118" s="14"/>
      <c r="B118" s="20"/>
      <c r="C118" s="20"/>
      <c r="D118" s="20"/>
      <c r="E118" s="355"/>
      <c r="F118" s="435" t="s">
        <v>367</v>
      </c>
      <c r="G118" s="356">
        <f>G96+G104</f>
        <v>2484</v>
      </c>
      <c r="H118" s="357">
        <f>H96+H102+H104</f>
        <v>4500</v>
      </c>
      <c r="I118" s="357">
        <f>I96+I104+I105+I111</f>
        <v>3629</v>
      </c>
      <c r="J118" s="357">
        <f>J96+J100+J101+J104+J110</f>
        <v>5802</v>
      </c>
      <c r="K118" s="357">
        <f>K96+K102+K104+K105+K111+K115</f>
        <v>7845</v>
      </c>
      <c r="L118" s="357">
        <f>L96+L104</f>
        <v>2484</v>
      </c>
      <c r="M118" s="357">
        <f>M96+M100+M101+M104+M105+M107+M110+M111+M112+M117</f>
        <v>13807</v>
      </c>
      <c r="N118" s="357">
        <f>N96+N102+N104+N106</f>
        <v>5800</v>
      </c>
      <c r="O118" s="357">
        <f>O96+O104+O105+O115</f>
        <v>5584</v>
      </c>
      <c r="P118" s="357">
        <f>P96+P100+P101+P104+P107+P110</f>
        <v>7802</v>
      </c>
      <c r="Q118" s="357">
        <f>Q96+Q102+Q104+Q105+Q111</f>
        <v>5645</v>
      </c>
      <c r="R118" s="357">
        <f>R96+R104</f>
        <v>2484</v>
      </c>
      <c r="S118" s="357">
        <f>S96+S100+S101+S104+S105+S107+S110+S111+S112+S115</f>
        <v>12407</v>
      </c>
      <c r="T118" s="3"/>
      <c r="U118" s="3"/>
    </row>
    <row r="119" spans="1:21" s="2" customFormat="1" ht="15" customHeight="1">
      <c r="A119" s="14"/>
      <c r="B119" s="20"/>
      <c r="C119" s="20"/>
      <c r="D119" s="20"/>
      <c r="E119" s="436" t="s">
        <v>313</v>
      </c>
      <c r="F119" s="304" t="s">
        <v>311</v>
      </c>
      <c r="G119" s="356">
        <f>G97+G104</f>
        <v>3072</v>
      </c>
      <c r="H119" s="357">
        <f>H97+H102+H104</f>
        <v>5088</v>
      </c>
      <c r="I119" s="357">
        <f>I97+I104+I105+I108+I111</f>
        <v>4657</v>
      </c>
      <c r="J119" s="357">
        <f>J97+J100+J101+J104+J107+J110</f>
        <v>8390</v>
      </c>
      <c r="K119" s="357">
        <f>K97+K102+K104+K105+K108+K111</f>
        <v>6673</v>
      </c>
      <c r="L119" s="357">
        <f>L97+L104</f>
        <v>3072</v>
      </c>
      <c r="M119" s="357">
        <f>M97+M100+M101+M104+M105+M107+M108+M110+M111+M113</f>
        <v>11975</v>
      </c>
      <c r="N119" s="357">
        <f>N97+N102+N104+N106</f>
        <v>6388</v>
      </c>
      <c r="O119" s="357">
        <f>O97+O104+O105+O108+O111</f>
        <v>4657</v>
      </c>
      <c r="P119" s="357">
        <f>P97+P100+P101+P104+P107+P110</f>
        <v>8390</v>
      </c>
      <c r="Q119" s="357">
        <f>Q97+Q102+Q104+Q105+Q108+Q111</f>
        <v>6673</v>
      </c>
      <c r="R119" s="357">
        <f>R97+R104</f>
        <v>3072</v>
      </c>
      <c r="S119" s="357">
        <f>+S97+S100+S101+S104+S105+S107+S108+S110+S111+S112</f>
        <v>11235</v>
      </c>
      <c r="T119" s="3"/>
      <c r="U119" s="3"/>
    </row>
    <row r="120" spans="1:21" s="2" customFormat="1" ht="15" customHeight="1">
      <c r="A120" s="14"/>
      <c r="B120" s="20"/>
      <c r="C120" s="20"/>
      <c r="D120" s="20"/>
      <c r="E120" s="436"/>
      <c r="F120" s="437" t="s">
        <v>368</v>
      </c>
      <c r="G120" s="356">
        <f>G98+G104</f>
        <v>2736</v>
      </c>
      <c r="H120" s="357">
        <f>H98+H102+H104</f>
        <v>4752</v>
      </c>
      <c r="I120" s="357">
        <f>I98+I104+I105+I109+I111</f>
        <v>4563</v>
      </c>
      <c r="J120" s="357">
        <f>J98+J100+J101+J104+J107+J110</f>
        <v>8054</v>
      </c>
      <c r="K120" s="357">
        <f>K98+K102+K104+K105+K109+K111</f>
        <v>6579</v>
      </c>
      <c r="L120" s="357">
        <f>L98+L104</f>
        <v>2736</v>
      </c>
      <c r="M120" s="357">
        <f>M98+M100+M101+M104+M105+M107+M109+M110+M111+M114</f>
        <v>12781</v>
      </c>
      <c r="N120" s="357">
        <f>N98+N102+N104+N106</f>
        <v>6052</v>
      </c>
      <c r="O120" s="357">
        <f>O98+O104+O105+O109+O111</f>
        <v>4563</v>
      </c>
      <c r="P120" s="357">
        <f>P98+P100+P101+P104+P107+P110</f>
        <v>8054</v>
      </c>
      <c r="Q120" s="357">
        <f>Q98+Q102+Q104+Q105+Q109+Q111</f>
        <v>6579</v>
      </c>
      <c r="R120" s="357">
        <f>R98+R104</f>
        <v>2736</v>
      </c>
      <c r="S120" s="357">
        <f>S98+S100+S101+S104+S105+S107++++S110+S109+S111+S112</f>
        <v>11141</v>
      </c>
      <c r="T120" s="3"/>
      <c r="U120" s="3"/>
    </row>
    <row r="121" spans="1:21" s="2" customFormat="1" ht="15" customHeight="1">
      <c r="A121" s="14"/>
      <c r="B121" s="20"/>
      <c r="C121" s="20"/>
      <c r="D121" s="20"/>
      <c r="E121" s="311"/>
      <c r="F121" s="438" t="s">
        <v>369</v>
      </c>
      <c r="G121" s="356">
        <f>G99+G104</f>
        <v>3030</v>
      </c>
      <c r="H121" s="357">
        <f>H99+H102+H104</f>
        <v>5046</v>
      </c>
      <c r="I121" s="357">
        <f>I99+I104+I105+I111</f>
        <v>4175</v>
      </c>
      <c r="J121" s="357">
        <f>J99+J100+J101+J104+J107+J110</f>
        <v>8348</v>
      </c>
      <c r="K121" s="357">
        <f>K99+K102+K104+K105+K111+K116</f>
        <v>9601</v>
      </c>
      <c r="L121" s="357">
        <f>L99+L104</f>
        <v>3030</v>
      </c>
      <c r="M121" s="357">
        <f>M99+M100+M101+M104+M105+M107+M110+M111+M114</f>
        <v>12393</v>
      </c>
      <c r="N121" s="357">
        <f>N99+N102+N104+N106</f>
        <v>6346</v>
      </c>
      <c r="O121" s="357">
        <f>O99+O104+O105+O111+O116</f>
        <v>7585</v>
      </c>
      <c r="P121" s="357">
        <f>P99+P100+P101+P104+P107+P110</f>
        <v>8348</v>
      </c>
      <c r="Q121" s="357">
        <f>Q99+Q102+Q104+Q105+Q111</f>
        <v>6191</v>
      </c>
      <c r="R121" s="357">
        <f>R99+R104</f>
        <v>3030</v>
      </c>
      <c r="S121" s="357">
        <f>S99+S100+S101+S104+S105+S107+S110+S111+S112+S116</f>
        <v>14163</v>
      </c>
      <c r="T121" s="3"/>
      <c r="U121" s="3"/>
    </row>
    <row r="122" spans="1:21" s="2" customFormat="1" ht="15" customHeight="1">
      <c r="A122" s="312"/>
      <c r="B122" s="20"/>
      <c r="C122" s="20"/>
      <c r="D122" s="14"/>
      <c r="E122" s="436" t="s">
        <v>312</v>
      </c>
      <c r="F122" s="304" t="s">
        <v>311</v>
      </c>
      <c r="G122" s="357">
        <f aca="true" t="shared" si="22" ref="G122:J124">G119</f>
        <v>3072</v>
      </c>
      <c r="H122" s="357">
        <f t="shared" si="22"/>
        <v>5088</v>
      </c>
      <c r="I122" s="357">
        <f t="shared" si="22"/>
        <v>4657</v>
      </c>
      <c r="J122" s="357">
        <f t="shared" si="22"/>
        <v>8390</v>
      </c>
      <c r="K122" s="357">
        <f>K119+K103</f>
        <v>7273</v>
      </c>
      <c r="L122" s="357">
        <f aca="true" t="shared" si="23" ref="L122:Q124">L119</f>
        <v>3072</v>
      </c>
      <c r="M122" s="357">
        <f t="shared" si="23"/>
        <v>11975</v>
      </c>
      <c r="N122" s="357">
        <f t="shared" si="23"/>
        <v>6388</v>
      </c>
      <c r="O122" s="357">
        <f t="shared" si="23"/>
        <v>4657</v>
      </c>
      <c r="P122" s="357">
        <f t="shared" si="23"/>
        <v>8390</v>
      </c>
      <c r="Q122" s="357">
        <f t="shared" si="23"/>
        <v>6673</v>
      </c>
      <c r="R122" s="357">
        <f>R97+R103+R104</f>
        <v>3672</v>
      </c>
      <c r="S122" s="357">
        <f>S119</f>
        <v>11235</v>
      </c>
      <c r="T122" s="3"/>
      <c r="U122" s="3"/>
    </row>
    <row r="123" spans="1:21" s="2" customFormat="1" ht="15" customHeight="1">
      <c r="A123" s="312"/>
      <c r="B123" s="14"/>
      <c r="C123" s="14"/>
      <c r="D123" s="20"/>
      <c r="E123" s="436"/>
      <c r="F123" s="437" t="s">
        <v>368</v>
      </c>
      <c r="G123" s="357">
        <f t="shared" si="22"/>
        <v>2736</v>
      </c>
      <c r="H123" s="357">
        <f t="shared" si="22"/>
        <v>4752</v>
      </c>
      <c r="I123" s="357">
        <f t="shared" si="22"/>
        <v>4563</v>
      </c>
      <c r="J123" s="357">
        <f t="shared" si="22"/>
        <v>8054</v>
      </c>
      <c r="K123" s="357">
        <f>K120+K103</f>
        <v>7179</v>
      </c>
      <c r="L123" s="357">
        <f t="shared" si="23"/>
        <v>2736</v>
      </c>
      <c r="M123" s="357">
        <f t="shared" si="23"/>
        <v>12781</v>
      </c>
      <c r="N123" s="357">
        <f t="shared" si="23"/>
        <v>6052</v>
      </c>
      <c r="O123" s="357">
        <f t="shared" si="23"/>
        <v>4563</v>
      </c>
      <c r="P123" s="357">
        <f t="shared" si="23"/>
        <v>8054</v>
      </c>
      <c r="Q123" s="357">
        <f t="shared" si="23"/>
        <v>6579</v>
      </c>
      <c r="R123" s="357">
        <f>R98+R104+R103</f>
        <v>3336</v>
      </c>
      <c r="S123" s="357">
        <f>S120</f>
        <v>11141</v>
      </c>
      <c r="T123" s="3"/>
      <c r="U123" s="3"/>
    </row>
    <row r="124" spans="1:21" s="2" customFormat="1" ht="15" customHeight="1">
      <c r="A124" s="312"/>
      <c r="B124" s="312"/>
      <c r="C124" s="312"/>
      <c r="D124" s="14"/>
      <c r="E124" s="314"/>
      <c r="F124" s="438" t="s">
        <v>369</v>
      </c>
      <c r="G124" s="357">
        <f t="shared" si="22"/>
        <v>3030</v>
      </c>
      <c r="H124" s="357">
        <f t="shared" si="22"/>
        <v>5046</v>
      </c>
      <c r="I124" s="357">
        <f t="shared" si="22"/>
        <v>4175</v>
      </c>
      <c r="J124" s="357">
        <f t="shared" si="22"/>
        <v>8348</v>
      </c>
      <c r="K124" s="357">
        <f>K121+K103</f>
        <v>10201</v>
      </c>
      <c r="L124" s="357">
        <f t="shared" si="23"/>
        <v>3030</v>
      </c>
      <c r="M124" s="357">
        <f t="shared" si="23"/>
        <v>12393</v>
      </c>
      <c r="N124" s="357">
        <f t="shared" si="23"/>
        <v>6346</v>
      </c>
      <c r="O124" s="357">
        <f t="shared" si="23"/>
        <v>7585</v>
      </c>
      <c r="P124" s="357">
        <f t="shared" si="23"/>
        <v>8348</v>
      </c>
      <c r="Q124" s="357">
        <f t="shared" si="23"/>
        <v>6191</v>
      </c>
      <c r="R124" s="357">
        <f>R99+R103+R104</f>
        <v>3630</v>
      </c>
      <c r="S124" s="357">
        <f>S121</f>
        <v>14163</v>
      </c>
      <c r="T124" s="3"/>
      <c r="U124" s="3"/>
    </row>
    <row r="125" spans="1:21" s="2" customFormat="1" ht="6.75" customHeight="1">
      <c r="A125" s="312"/>
      <c r="B125" s="312"/>
      <c r="C125" s="312"/>
      <c r="D125" s="14"/>
      <c r="E125" s="366"/>
      <c r="F125" s="20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"/>
      <c r="U125" s="3"/>
    </row>
    <row r="126" spans="1:21" s="2" customFormat="1" ht="15" customHeight="1">
      <c r="A126" s="317"/>
      <c r="B126" s="357"/>
      <c r="C126" s="357"/>
      <c r="D126" s="357"/>
      <c r="E126" s="319"/>
      <c r="F126" s="243"/>
      <c r="G126" s="38"/>
      <c r="H126" s="14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"/>
      <c r="U126" s="3"/>
    </row>
    <row r="127" spans="1:21" s="2" customFormat="1" ht="15" customHeight="1">
      <c r="A127" s="317"/>
      <c r="B127" s="357"/>
      <c r="C127" s="357"/>
      <c r="D127" s="357"/>
      <c r="E127" s="319"/>
      <c r="F127" s="243"/>
      <c r="G127" s="38"/>
      <c r="H127" s="14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"/>
      <c r="U127" s="3"/>
    </row>
    <row r="128" spans="1:21" s="2" customFormat="1" ht="15" customHeight="1">
      <c r="A128" s="317"/>
      <c r="B128" s="357"/>
      <c r="C128" s="357"/>
      <c r="D128" s="357"/>
      <c r="E128" s="319"/>
      <c r="F128" s="243"/>
      <c r="G128" s="38"/>
      <c r="H128" s="14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"/>
      <c r="U128" s="3"/>
    </row>
    <row r="129" spans="1:21" s="2" customFormat="1" ht="15">
      <c r="A129" s="399"/>
      <c r="B129" s="14"/>
      <c r="C129" s="14"/>
      <c r="D129" s="14"/>
      <c r="E129" s="14"/>
      <c r="F129" s="14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3"/>
      <c r="U129" s="3"/>
    </row>
    <row r="130" spans="1:19" ht="15.75">
      <c r="A130" s="707" t="s">
        <v>144</v>
      </c>
      <c r="B130" s="707"/>
      <c r="C130" s="707"/>
      <c r="D130" s="707"/>
      <c r="E130" s="707"/>
      <c r="F130" s="707"/>
      <c r="G130" s="707"/>
      <c r="H130" s="707"/>
      <c r="I130" s="707"/>
      <c r="J130" s="707"/>
      <c r="K130" s="707"/>
      <c r="L130" s="14"/>
      <c r="M130" s="14"/>
      <c r="N130" s="14"/>
      <c r="O130" s="14"/>
      <c r="P130" s="14"/>
      <c r="Q130" s="14"/>
      <c r="R130" s="14"/>
      <c r="S130" s="14"/>
    </row>
    <row r="131" spans="1:19" ht="15">
      <c r="A131" s="14"/>
      <c r="B131" s="14"/>
      <c r="C131" s="14"/>
      <c r="D131" s="14"/>
      <c r="E131" s="14"/>
      <c r="F131" s="20"/>
      <c r="G131" s="20"/>
      <c r="H131" s="20"/>
      <c r="I131" s="20"/>
      <c r="J131" s="20"/>
      <c r="K131" s="20"/>
      <c r="L131" s="14"/>
      <c r="M131" s="14"/>
      <c r="N131" s="14"/>
      <c r="O131" s="14"/>
      <c r="P131" s="14"/>
      <c r="Q131" s="14"/>
      <c r="R131" s="14"/>
      <c r="S131" s="14"/>
    </row>
    <row r="132" spans="1:19" ht="15.75">
      <c r="A132" s="708" t="s">
        <v>378</v>
      </c>
      <c r="B132" s="708"/>
      <c r="C132" s="708"/>
      <c r="D132" s="708"/>
      <c r="E132" s="708"/>
      <c r="F132" s="660"/>
      <c r="G132" s="20"/>
      <c r="H132" s="20"/>
      <c r="I132" s="20"/>
      <c r="J132" s="20"/>
      <c r="K132" s="20"/>
      <c r="L132" s="14"/>
      <c r="M132" s="14"/>
      <c r="N132" s="14"/>
      <c r="O132" s="14"/>
      <c r="P132" s="14"/>
      <c r="Q132" s="14"/>
      <c r="R132" s="14"/>
      <c r="S132" s="14"/>
    </row>
    <row r="133" spans="1:19" ht="9.75" customHeight="1">
      <c r="A133" s="13"/>
      <c r="B133" s="13"/>
      <c r="C133" s="13"/>
      <c r="D133" s="13"/>
      <c r="E133" s="13"/>
      <c r="F133" s="14"/>
      <c r="G133" s="20"/>
      <c r="H133" s="20"/>
      <c r="I133" s="20"/>
      <c r="J133" s="20"/>
      <c r="K133" s="20"/>
      <c r="L133" s="14"/>
      <c r="M133" s="14"/>
      <c r="N133" s="14"/>
      <c r="O133" s="14"/>
      <c r="P133" s="14"/>
      <c r="Q133" s="14"/>
      <c r="R133" s="14"/>
      <c r="S133" s="14"/>
    </row>
    <row r="134" spans="1:19" ht="15.75">
      <c r="A134" s="708" t="s">
        <v>379</v>
      </c>
      <c r="B134" s="708"/>
      <c r="C134" s="708"/>
      <c r="D134" s="708"/>
      <c r="E134" s="708"/>
      <c r="F134" s="660"/>
      <c r="G134" s="660"/>
      <c r="H134" s="660"/>
      <c r="I134" s="660"/>
      <c r="J134" s="660"/>
      <c r="K134" s="660"/>
      <c r="L134" s="660"/>
      <c r="M134" s="660"/>
      <c r="N134" s="660"/>
      <c r="O134" s="660"/>
      <c r="P134" s="660"/>
      <c r="Q134" s="660"/>
      <c r="R134" s="660"/>
      <c r="S134" s="660"/>
    </row>
    <row r="135" spans="1:21" s="2" customFormat="1" ht="7.5" customHeight="1">
      <c r="A135" s="13"/>
      <c r="B135" s="13"/>
      <c r="C135" s="13"/>
      <c r="D135" s="13"/>
      <c r="E135" s="13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3"/>
      <c r="U135" s="3"/>
    </row>
    <row r="136" spans="1:21" s="2" customFormat="1" ht="15">
      <c r="A136" s="14" t="s">
        <v>141</v>
      </c>
      <c r="B136" s="14"/>
      <c r="C136" s="14"/>
      <c r="D136" s="14"/>
      <c r="E136" s="14"/>
      <c r="F136" s="20"/>
      <c r="G136" s="20"/>
      <c r="H136" s="20"/>
      <c r="I136" s="20"/>
      <c r="J136" s="20"/>
      <c r="K136" s="20"/>
      <c r="L136" s="14"/>
      <c r="M136" s="14"/>
      <c r="N136" s="14"/>
      <c r="O136" s="14"/>
      <c r="P136" s="14"/>
      <c r="Q136" s="14"/>
      <c r="R136" s="14"/>
      <c r="S136" s="14"/>
      <c r="T136" s="3"/>
      <c r="U136" s="3"/>
    </row>
    <row r="137" spans="1:21" s="2" customFormat="1" ht="8.25" customHeight="1">
      <c r="A137" s="14"/>
      <c r="B137" s="14"/>
      <c r="C137" s="14"/>
      <c r="D137" s="14"/>
      <c r="E137" s="14"/>
      <c r="F137" s="20"/>
      <c r="G137" s="20"/>
      <c r="H137" s="20"/>
      <c r="I137" s="20"/>
      <c r="J137" s="20"/>
      <c r="K137" s="20"/>
      <c r="L137" s="14"/>
      <c r="M137" s="14"/>
      <c r="N137" s="14"/>
      <c r="O137" s="14"/>
      <c r="P137" s="14"/>
      <c r="Q137" s="14"/>
      <c r="R137" s="14"/>
      <c r="S137" s="14"/>
      <c r="T137" s="3"/>
      <c r="U137" s="3"/>
    </row>
    <row r="138" spans="1:21" s="2" customFormat="1" ht="15">
      <c r="A138" s="14" t="s">
        <v>314</v>
      </c>
      <c r="B138" s="14"/>
      <c r="C138" s="14"/>
      <c r="D138" s="14"/>
      <c r="E138" s="14"/>
      <c r="F138" s="20"/>
      <c r="G138" s="20"/>
      <c r="H138" s="20"/>
      <c r="I138" s="20"/>
      <c r="J138" s="20"/>
      <c r="K138" s="20"/>
      <c r="L138" s="14"/>
      <c r="M138" s="14"/>
      <c r="N138" s="14"/>
      <c r="O138" s="14"/>
      <c r="P138" s="14"/>
      <c r="Q138" s="14"/>
      <c r="R138" s="14"/>
      <c r="S138" s="14"/>
      <c r="T138" s="3"/>
      <c r="U138" s="3"/>
    </row>
    <row r="139" spans="1:21" s="2" customFormat="1" ht="8.25" customHeight="1">
      <c r="A139" s="14"/>
      <c r="B139" s="14"/>
      <c r="C139" s="14"/>
      <c r="D139" s="14"/>
      <c r="E139" s="14"/>
      <c r="F139" s="20"/>
      <c r="G139" s="20"/>
      <c r="H139" s="20"/>
      <c r="I139" s="20"/>
      <c r="J139" s="20"/>
      <c r="K139" s="20"/>
      <c r="L139" s="14"/>
      <c r="M139" s="14"/>
      <c r="N139" s="14"/>
      <c r="O139" s="14"/>
      <c r="P139" s="14"/>
      <c r="Q139" s="14"/>
      <c r="R139" s="14"/>
      <c r="S139" s="14"/>
      <c r="T139" s="3"/>
      <c r="U139" s="3"/>
    </row>
    <row r="140" spans="1:21" s="2" customFormat="1" ht="15">
      <c r="A140" s="131" t="s">
        <v>315</v>
      </c>
      <c r="B140" s="130"/>
      <c r="C140" s="130"/>
      <c r="D140" s="14"/>
      <c r="E140" s="14"/>
      <c r="F140" s="20"/>
      <c r="G140" s="20"/>
      <c r="H140" s="20"/>
      <c r="I140" s="20"/>
      <c r="J140" s="20"/>
      <c r="K140" s="20"/>
      <c r="L140" s="14"/>
      <c r="M140" s="14"/>
      <c r="N140" s="14"/>
      <c r="O140" s="14"/>
      <c r="P140" s="14"/>
      <c r="Q140" s="14"/>
      <c r="R140" s="14"/>
      <c r="S140" s="14"/>
      <c r="T140" s="3"/>
      <c r="U140" s="3"/>
    </row>
    <row r="141" spans="1:21" s="2" customFormat="1" ht="8.25" customHeight="1">
      <c r="A141" s="131"/>
      <c r="B141" s="130"/>
      <c r="C141" s="130"/>
      <c r="D141" s="14"/>
      <c r="E141" s="14"/>
      <c r="F141" s="20"/>
      <c r="G141" s="20"/>
      <c r="H141" s="20"/>
      <c r="I141" s="20"/>
      <c r="J141" s="20"/>
      <c r="K141" s="20"/>
      <c r="L141" s="14"/>
      <c r="M141" s="14"/>
      <c r="N141" s="14"/>
      <c r="O141" s="14"/>
      <c r="P141" s="14"/>
      <c r="Q141" s="14"/>
      <c r="R141" s="14"/>
      <c r="S141" s="14"/>
      <c r="T141" s="3"/>
      <c r="U141" s="3"/>
    </row>
    <row r="142" spans="1:21" s="2" customFormat="1" ht="18" customHeight="1">
      <c r="A142" s="131" t="s">
        <v>316</v>
      </c>
      <c r="B142" s="130"/>
      <c r="C142" s="130"/>
      <c r="D142" s="14"/>
      <c r="E142" s="14"/>
      <c r="F142" s="20"/>
      <c r="G142" s="20"/>
      <c r="H142" s="20"/>
      <c r="I142" s="20"/>
      <c r="J142" s="20"/>
      <c r="K142" s="20"/>
      <c r="L142" s="14"/>
      <c r="M142" s="14"/>
      <c r="N142" s="14"/>
      <c r="O142" s="14"/>
      <c r="P142" s="14"/>
      <c r="Q142" s="14"/>
      <c r="R142" s="14"/>
      <c r="S142" s="14"/>
      <c r="T142" s="3"/>
      <c r="U142" s="3"/>
    </row>
    <row r="143" spans="1:21" s="2" customFormat="1" ht="15.75" customHeight="1">
      <c r="A143" s="14"/>
      <c r="B143" s="130"/>
      <c r="C143" s="130"/>
      <c r="D143" s="130"/>
      <c r="E143" s="130"/>
      <c r="F143" s="130"/>
      <c r="G143" s="20"/>
      <c r="H143" s="20"/>
      <c r="I143" s="20"/>
      <c r="J143" s="20"/>
      <c r="K143" s="20"/>
      <c r="L143" s="14"/>
      <c r="M143" s="14"/>
      <c r="N143" s="14"/>
      <c r="O143" s="14"/>
      <c r="P143" s="14"/>
      <c r="Q143" s="14"/>
      <c r="R143" s="14"/>
      <c r="S143" s="14"/>
      <c r="T143" s="3"/>
      <c r="U143" s="3"/>
    </row>
    <row r="144" spans="1:21" s="2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3"/>
      <c r="U144" s="3"/>
    </row>
    <row r="145" spans="1:21" s="2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3"/>
      <c r="U145" s="3"/>
    </row>
  </sheetData>
  <sheetProtection/>
  <mergeCells count="7">
    <mergeCell ref="A134:S134"/>
    <mergeCell ref="G93:S93"/>
    <mergeCell ref="A59:A60"/>
    <mergeCell ref="A55:A56"/>
    <mergeCell ref="A67:A68"/>
    <mergeCell ref="A130:K130"/>
    <mergeCell ref="A132:F132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portrait" paperSize="9" scale="36" r:id="rId2"/>
  <colBreaks count="1" manualBreakCount="1">
    <brk id="19" max="1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S5JB0A.book</dc:title>
  <dc:subject/>
  <dc:creator>S_Nakanishi</dc:creator>
  <cp:keywords/>
  <dc:description/>
  <cp:lastModifiedBy>User</cp:lastModifiedBy>
  <cp:lastPrinted>2009-07-16T07:42:52Z</cp:lastPrinted>
  <dcterms:created xsi:type="dcterms:W3CDTF">2008-01-29T06:23:31Z</dcterms:created>
  <dcterms:modified xsi:type="dcterms:W3CDTF">2011-09-15T12:54:28Z</dcterms:modified>
  <cp:category/>
  <cp:version/>
  <cp:contentType/>
  <cp:contentStatus/>
</cp:coreProperties>
</file>